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930" yWindow="0" windowWidth="14160" windowHeight="430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1102" i="7" l="1"/>
  <c r="Y1101" i="7"/>
  <c r="Y1100" i="7"/>
  <c r="Y1099" i="7"/>
  <c r="Y1098" i="7"/>
  <c r="Y1097" i="7"/>
  <c r="Y1096" i="7"/>
  <c r="Y1095" i="7"/>
  <c r="Y1094" i="7"/>
  <c r="Y1093" i="7"/>
  <c r="Y1069" i="7"/>
  <c r="Y1068" i="7"/>
  <c r="Y1067" i="7"/>
  <c r="Y1066" i="7"/>
  <c r="Y1065" i="7"/>
  <c r="Y1064" i="7"/>
  <c r="Y1063" i="7"/>
  <c r="Y1062" i="7"/>
  <c r="Y1061" i="7"/>
  <c r="Y1060" i="7"/>
  <c r="Y1003" i="7"/>
  <c r="Y1002" i="7"/>
  <c r="Y1001" i="7"/>
  <c r="Y1000" i="7"/>
  <c r="Y999" i="7"/>
  <c r="Y998" i="7"/>
  <c r="Y997" i="7"/>
  <c r="Y996" i="7"/>
  <c r="Y995" i="7"/>
  <c r="Y994" i="7"/>
  <c r="Y932" i="7"/>
  <c r="Y931" i="7"/>
  <c r="Y930" i="7"/>
  <c r="Y929" i="7"/>
  <c r="Y928" i="7"/>
  <c r="Y865" i="7"/>
  <c r="Y864" i="7"/>
  <c r="Y863" i="7"/>
  <c r="Y862" i="7"/>
  <c r="AL732" i="7"/>
  <c r="AL731" i="7"/>
  <c r="AL730" i="7"/>
  <c r="Y434" i="7"/>
  <c r="Y433" i="7"/>
  <c r="Y402" i="7"/>
  <c r="Y401" i="7"/>
  <c r="Y400" i="7"/>
  <c r="Y375" i="7"/>
  <c r="Y374" i="7"/>
  <c r="Y373" i="7"/>
  <c r="Y372" i="7"/>
  <c r="Y371" i="7"/>
  <c r="Y370" i="7"/>
  <c r="Y369" i="7"/>
  <c r="Y368" i="7"/>
  <c r="Y367" i="7"/>
  <c r="Y338" i="7"/>
  <c r="Y337" i="7"/>
  <c r="Y336" i="7"/>
  <c r="Y335" i="7"/>
  <c r="Y334" i="7"/>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<sst xmlns="http://schemas.openxmlformats.org/spreadsheetml/2006/main" count="4459" uniqueCount="1155">
  <si>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</si>
  <si>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</si>
  <si>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</si>
  <si>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</si>
  <si>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</si>
  <si>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</si>
  <si>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</si>
  <si>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</si>
  <si>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</si>
  <si>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</si>
  <si>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</si>
  <si>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</si>
  <si>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</si>
  <si>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</si>
  <si>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</si>
  <si>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</si>
  <si>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</si>
  <si>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</si>
  <si>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</si>
  <si>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</si>
  <si>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</si>
  <si>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</si>
  <si>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</si>
  <si>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</si>
  <si>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</si>
  <si>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</si>
  <si>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</si>
  <si>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</si>
  <si>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</si>
  <si>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</si>
  <si>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</si>
  <si>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</si>
  <si>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</si>
  <si>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</si>
  <si>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</si>
  <si>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</si>
  <si>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</si>
  <si>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</si>
  <si>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</si>
  <si>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</si>
  <si>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</si>
  <si>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</si>
  <si>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</si>
  <si>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</si>
  <si>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</si>
  <si>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</si>
  <si>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</si>
  <si>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</si>
  <si>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</si>
  <si>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</si>
  <si>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</si>
  <si>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</si>
  <si>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</si>
  <si>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</si>
  <si>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</si>
  <si>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</si>
  <si>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</si>
  <si>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</si>
  <si>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</si>
  <si>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</si>
  <si>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</si>
  <si>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</si>
  <si>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</si>
  <si>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</si>
  <si>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</si>
  <si>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</si>
  <si>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</si>
  <si>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</si>
  <si>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</si>
  <si>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</si>
  <si>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</si>
  <si>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</si>
  <si>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</si>
  <si>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</si>
  <si>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</si>
  <si>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</si>
  <si>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</si>
  <si>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</si>
  <si>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</si>
  <si>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</si>
  <si>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</si>
  <si>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</si>
  <si>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</si>
  <si>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</si>
  <si>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</si>
  <si>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</si>
  <si>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</si>
  <si>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</si>
  <si>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</si>
  <si>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</si>
  <si>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</si>
  <si>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</si>
  <si>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</si>
  <si>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</si>
  <si>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</si>
  <si>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</si>
  <si>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</si>
  <si>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</si>
  <si>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</si>
  <si>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</si>
  <si>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</si>
  <si>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</si>
  <si>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</si>
  <si>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</si>
  <si>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</si>
  <si>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</si>
  <si>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</si>
  <si>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</si>
  <si>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</si>
  <si>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</si>
  <si>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</si>
  <si>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</si>
  <si>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</si>
  <si>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</si>
  <si>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</si>
  <si>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</si>
  <si>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</si>
  <si>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</si>
  <si>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</si>
  <si>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</si>
  <si>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</si>
  <si>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</si>
  <si>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</si>
  <si>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</si>
  <si>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</si>
  <si>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</si>
  <si>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</si>
  <si>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</si>
  <si>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</si>
  <si>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</si>
  <si>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</si>
  <si>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</si>
  <si>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</si>
  <si>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</si>
  <si>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</si>
  <si>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</si>
  <si>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</si>
  <si>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</si>
  <si>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</si>
  <si>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</si>
  <si>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</si>
  <si>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</si>
  <si>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</si>
  <si>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</si>
  <si>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</si>
  <si>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</si>
  <si>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</si>
  <si>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</si>
  <si>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</si>
  <si>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</si>
  <si>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</si>
  <si>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</si>
  <si>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</si>
  <si>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</si>
  <si>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</si>
  <si>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</si>
  <si>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</si>
  <si>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</si>
  <si>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</si>
  <si>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</si>
  <si>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</si>
  <si>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</si>
  <si>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</si>
  <si>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</si>
  <si>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</si>
  <si>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</si>
  <si>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</si>
  <si>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</si>
  <si>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</si>
  <si>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</si>
  <si>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</si>
  <si>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</si>
  <si>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</si>
  <si>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</si>
  <si>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</si>
  <si>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</si>
  <si>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</si>
  <si>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</si>
  <si>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</si>
  <si>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</si>
  <si>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</si>
  <si>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</si>
  <si>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</si>
  <si>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</si>
  <si>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</si>
  <si>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</si>
  <si>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</si>
  <si>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</si>
  <si>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</si>
  <si>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</si>
  <si>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</si>
  <si>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</si>
  <si>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</si>
  <si>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</si>
  <si>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</si>
  <si>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</si>
  <si>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</si>
  <si>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</si>
  <si>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</si>
  <si>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</si>
  <si>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</si>
  <si>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</si>
  <si>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</si>
  <si>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</si>
  <si>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</si>
  <si>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</si>
  <si>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</si>
  <si>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</si>
  <si>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</si>
  <si>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</si>
  <si>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</si>
  <si>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</si>
  <si>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</si>
  <si>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</si>
  <si>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</si>
  <si>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</si>
  <si>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</si>
  <si>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</si>
  <si>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</si>
  <si>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</si>
  <si>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</si>
  <si>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</si>
  <si>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</si>
  <si>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</si>
  <si>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</si>
  <si>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</si>
  <si>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</si>
  <si>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</si>
  <si>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</si>
  <si>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</si>
  <si>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</si>
  <si>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</si>
  <si>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</si>
  <si>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</si>
  <si>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</si>
  <si>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</si>
  <si>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</si>
  <si>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</si>
  <si>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</si>
  <si>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</si>
  <si>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</si>
  <si>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</si>
  <si>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</si>
  <si>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</si>
  <si>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</si>
  <si>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</si>
  <si>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</si>
  <si>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</si>
  <si>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</si>
  <si>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</si>
  <si>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</si>
  <si>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</si>
  <si>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</si>
  <si>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</si>
  <si>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</si>
  <si>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</si>
  <si>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</si>
  <si>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</si>
  <si>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</si>
  <si>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</si>
  <si>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</si>
  <si>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</si>
  <si>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</si>
  <si>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</si>
  <si>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</si>
  <si>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</si>
  <si>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</si>
  <si>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</si>
  <si>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</si>
  <si>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</si>
  <si>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</si>
  <si>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</si>
  <si>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</si>
  <si>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</si>
  <si>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</si>
  <si>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</si>
  <si>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</si>
  <si>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</si>
  <si>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</si>
  <si>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</si>
  <si>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</si>
  <si>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</si>
  <si>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</si>
  <si>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</si>
  <si>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</si>
  <si>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</si>
  <si>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</si>
  <si>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</si>
  <si>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</si>
  <si>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</si>
  <si>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</si>
  <si>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</si>
  <si>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</si>
  <si>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</si>
  <si>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</si>
  <si>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</si>
  <si>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</si>
  <si>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</si>
  <si>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</si>
  <si>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</si>
  <si>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</si>
  <si>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</si>
  <si>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</si>
  <si>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</si>
  <si>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</si>
  <si>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</si>
  <si>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</si>
  <si>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</si>
  <si>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</si>
  <si>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</si>
  <si>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</si>
  <si>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</si>
  <si>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</si>
  <si>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</si>
  <si>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</si>
  <si>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</si>
  <si>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</si>
  <si>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</si>
  <si>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</si>
  <si>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</si>
  <si>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</si>
  <si>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</si>
  <si>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</si>
  <si>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</si>
  <si>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</si>
  <si>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</si>
  <si>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</si>
  <si>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</si>
  <si>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</si>
  <si>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</si>
  <si>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</si>
  <si>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</si>
  <si>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</si>
  <si>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</si>
  <si>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</si>
  <si>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</si>
  <si>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</si>
  <si>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</si>
  <si>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</si>
  <si>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</si>
  <si>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</si>
  <si>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</si>
  <si>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</si>
  <si>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</si>
  <si>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</si>
  <si>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</si>
  <si>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</si>
  <si>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</si>
  <si>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</si>
  <si>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</si>
  <si>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</si>
  <si>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</si>
  <si>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</si>
  <si>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</si>
  <si>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</si>
  <si>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</si>
  <si>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</si>
  <si>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</si>
  <si>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</si>
  <si>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</si>
  <si>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</si>
  <si>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</si>
  <si>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</si>
  <si>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</si>
  <si>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</si>
  <si>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</si>
  <si>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</si>
  <si>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</si>
  <si>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</si>
  <si>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</si>
  <si>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</si>
  <si>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</si>
  <si>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</si>
  <si>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</si>
  <si>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</si>
  <si>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</si>
  <si>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</si>
  <si>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</si>
  <si>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</si>
  <si>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</si>
  <si>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</si>
  <si>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</si>
  <si>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</si>
  <si>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</si>
  <si>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</si>
  <si>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</si>
  <si>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</si>
  <si>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</si>
  <si>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</si>
  <si>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</si>
  <si>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</si>
  <si>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</si>
  <si>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</si>
  <si>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</si>
  <si>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</si>
  <si>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</si>
  <si>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</si>
  <si>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</si>
  <si>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</si>
  <si>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</si>
  <si>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</si>
  <si>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</si>
  <si>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</si>
  <si>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</si>
  <si>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</si>
  <si>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</si>
  <si>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</si>
  <si>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</si>
  <si>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</si>
  <si>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</si>
  <si>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</si>
  <si>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</si>
  <si>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</si>
  <si>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</si>
  <si>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</si>
  <si>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</si>
  <si>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</si>
  <si>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</si>
  <si>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</si>
  <si>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</si>
  <si>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</si>
  <si>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</si>
  <si>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</si>
  <si>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</si>
  <si>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</si>
  <si>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</si>
  <si>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</si>
  <si>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</si>
  <si>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</si>
  <si>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</si>
  <si>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</si>
  <si>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</si>
  <si>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</si>
  <si>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</si>
  <si>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</si>
  <si>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</si>
  <si>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</si>
  <si>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</si>
  <si>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</si>
  <si>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</si>
  <si>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</si>
  <si>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</si>
  <si>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</si>
  <si>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</si>
  <si>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</si>
  <si>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</si>
  <si>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</si>
  <si>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</si>
  <si>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</si>
  <si>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</si>
  <si>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</si>
  <si>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</si>
  <si>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</si>
  <si>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</si>
  <si>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</si>
  <si>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</si>
  <si>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</si>
  <si>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</si>
  <si>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</si>
  <si>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</si>
  <si>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</si>
  <si>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</si>
  <si>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</si>
  <si>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</si>
  <si>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</si>
  <si>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</si>
  <si>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</si>
  <si>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</si>
  <si>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</si>
  <si>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</si>
  <si>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</si>
  <si>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</si>
  <si>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</si>
  <si>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</si>
  <si>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</si>
  <si>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</si>
  <si>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</si>
  <si>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</si>
  <si>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</si>
  <si>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</si>
  <si>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</si>
  <si>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</si>
  <si>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</si>
  <si>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</si>
  <si>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</si>
  <si>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</si>
  <si>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</si>
  <si>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</si>
  <si>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</si>
  <si>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</si>
  <si>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</si>
  <si>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</si>
  <si>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</si>
  <si>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</si>
  <si>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</si>
  <si>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</si>
  <si>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</si>
  <si>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</si>
  <si>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</si>
  <si>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</si>
  <si>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</si>
  <si>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</si>
  <si>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</si>
  <si>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</si>
  <si>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</si>
  <si>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</si>
  <si>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</si>
  <si>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</si>
  <si>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</si>
  <si>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</si>
  <si>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</si>
  <si>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</si>
  <si>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</si>
  <si>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</si>
  <si>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</si>
  <si>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</si>
  <si>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</si>
  <si>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</si>
  <si>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</si>
  <si>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</si>
  <si>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</si>
  <si>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</si>
  <si>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</si>
  <si>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</si>
  <si>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</si>
  <si>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</si>
  <si>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環境省</t>
  </si>
  <si>
    <t>国立公園課国立公園利用推進室
自然環境計画課
国立公園課</t>
  </si>
  <si>
    <t>室　長　中島 尚子
課　長　植田 明浩
課　長　熊倉 基之</t>
    <rPh sb="4" eb="6">
      <t>ナカシマ</t>
    </rPh>
    <rPh sb="7" eb="9">
      <t>ショウコ</t>
    </rPh>
    <rPh sb="14" eb="16">
      <t>ウエダ</t>
    </rPh>
    <rPh sb="17" eb="18">
      <t>メイ</t>
    </rPh>
    <rPh sb="18" eb="19">
      <t>ヒロシ</t>
    </rPh>
    <rPh sb="24" eb="26">
      <t>クマクラ</t>
    </rPh>
    <rPh sb="27" eb="29">
      <t>モトユキ</t>
    </rPh>
    <phoneticPr fontId="7"/>
  </si>
  <si>
    <t>日本の国立公園と世界遺産を活かした地域活性化推進費</t>
    <rPh sb="0" eb="2">
      <t>ニホン</t>
    </rPh>
    <rPh sb="3" eb="5">
      <t>コクリツ</t>
    </rPh>
    <rPh sb="5" eb="7">
      <t>コウエン</t>
    </rPh>
    <rPh sb="8" eb="10">
      <t>セカイ</t>
    </rPh>
    <rPh sb="10" eb="12">
      <t>イサン</t>
    </rPh>
    <rPh sb="13" eb="14">
      <t>イ</t>
    </rPh>
    <rPh sb="17" eb="19">
      <t>チイキ</t>
    </rPh>
    <rPh sb="19" eb="22">
      <t>カッセイカ</t>
    </rPh>
    <rPh sb="22" eb="25">
      <t>スイシンヒ</t>
    </rPh>
    <phoneticPr fontId="7"/>
  </si>
  <si>
    <t>終了予定なし</t>
    <rPh sb="0" eb="2">
      <t>シュウリョウ</t>
    </rPh>
    <rPh sb="2" eb="4">
      <t>ヨテイ</t>
    </rPh>
    <phoneticPr fontId="24"/>
  </si>
  <si>
    <t>平成２６年度</t>
    <rPh sb="0" eb="2">
      <t>ヘイセイ</t>
    </rPh>
    <rPh sb="4" eb="5">
      <t>ネン</t>
    </rPh>
    <rPh sb="5" eb="6">
      <t>ド</t>
    </rPh>
    <phoneticPr fontId="24"/>
  </si>
  <si>
    <t>○</t>
  </si>
  <si>
    <t>自然公園法第10条第1項
世界遺産条約第4、5条
エコツーリズム推進法第4～7条、11～17条</t>
  </si>
  <si>
    <t>日本再興戦略、観光立国実現に向けたアクションプログラム2015</t>
  </si>
  <si>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</si>
  <si>
    <t>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t>
  </si>
  <si>
    <t>-</t>
  </si>
  <si>
    <t>環境保全調査費</t>
  </si>
  <si>
    <t>生物多様性推進交付金</t>
  </si>
  <si>
    <t>職員旅費</t>
  </si>
  <si>
    <t>国立公園年間利用者数について、対前年度比101％とする</t>
  </si>
  <si>
    <t>国立公園利用者数（暦年）
（平成30年度以降の実績は集計中）</t>
    <rPh sb="0" eb="2">
      <t>コクリツ</t>
    </rPh>
    <rPh sb="2" eb="4">
      <t>コウエン</t>
    </rPh>
    <rPh sb="4" eb="7">
      <t>リヨウシャ</t>
    </rPh>
    <rPh sb="7" eb="8">
      <t>スウ</t>
    </rPh>
    <rPh sb="9" eb="11">
      <t>レキネン</t>
    </rPh>
    <rPh sb="14" eb="16">
      <t>ヘイセイ</t>
    </rPh>
    <rPh sb="18" eb="19">
      <t>ネン</t>
    </rPh>
    <rPh sb="19" eb="20">
      <t>ド</t>
    </rPh>
    <rPh sb="20" eb="22">
      <t>イコウ</t>
    </rPh>
    <rPh sb="23" eb="25">
      <t>ジッセキ</t>
    </rPh>
    <rPh sb="26" eb="29">
      <t>シュウケイチュウ</t>
    </rPh>
    <phoneticPr fontId="7"/>
  </si>
  <si>
    <t>自然公園等利用者数調(環境省）http//www.env.go.jp/park/doc/date.html</t>
  </si>
  <si>
    <t>ジオパークと連携した地形・地質の保全・活用推進事業の実施地域数</t>
  </si>
  <si>
    <t>エコツーリズム推進アドバイザー派遣件数</t>
  </si>
  <si>
    <t>国立・国定公園の海域適正管理強化事業件数</t>
  </si>
  <si>
    <t>世界自然遺産地域の順応的保全管理の実施地域</t>
  </si>
  <si>
    <t>国立公園協働型管理運営体制強化事業の実施地域数</t>
  </si>
  <si>
    <t>地域</t>
    <rPh sb="0" eb="2">
      <t>チイキ</t>
    </rPh>
    <phoneticPr fontId="7"/>
  </si>
  <si>
    <t>件</t>
    <rPh sb="0" eb="1">
      <t>ケン</t>
    </rPh>
    <phoneticPr fontId="7"/>
  </si>
  <si>
    <t>千円</t>
    <rPh sb="0" eb="2">
      <t>センエン</t>
    </rPh>
    <phoneticPr fontId="7"/>
  </si>
  <si>
    <t>百万円/地域</t>
    <rPh sb="0" eb="2">
      <t>ヒャクマン</t>
    </rPh>
    <rPh sb="2" eb="3">
      <t>エン</t>
    </rPh>
    <rPh sb="4" eb="6">
      <t>チイキ</t>
    </rPh>
    <phoneticPr fontId="7"/>
  </si>
  <si>
    <t>26.1/11</t>
  </si>
  <si>
    <t>30.7/11</t>
  </si>
  <si>
    <t>24.0/3</t>
  </si>
  <si>
    <t>-</t>
    <phoneticPr fontId="6"/>
  </si>
  <si>
    <t>ｼﾞｵﾊﾟｰｸと連携した地形・地質の保全・活用推進事業経費 ／実施地域数　　　　　　　　　　　　</t>
  </si>
  <si>
    <t>エコツーリズム推進派遣事業経費／エコツーリズム推進アドバイザー派遣件数　</t>
  </si>
  <si>
    <t>国立・国定公園の海域適正管理強化事業経費／事業件数　　　　　　　　　　　　　</t>
  </si>
  <si>
    <t>世界自然遺産地域の順応的保全管理経費／実施地域数　　　　　　　　　　　　　</t>
  </si>
  <si>
    <t>国立公園協働型管理運営体制強化事業経費／実施地域数　　　　　　　　　　　　</t>
  </si>
  <si>
    <t>2.8/10</t>
  </si>
  <si>
    <t>百万円/件</t>
  </si>
  <si>
    <t>80.7/51</t>
  </si>
  <si>
    <t>78.8/52</t>
  </si>
  <si>
    <t>78.8/59</t>
  </si>
  <si>
    <t>87.1/45</t>
  </si>
  <si>
    <t>68.1/4</t>
  </si>
  <si>
    <t>68/4</t>
  </si>
  <si>
    <t>千円</t>
  </si>
  <si>
    <t>73.0/10</t>
  </si>
  <si>
    <t>29.5/７</t>
  </si>
  <si>
    <t>５．生物多様性の保全と自然との共生の推進</t>
  </si>
  <si>
    <t>-</t>
    <phoneticPr fontId="6"/>
  </si>
  <si>
    <t>順応的な保全管理体制の構築を図る（遺産地域等の適切な保全管理）。</t>
  </si>
  <si>
    <t xml:space="preserve">最新の科学的知見に基づき、遺産地域等の保全管理の質を高めるとともに、地域の特性に応じた生態系の保全、維持管理の促進を図っている。 </t>
  </si>
  <si>
    <t>保護区の管理状況</t>
  </si>
  <si>
    <t>保護区の適切な保護・管理</t>
  </si>
  <si>
    <t>国立・国定公園の区域及び公園計画について着実に見直しを行い、適切な保護管理を行うことが上記施策である自然環境の保全に資することとなるため、国立・国定公園の点検等見直し計画の達成率を測定指標としている。</t>
  </si>
  <si>
    <t>-</t>
    <phoneticPr fontId="6"/>
  </si>
  <si>
    <t>-</t>
    <phoneticPr fontId="6"/>
  </si>
  <si>
    <t>-</t>
    <phoneticPr fontId="6"/>
  </si>
  <si>
    <t>観光資源としてのポテンシャルが高い国立公園等の自然を活かすことは、地方創生、観光立国等の社会のニーズに応えるものである。</t>
  </si>
  <si>
    <t>国が管理する国立公園において魅力を高めるための事業であることから、国が実施すべき事業である。</t>
  </si>
  <si>
    <t>国立公園等自然公園の利用者が増加することは、自然とのふれあいによる観光客の増加や子供や若者の健全育成など、政府の主要施策に幅広く寄与するものである。</t>
  </si>
  <si>
    <t>一般競争入札により支出先を選定することを原則とし、少額のものにあっては複数者から見積を取得し、最も安価な者を支出先としている。なお、競争性のない随意契約について、入札を実施したが不落となったため、契約委員会の審議結果に基づき、不落随契として契約したものがあった。今後、一者応札の改善に向け、公告期間を延長するなどの見直しを行う。</t>
  </si>
  <si>
    <t>交付金については、助成額を事業経費の２分の１としており、受益者との負担関係は妥当である。</t>
  </si>
  <si>
    <t>各指標の水準は概ね妥当なものとなっている。</t>
  </si>
  <si>
    <t>本事業にかかった費用は、すべて事業目的に則したものに支出されている。</t>
  </si>
  <si>
    <t>総合評価方式による入札案件については、企画書等の審査において、支出項目、使途について合理性があるかどうかを考慮している。</t>
  </si>
  <si>
    <t>平成29年度は前年比より増加しており、今後も訪日外国人観光客が増加していることに併せて増加が見込まれる。</t>
    <rPh sb="0" eb="2">
      <t>ヘイセイ</t>
    </rPh>
    <rPh sb="4" eb="6">
      <t>ネンド</t>
    </rPh>
    <rPh sb="7" eb="10">
      <t>ゼンネンヒ</t>
    </rPh>
    <rPh sb="12" eb="14">
      <t>ゾウカ</t>
    </rPh>
    <rPh sb="19" eb="21">
      <t>コンゴ</t>
    </rPh>
    <rPh sb="22" eb="24">
      <t>ホウニチ</t>
    </rPh>
    <rPh sb="24" eb="27">
      <t>ガイコクジン</t>
    </rPh>
    <rPh sb="27" eb="30">
      <t>カンコウキャク</t>
    </rPh>
    <rPh sb="31" eb="33">
      <t>ゾウカ</t>
    </rPh>
    <rPh sb="40" eb="41">
      <t>アワ</t>
    </rPh>
    <rPh sb="43" eb="45">
      <t>ゾウカ</t>
    </rPh>
    <rPh sb="46" eb="48">
      <t>ミコ</t>
    </rPh>
    <phoneticPr fontId="7"/>
  </si>
  <si>
    <t>事業を実施するうえで適切な事業者が選定されるよう、地方環境事務所等と連携し、最適かつ原則として最も安価な者を支出先としている。</t>
    <rPh sb="0" eb="2">
      <t>ジギョウ</t>
    </rPh>
    <rPh sb="3" eb="5">
      <t>ジッシ</t>
    </rPh>
    <rPh sb="10" eb="12">
      <t>テキセツ</t>
    </rPh>
    <rPh sb="13" eb="16">
      <t>ジギョウシャ</t>
    </rPh>
    <rPh sb="17" eb="19">
      <t>センテイ</t>
    </rPh>
    <rPh sb="25" eb="27">
      <t>チホウ</t>
    </rPh>
    <rPh sb="27" eb="29">
      <t>カンキョウ</t>
    </rPh>
    <rPh sb="29" eb="32">
      <t>ジムショ</t>
    </rPh>
    <rPh sb="32" eb="33">
      <t>トウ</t>
    </rPh>
    <rPh sb="34" eb="36">
      <t>レンケイ</t>
    </rPh>
    <rPh sb="38" eb="40">
      <t>サイテキ</t>
    </rPh>
    <rPh sb="42" eb="44">
      <t>ゲンソク</t>
    </rPh>
    <phoneticPr fontId="7"/>
  </si>
  <si>
    <t>活動指標に挙げたものについては、ほぼ当初の見込みに合った実績数となっている。</t>
  </si>
  <si>
    <t>本事業において作成された成果物は、特に世界遺産登録等において、十分に活用されている。</t>
    <rPh sb="17" eb="18">
      <t>トク</t>
    </rPh>
    <rPh sb="19" eb="21">
      <t>セカイ</t>
    </rPh>
    <rPh sb="21" eb="23">
      <t>イサン</t>
    </rPh>
    <rPh sb="23" eb="25">
      <t>トウロク</t>
    </rPh>
    <rPh sb="25" eb="26">
      <t>トウ</t>
    </rPh>
    <phoneticPr fontId="7"/>
  </si>
  <si>
    <t>有</t>
  </si>
  <si>
    <t>‐</t>
  </si>
  <si>
    <t>戦略的な情報発信、自然環境の質の高い保護管理、地域との連携とプログラム強化の３つを柱として各種事業を実施している。アウトカムおよびアウトプット等については集計中であるものの、平成29年度までの事業実施状況を踏まえると適切に事業が実施されている。</t>
  </si>
  <si>
    <t>これまで順調に成果をあげており、平成29年度も国立公園利用者数が増加した。今後もアウトカムの達成に向け、自然体験のための多様なプログラムの充実等をはかっていく。</t>
    <rPh sb="32" eb="34">
      <t>ゾウカ</t>
    </rPh>
    <phoneticPr fontId="7"/>
  </si>
  <si>
    <t>外部有識者点検対象外</t>
  </si>
  <si>
    <t>貴重な自然環境の保護管理や国立公園等の自然資源を活かし、地域の活性化を推進していくため、事業の効率性・効果を検討し、引き続き、適切な予算執行に努めること。</t>
  </si>
  <si>
    <t>一者応札を回避するための方策として、入札条件の緩和や公告期間を延長するなど工夫に努める。</t>
  </si>
  <si>
    <t>-</t>
    <phoneticPr fontId="6"/>
  </si>
  <si>
    <t>216</t>
    <phoneticPr fontId="6"/>
  </si>
  <si>
    <t>219</t>
    <phoneticPr fontId="6"/>
  </si>
  <si>
    <t>206</t>
    <phoneticPr fontId="6"/>
  </si>
  <si>
    <t>217</t>
    <phoneticPr fontId="6"/>
  </si>
  <si>
    <t>A.株式会社ツクルス</t>
    <rPh sb="2" eb="6">
      <t>カブシキガイシャ</t>
    </rPh>
    <phoneticPr fontId="7"/>
  </si>
  <si>
    <t>B.天城自然ガイドクラブ</t>
  </si>
  <si>
    <t>業務費等</t>
    <rPh sb="0" eb="3">
      <t>ギョウムヒ</t>
    </rPh>
    <rPh sb="3" eb="4">
      <t>トウ</t>
    </rPh>
    <phoneticPr fontId="7"/>
  </si>
  <si>
    <t>消費税等</t>
  </si>
  <si>
    <t>※支出額百万円未満</t>
  </si>
  <si>
    <t>C.株式会社日本公告</t>
  </si>
  <si>
    <t>D.（責）ヨイヨイ</t>
  </si>
  <si>
    <t>E.株式会社ＪＴＢ松江支店</t>
  </si>
  <si>
    <t>株式会社ツクルス</t>
    <rPh sb="0" eb="4">
      <t>カブシキガイシャ</t>
    </rPh>
    <phoneticPr fontId="7"/>
  </si>
  <si>
    <t>株式会社アイネット</t>
    <rPh sb="0" eb="4">
      <t>カブシキガイシャ</t>
    </rPh>
    <phoneticPr fontId="7"/>
  </si>
  <si>
    <t>共新流通デベロッパー（株）</t>
    <rPh sb="0" eb="2">
      <t>キョウシン</t>
    </rPh>
    <rPh sb="2" eb="4">
      <t>リュウツウ</t>
    </rPh>
    <rPh sb="10" eb="13">
      <t>カブ</t>
    </rPh>
    <phoneticPr fontId="7"/>
  </si>
  <si>
    <t>株式会社ツクルス</t>
  </si>
  <si>
    <t>一般財団法人全国山の日協議会</t>
    <rPh sb="0" eb="2">
      <t>イッパン</t>
    </rPh>
    <rPh sb="2" eb="6">
      <t>ザイダンホウジン</t>
    </rPh>
    <rPh sb="6" eb="8">
      <t>ゼンコク</t>
    </rPh>
    <rPh sb="8" eb="9">
      <t>ヤマ</t>
    </rPh>
    <rPh sb="10" eb="11">
      <t>ヒ</t>
    </rPh>
    <rPh sb="11" eb="14">
      <t>キョウギカイ</t>
    </rPh>
    <phoneticPr fontId="7"/>
  </si>
  <si>
    <t>公益財団法人日本環境教育フォーラム</t>
    <rPh sb="0" eb="2">
      <t>コウエキ</t>
    </rPh>
    <rPh sb="2" eb="4">
      <t>ザイダン</t>
    </rPh>
    <rPh sb="4" eb="6">
      <t>ホウジン</t>
    </rPh>
    <rPh sb="6" eb="12">
      <t>ニホンカンキョウキョウイク</t>
    </rPh>
    <phoneticPr fontId="7"/>
  </si>
  <si>
    <t>株式会社甲南保険センター</t>
    <rPh sb="0" eb="4">
      <t>カブシキガイシャ</t>
    </rPh>
    <rPh sb="4" eb="6">
      <t>コウナン</t>
    </rPh>
    <rPh sb="6" eb="8">
      <t>ホケン</t>
    </rPh>
    <phoneticPr fontId="7"/>
  </si>
  <si>
    <t>Media Creative Lab 合同会社</t>
  </si>
  <si>
    <t>株式会社コームラ</t>
    <rPh sb="0" eb="2">
      <t>カブシキ</t>
    </rPh>
    <rPh sb="2" eb="4">
      <t>カイシャ</t>
    </rPh>
    <phoneticPr fontId="7"/>
  </si>
  <si>
    <t>平成30年度「自然とふれあうみどりの日」行事開催業務及び平成31年度「自然とふれあうみどりの日」行事準備業務</t>
  </si>
  <si>
    <t>平成30年度「2019年国立公園カレンダー」作成業務</t>
    <rPh sb="5" eb="6">
      <t>ド</t>
    </rPh>
    <rPh sb="12" eb="14">
      <t>コクリツ</t>
    </rPh>
    <rPh sb="14" eb="16">
      <t>コウエン</t>
    </rPh>
    <rPh sb="24" eb="26">
      <t>ギョウム</t>
    </rPh>
    <phoneticPr fontId="7"/>
  </si>
  <si>
    <t>平成30年度「2019年国立公園カレンダー」等の梱包・発送業務</t>
    <rPh sb="5" eb="6">
      <t>ド</t>
    </rPh>
    <rPh sb="12" eb="14">
      <t>コクリツ</t>
    </rPh>
    <rPh sb="14" eb="16">
      <t>コウエン</t>
    </rPh>
    <rPh sb="22" eb="23">
      <t>トウ</t>
    </rPh>
    <rPh sb="24" eb="26">
      <t>コンポウ</t>
    </rPh>
    <rPh sb="27" eb="29">
      <t>ハッソウ</t>
    </rPh>
    <rPh sb="29" eb="31">
      <t>ギョウム</t>
    </rPh>
    <phoneticPr fontId="7"/>
  </si>
  <si>
    <t>平成30年度「自然公園関係功労者環境大臣表彰」等関係業務</t>
    <rPh sb="7" eb="9">
      <t>シゼン</t>
    </rPh>
    <rPh sb="9" eb="11">
      <t>コウエン</t>
    </rPh>
    <rPh sb="11" eb="13">
      <t>カンケイ</t>
    </rPh>
    <rPh sb="13" eb="16">
      <t>コウロウシャ</t>
    </rPh>
    <rPh sb="16" eb="18">
      <t>カンキョウ</t>
    </rPh>
    <rPh sb="18" eb="20">
      <t>ダイジン</t>
    </rPh>
    <rPh sb="20" eb="22">
      <t>ヒョウショウ</t>
    </rPh>
    <rPh sb="23" eb="24">
      <t>トウ</t>
    </rPh>
    <rPh sb="24" eb="26">
      <t>カンケイ</t>
    </rPh>
    <phoneticPr fontId="7"/>
  </si>
  <si>
    <t>平成30年度第３回全国「山の日」フォーラム実施関連業務</t>
    <rPh sb="6" eb="7">
      <t>ダイ</t>
    </rPh>
    <rPh sb="8" eb="9">
      <t>カイ</t>
    </rPh>
    <rPh sb="9" eb="11">
      <t>ゼンコク</t>
    </rPh>
    <rPh sb="12" eb="13">
      <t>ヤマ</t>
    </rPh>
    <rPh sb="14" eb="15">
      <t>ヒ</t>
    </rPh>
    <rPh sb="21" eb="23">
      <t>ジッシ</t>
    </rPh>
    <rPh sb="23" eb="25">
      <t>カンレン</t>
    </rPh>
    <phoneticPr fontId="7"/>
  </si>
  <si>
    <t>平成30年度自然公園等利用者数等集計業務</t>
  </si>
  <si>
    <t>平成30年度自然公園指導員災害保障保険加入について</t>
    <rPh sb="6" eb="8">
      <t>シゼン</t>
    </rPh>
    <rPh sb="8" eb="10">
      <t>コウエン</t>
    </rPh>
    <rPh sb="10" eb="13">
      <t>シドウイン</t>
    </rPh>
    <rPh sb="13" eb="15">
      <t>サイガイ</t>
    </rPh>
    <rPh sb="15" eb="17">
      <t>ホショウ</t>
    </rPh>
    <rPh sb="17" eb="19">
      <t>ホケン</t>
    </rPh>
    <rPh sb="19" eb="21">
      <t>カニュウ</t>
    </rPh>
    <phoneticPr fontId="7"/>
  </si>
  <si>
    <t>自然触れあい全国ネットワーク（自然大好きクラブ）事業</t>
  </si>
  <si>
    <t>平成30年度パークボランティア災害保障保険加入について</t>
    <rPh sb="15" eb="17">
      <t>サイガイ</t>
    </rPh>
    <rPh sb="17" eb="19">
      <t>ホショウ</t>
    </rPh>
    <rPh sb="19" eb="21">
      <t>ホケン</t>
    </rPh>
    <rPh sb="21" eb="23">
      <t>カニュウ</t>
    </rPh>
    <phoneticPr fontId="7"/>
  </si>
  <si>
    <t>パークボランティアの感謝状の印刷、紙筒の購入及び梱包発送</t>
    <rPh sb="10" eb="13">
      <t>カンシャジョウ</t>
    </rPh>
    <rPh sb="14" eb="16">
      <t>インサツ</t>
    </rPh>
    <rPh sb="17" eb="18">
      <t>カミ</t>
    </rPh>
    <rPh sb="18" eb="19">
      <t>ツツ</t>
    </rPh>
    <rPh sb="20" eb="22">
      <t>コウニュウ</t>
    </rPh>
    <rPh sb="22" eb="23">
      <t>オヨ</t>
    </rPh>
    <rPh sb="24" eb="26">
      <t>コンポウ</t>
    </rPh>
    <rPh sb="26" eb="28">
      <t>ハッソウ</t>
    </rPh>
    <phoneticPr fontId="7"/>
  </si>
  <si>
    <t>一般競争契約
（最低価格）</t>
    <rPh sb="4" eb="6">
      <t>ケイヤク</t>
    </rPh>
    <rPh sb="8" eb="10">
      <t>サイテイ</t>
    </rPh>
    <rPh sb="10" eb="12">
      <t>カカク</t>
    </rPh>
    <phoneticPr fontId="7"/>
  </si>
  <si>
    <t>随意契約
（少額）</t>
    <rPh sb="0" eb="2">
      <t>ズイイ</t>
    </rPh>
    <rPh sb="2" eb="4">
      <t>ケイヤク</t>
    </rPh>
    <rPh sb="6" eb="8">
      <t>ショウガク</t>
    </rPh>
    <phoneticPr fontId="7"/>
  </si>
  <si>
    <t>-</t>
    <phoneticPr fontId="6"/>
  </si>
  <si>
    <t>※支出額百万円未満</t>
    <phoneticPr fontId="6"/>
  </si>
  <si>
    <t>人件費</t>
  </si>
  <si>
    <t>計画検討、調査実施、とりまとめ</t>
  </si>
  <si>
    <t>旅費</t>
  </si>
  <si>
    <t>業務打合せ、ヒアリング、現地調査</t>
  </si>
  <si>
    <t>作業謝金</t>
  </si>
  <si>
    <t>ヒアリング謝金</t>
  </si>
  <si>
    <t>アルバイト謝金</t>
  </si>
  <si>
    <t>データ入力補助</t>
  </si>
  <si>
    <t>通信費</t>
  </si>
  <si>
    <t>切手代、宅急便</t>
  </si>
  <si>
    <t>印刷費</t>
  </si>
  <si>
    <t>報告書製本</t>
  </si>
  <si>
    <t>その他</t>
  </si>
  <si>
    <t>一般管理費、消費税</t>
  </si>
  <si>
    <t>外注費</t>
    <rPh sb="0" eb="3">
      <t>ガイチュウヒ</t>
    </rPh>
    <phoneticPr fontId="6"/>
  </si>
  <si>
    <t>ガイド養成講座実施　他３件</t>
    <rPh sb="3" eb="5">
      <t>ヨウセイ</t>
    </rPh>
    <rPh sb="5" eb="7">
      <t>コウザ</t>
    </rPh>
    <rPh sb="7" eb="9">
      <t>ジッシ</t>
    </rPh>
    <rPh sb="10" eb="11">
      <t>ホカ</t>
    </rPh>
    <rPh sb="12" eb="13">
      <t>ケン</t>
    </rPh>
    <phoneticPr fontId="6"/>
  </si>
  <si>
    <t>諸謝金</t>
    <rPh sb="0" eb="1">
      <t>ショ</t>
    </rPh>
    <rPh sb="1" eb="3">
      <t>シャキン</t>
    </rPh>
    <phoneticPr fontId="6"/>
  </si>
  <si>
    <t>講師謝金等</t>
    <rPh sb="0" eb="2">
      <t>コウシ</t>
    </rPh>
    <rPh sb="2" eb="4">
      <t>シャキン</t>
    </rPh>
    <rPh sb="4" eb="5">
      <t>トウ</t>
    </rPh>
    <phoneticPr fontId="6"/>
  </si>
  <si>
    <t>事務管理費</t>
  </si>
  <si>
    <t>賃金</t>
    <rPh sb="0" eb="2">
      <t>チンギン</t>
    </rPh>
    <phoneticPr fontId="6"/>
  </si>
  <si>
    <t>旅費</t>
    <rPh sb="0" eb="2">
      <t>リョヒ</t>
    </rPh>
    <phoneticPr fontId="6"/>
  </si>
  <si>
    <t>講師旅費等</t>
    <rPh sb="0" eb="2">
      <t>コウシ</t>
    </rPh>
    <rPh sb="2" eb="4">
      <t>リョヒ</t>
    </rPh>
    <rPh sb="4" eb="5">
      <t>トウ</t>
    </rPh>
    <phoneticPr fontId="6"/>
  </si>
  <si>
    <t>※支出額百万円未満</t>
    <phoneticPr fontId="6"/>
  </si>
  <si>
    <t>非回答</t>
    <rPh sb="0" eb="1">
      <t>ヒ</t>
    </rPh>
    <rPh sb="1" eb="3">
      <t>カイトウ</t>
    </rPh>
    <phoneticPr fontId="6"/>
  </si>
  <si>
    <t>実施状況指導、技術指導</t>
    <rPh sb="0" eb="2">
      <t>ジッシ</t>
    </rPh>
    <rPh sb="2" eb="4">
      <t>ジョウキョウ</t>
    </rPh>
    <rPh sb="4" eb="6">
      <t>シドウ</t>
    </rPh>
    <rPh sb="7" eb="9">
      <t>ギジュツ</t>
    </rPh>
    <rPh sb="9" eb="11">
      <t>シドウ</t>
    </rPh>
    <phoneticPr fontId="6"/>
  </si>
  <si>
    <t>人件費</t>
    <rPh sb="0" eb="3">
      <t>ジンケンヒ</t>
    </rPh>
    <phoneticPr fontId="6"/>
  </si>
  <si>
    <t>捕獲・調査等</t>
    <rPh sb="0" eb="2">
      <t>ホカク</t>
    </rPh>
    <rPh sb="3" eb="5">
      <t>チョウサ</t>
    </rPh>
    <rPh sb="5" eb="6">
      <t>トウ</t>
    </rPh>
    <phoneticPr fontId="6"/>
  </si>
  <si>
    <t>幼虫現地移送等</t>
    <rPh sb="0" eb="2">
      <t>ヨウチュウ</t>
    </rPh>
    <rPh sb="2" eb="4">
      <t>ゲンチ</t>
    </rPh>
    <rPh sb="4" eb="6">
      <t>イソウ</t>
    </rPh>
    <rPh sb="6" eb="7">
      <t>トウ</t>
    </rPh>
    <phoneticPr fontId="6"/>
  </si>
  <si>
    <t>直接経費</t>
    <rPh sb="0" eb="2">
      <t>チョクセツ</t>
    </rPh>
    <rPh sb="2" eb="4">
      <t>ケイヒ</t>
    </rPh>
    <phoneticPr fontId="6"/>
  </si>
  <si>
    <t>旅費・印刷費</t>
    <rPh sb="0" eb="2">
      <t>リョヒ</t>
    </rPh>
    <rPh sb="3" eb="6">
      <t>インサツヒ</t>
    </rPh>
    <phoneticPr fontId="6"/>
  </si>
  <si>
    <t>会議費用</t>
  </si>
  <si>
    <t>－</t>
    <phoneticPr fontId="6"/>
  </si>
  <si>
    <t>一般管理費、消費税</t>
    <rPh sb="0" eb="2">
      <t>イッパン</t>
    </rPh>
    <rPh sb="2" eb="5">
      <t>カンリヒ</t>
    </rPh>
    <rPh sb="6" eb="9">
      <t>ショウヒゼイ</t>
    </rPh>
    <phoneticPr fontId="6"/>
  </si>
  <si>
    <t>委員謝金、旅費</t>
  </si>
  <si>
    <t>印刷製本費</t>
  </si>
  <si>
    <t>報告書</t>
    <rPh sb="0" eb="3">
      <t>ホウコクショ</t>
    </rPh>
    <phoneticPr fontId="6"/>
  </si>
  <si>
    <t>G.株式会社ライヴ環境計画</t>
    <phoneticPr fontId="6"/>
  </si>
  <si>
    <t>H.公益財団法人尾瀬保護財団</t>
    <phoneticPr fontId="6"/>
  </si>
  <si>
    <t>I.（株）地域環境計画</t>
    <rPh sb="2" eb="5">
      <t>カブ</t>
    </rPh>
    <rPh sb="5" eb="7">
      <t>チイキ</t>
    </rPh>
    <rPh sb="7" eb="9">
      <t>カンキョウ</t>
    </rPh>
    <rPh sb="9" eb="11">
      <t>ケイカク</t>
    </rPh>
    <phoneticPr fontId="6"/>
  </si>
  <si>
    <t>J.株式会社地域環境計画</t>
    <rPh sb="2" eb="4">
      <t>カブシキ</t>
    </rPh>
    <rPh sb="4" eb="6">
      <t>カイシャ</t>
    </rPh>
    <rPh sb="6" eb="8">
      <t>チイキ</t>
    </rPh>
    <rPh sb="8" eb="10">
      <t>カンキョウ</t>
    </rPh>
    <rPh sb="10" eb="12">
      <t>ケイカク</t>
    </rPh>
    <phoneticPr fontId="6"/>
  </si>
  <si>
    <t>K.日本工営株式会社</t>
    <rPh sb="2" eb="4">
      <t>ニホン</t>
    </rPh>
    <rPh sb="4" eb="6">
      <t>コウエイ</t>
    </rPh>
    <rPh sb="6" eb="8">
      <t>カブシキ</t>
    </rPh>
    <rPh sb="8" eb="10">
      <t>カイシャ</t>
    </rPh>
    <phoneticPr fontId="6"/>
  </si>
  <si>
    <t>L.株式会社環境アセスメントセンター</t>
    <rPh sb="2" eb="4">
      <t>カブシキ</t>
    </rPh>
    <rPh sb="4" eb="6">
      <t>カイシャ</t>
    </rPh>
    <rPh sb="6" eb="8">
      <t>カンキョウ</t>
    </rPh>
    <phoneticPr fontId="6"/>
  </si>
  <si>
    <t>M.株式会社一成</t>
    <rPh sb="2" eb="4">
      <t>カブシキ</t>
    </rPh>
    <rPh sb="4" eb="6">
      <t>カイシャ</t>
    </rPh>
    <rPh sb="6" eb="8">
      <t>イチナリ</t>
    </rPh>
    <phoneticPr fontId="6"/>
  </si>
  <si>
    <t>N.株式会社メッツ研究所</t>
    <rPh sb="2" eb="4">
      <t>カブシキ</t>
    </rPh>
    <rPh sb="4" eb="6">
      <t>カイシャ</t>
    </rPh>
    <rPh sb="9" eb="12">
      <t>ケンキュウジョ</t>
    </rPh>
    <phoneticPr fontId="6"/>
  </si>
  <si>
    <t>O.三条印刷株式会社</t>
    <rPh sb="2" eb="4">
      <t>サンジョウ</t>
    </rPh>
    <rPh sb="4" eb="6">
      <t>インサツ</t>
    </rPh>
    <rPh sb="6" eb="8">
      <t>カブシキ</t>
    </rPh>
    <rPh sb="8" eb="10">
      <t>カイシャ</t>
    </rPh>
    <phoneticPr fontId="6"/>
  </si>
  <si>
    <t>P.檜原村エコツーリズム推進協議会</t>
    <rPh sb="2" eb="3">
      <t>ヒノキ</t>
    </rPh>
    <rPh sb="3" eb="4">
      <t>ゲン</t>
    </rPh>
    <rPh sb="4" eb="5">
      <t>ムラ</t>
    </rPh>
    <rPh sb="12" eb="14">
      <t>スイシン</t>
    </rPh>
    <rPh sb="14" eb="17">
      <t>キョウギカイ</t>
    </rPh>
    <phoneticPr fontId="6"/>
  </si>
  <si>
    <t>Q.利尻山登山道等維持管理連絡協議会</t>
    <rPh sb="2" eb="4">
      <t>リシリ</t>
    </rPh>
    <rPh sb="4" eb="5">
      <t>ザン</t>
    </rPh>
    <rPh sb="5" eb="8">
      <t>トザンドウ</t>
    </rPh>
    <rPh sb="8" eb="9">
      <t>トウ</t>
    </rPh>
    <rPh sb="9" eb="11">
      <t>イジ</t>
    </rPh>
    <rPh sb="11" eb="13">
      <t>カンリ</t>
    </rPh>
    <rPh sb="13" eb="15">
      <t>レンラク</t>
    </rPh>
    <rPh sb="15" eb="18">
      <t>キョウギカイ</t>
    </rPh>
    <phoneticPr fontId="6"/>
  </si>
  <si>
    <t>R.株式会社地域環境計画北海道本社</t>
    <rPh sb="2" eb="4">
      <t>カブシキ</t>
    </rPh>
    <rPh sb="4" eb="6">
      <t>カイシャ</t>
    </rPh>
    <rPh sb="6" eb="8">
      <t>チイキ</t>
    </rPh>
    <rPh sb="8" eb="10">
      <t>カンキョウ</t>
    </rPh>
    <rPh sb="10" eb="12">
      <t>ケイカク</t>
    </rPh>
    <rPh sb="12" eb="15">
      <t>ホッカイドウ</t>
    </rPh>
    <rPh sb="15" eb="17">
      <t>ホンシャ</t>
    </rPh>
    <phoneticPr fontId="6"/>
  </si>
  <si>
    <t>S.株式会社ニューミュージック</t>
    <rPh sb="2" eb="4">
      <t>カブシキ</t>
    </rPh>
    <rPh sb="4" eb="6">
      <t>カイシャ</t>
    </rPh>
    <phoneticPr fontId="6"/>
  </si>
  <si>
    <t>Ｔ.株式会社地域環境計画</t>
    <rPh sb="2" eb="4">
      <t>カブシキ</t>
    </rPh>
    <rPh sb="4" eb="6">
      <t>カイシャ</t>
    </rPh>
    <rPh sb="6" eb="8">
      <t>チイキ</t>
    </rPh>
    <rPh sb="8" eb="10">
      <t>カンキョウ</t>
    </rPh>
    <rPh sb="10" eb="12">
      <t>ケイカク</t>
    </rPh>
    <phoneticPr fontId="6"/>
  </si>
  <si>
    <t>Ｕ..一般社団法人小笠原環境計画研究所</t>
    <rPh sb="3" eb="5">
      <t>イッパン</t>
    </rPh>
    <rPh sb="5" eb="7">
      <t>シャダン</t>
    </rPh>
    <rPh sb="7" eb="9">
      <t>ホウジン</t>
    </rPh>
    <rPh sb="9" eb="12">
      <t>オガサワラ</t>
    </rPh>
    <rPh sb="12" eb="14">
      <t>カンキョウ</t>
    </rPh>
    <rPh sb="14" eb="16">
      <t>ケイカク</t>
    </rPh>
    <rPh sb="16" eb="19">
      <t>ケンキュウジョ</t>
    </rPh>
    <phoneticPr fontId="6"/>
  </si>
  <si>
    <t>Ｖ.平戸観光ウェルカムサイト</t>
    <rPh sb="2" eb="4">
      <t>ヒラト</t>
    </rPh>
    <rPh sb="4" eb="6">
      <t>カンコウ</t>
    </rPh>
    <phoneticPr fontId="6"/>
  </si>
  <si>
    <t>W.南西環境研究所</t>
    <rPh sb="2" eb="4">
      <t>ナンセイ</t>
    </rPh>
    <rPh sb="4" eb="6">
      <t>カンキョウ</t>
    </rPh>
    <rPh sb="6" eb="9">
      <t>ケンキュウジョ</t>
    </rPh>
    <phoneticPr fontId="6"/>
  </si>
  <si>
    <t>X.（公財）キープ協会</t>
    <rPh sb="3" eb="5">
      <t>コウザイ</t>
    </rPh>
    <rPh sb="9" eb="11">
      <t>キョウカイ</t>
    </rPh>
    <phoneticPr fontId="6"/>
  </si>
  <si>
    <t>Y.株式会社山と渓谷社</t>
    <rPh sb="2" eb="4">
      <t>カブシキ</t>
    </rPh>
    <rPh sb="4" eb="6">
      <t>カイシャ</t>
    </rPh>
    <rPh sb="6" eb="7">
      <t>ヤマ</t>
    </rPh>
    <rPh sb="8" eb="10">
      <t>ケイコク</t>
    </rPh>
    <rPh sb="10" eb="11">
      <t>シャ</t>
    </rPh>
    <phoneticPr fontId="6"/>
  </si>
  <si>
    <t>Z.株式会社海中景観研究所</t>
    <rPh sb="2" eb="4">
      <t>カブシキ</t>
    </rPh>
    <rPh sb="4" eb="6">
      <t>カイシャ</t>
    </rPh>
    <rPh sb="6" eb="8">
      <t>カイチュウ</t>
    </rPh>
    <rPh sb="8" eb="10">
      <t>ケイカン</t>
    </rPh>
    <rPh sb="10" eb="13">
      <t>ケンキュウジョ</t>
    </rPh>
    <phoneticPr fontId="6"/>
  </si>
  <si>
    <t>a．特定非営利活動法人久住高原みちくさ案内人倶楽部</t>
    <rPh sb="2" eb="4">
      <t>トクテイ</t>
    </rPh>
    <rPh sb="4" eb="5">
      <t>ヒ</t>
    </rPh>
    <rPh sb="5" eb="7">
      <t>エイリ</t>
    </rPh>
    <rPh sb="7" eb="9">
      <t>カツドウ</t>
    </rPh>
    <rPh sb="9" eb="11">
      <t>ホウジン</t>
    </rPh>
    <rPh sb="11" eb="13">
      <t>クスミ</t>
    </rPh>
    <rPh sb="13" eb="15">
      <t>コウゲン</t>
    </rPh>
    <rPh sb="19" eb="22">
      <t>アンナイニン</t>
    </rPh>
    <rPh sb="22" eb="25">
      <t>クラブ</t>
    </rPh>
    <phoneticPr fontId="6"/>
  </si>
  <si>
    <t>b.わくわくサンゴ石垣島</t>
    <rPh sb="9" eb="12">
      <t>イシガキジマ</t>
    </rPh>
    <phoneticPr fontId="6"/>
  </si>
  <si>
    <t>c．一般社団法人自然環境研究センター</t>
    <rPh sb="2" eb="4">
      <t>イッパン</t>
    </rPh>
    <rPh sb="4" eb="6">
      <t>シャダン</t>
    </rPh>
    <rPh sb="6" eb="8">
      <t>ホウジン</t>
    </rPh>
    <rPh sb="8" eb="10">
      <t>シゼン</t>
    </rPh>
    <rPh sb="10" eb="12">
      <t>カンキョウ</t>
    </rPh>
    <rPh sb="12" eb="14">
      <t>ケンキュウ</t>
    </rPh>
    <phoneticPr fontId="6"/>
  </si>
  <si>
    <t>d.公益財団法人知床財団</t>
    <rPh sb="2" eb="4">
      <t>コウエキ</t>
    </rPh>
    <rPh sb="4" eb="6">
      <t>ザイダン</t>
    </rPh>
    <rPh sb="6" eb="8">
      <t>ホウジン</t>
    </rPh>
    <rPh sb="8" eb="10">
      <t>シレトコ</t>
    </rPh>
    <rPh sb="10" eb="12">
      <t>ザイダン</t>
    </rPh>
    <phoneticPr fontId="6"/>
  </si>
  <si>
    <t>e．特定非営利活動法人つがる野自然学校</t>
    <rPh sb="2" eb="4">
      <t>トクテイ</t>
    </rPh>
    <rPh sb="4" eb="5">
      <t>ヒ</t>
    </rPh>
    <rPh sb="5" eb="7">
      <t>エイリ</t>
    </rPh>
    <rPh sb="7" eb="9">
      <t>カツドウ</t>
    </rPh>
    <rPh sb="9" eb="11">
      <t>ホウジン</t>
    </rPh>
    <rPh sb="14" eb="15">
      <t>ノ</t>
    </rPh>
    <rPh sb="15" eb="17">
      <t>シゼン</t>
    </rPh>
    <rPh sb="17" eb="19">
      <t>ガッコウ</t>
    </rPh>
    <phoneticPr fontId="6"/>
  </si>
  <si>
    <t>f.株式会社プレック研究所</t>
    <rPh sb="2" eb="4">
      <t>カブシキ</t>
    </rPh>
    <rPh sb="4" eb="6">
      <t>カイシャ</t>
    </rPh>
    <rPh sb="10" eb="13">
      <t>ケンキュウジョ</t>
    </rPh>
    <phoneticPr fontId="6"/>
  </si>
  <si>
    <t>g.八千代エンジニアリング</t>
    <rPh sb="2" eb="5">
      <t>ヤチヨ</t>
    </rPh>
    <phoneticPr fontId="6"/>
  </si>
  <si>
    <t>h.一般財団法人自然環境研究センター</t>
    <rPh sb="2" eb="4">
      <t>イッパン</t>
    </rPh>
    <rPh sb="4" eb="6">
      <t>ザイダン</t>
    </rPh>
    <rPh sb="6" eb="8">
      <t>ホウジン</t>
    </rPh>
    <rPh sb="8" eb="10">
      <t>シゼン</t>
    </rPh>
    <rPh sb="10" eb="12">
      <t>カンキョウ</t>
    </rPh>
    <rPh sb="12" eb="14">
      <t>ケンキュウ</t>
    </rPh>
    <phoneticPr fontId="6"/>
  </si>
  <si>
    <t>i.一般社団法人自然環境研究センター</t>
    <rPh sb="2" eb="4">
      <t>イッパン</t>
    </rPh>
    <rPh sb="4" eb="6">
      <t>シャダン</t>
    </rPh>
    <rPh sb="6" eb="8">
      <t>ホウジン</t>
    </rPh>
    <rPh sb="8" eb="10">
      <t>シゼン</t>
    </rPh>
    <rPh sb="10" eb="12">
      <t>カンキョウ</t>
    </rPh>
    <rPh sb="12" eb="14">
      <t>ケンキュウ</t>
    </rPh>
    <phoneticPr fontId="6"/>
  </si>
  <si>
    <t>ｊ.特定非営利活動法人バードリサーチ</t>
    <rPh sb="2" eb="4">
      <t>トクテイ</t>
    </rPh>
    <rPh sb="4" eb="5">
      <t>ヒ</t>
    </rPh>
    <rPh sb="5" eb="7">
      <t>エイリ</t>
    </rPh>
    <rPh sb="7" eb="9">
      <t>カツドウ</t>
    </rPh>
    <rPh sb="9" eb="11">
      <t>ホウジン</t>
    </rPh>
    <phoneticPr fontId="6"/>
  </si>
  <si>
    <t>k.NPO法人小笠原クラブ</t>
    <rPh sb="5" eb="7">
      <t>ホウジン</t>
    </rPh>
    <rPh sb="7" eb="10">
      <t>オガサワラ</t>
    </rPh>
    <phoneticPr fontId="6"/>
  </si>
  <si>
    <t>l.（有）オズ</t>
    <rPh sb="3" eb="4">
      <t>ユウ</t>
    </rPh>
    <phoneticPr fontId="6"/>
  </si>
  <si>
    <t>m.和歌山東漁業協同組合</t>
    <phoneticPr fontId="6"/>
  </si>
  <si>
    <t>n.公益財団法人黒潮生物研究所</t>
    <rPh sb="2" eb="4">
      <t>コウエキ</t>
    </rPh>
    <rPh sb="4" eb="6">
      <t>ザイダン</t>
    </rPh>
    <rPh sb="6" eb="8">
      <t>ホウジン</t>
    </rPh>
    <rPh sb="8" eb="10">
      <t>クロシオ</t>
    </rPh>
    <rPh sb="10" eb="12">
      <t>セイブツ</t>
    </rPh>
    <rPh sb="12" eb="15">
      <t>ケンキュウジョ</t>
    </rPh>
    <phoneticPr fontId="6"/>
  </si>
  <si>
    <t>o.永田ウミガメ連絡協議会</t>
    <rPh sb="2" eb="4">
      <t>ナガタ</t>
    </rPh>
    <rPh sb="8" eb="10">
      <t>レンラク</t>
    </rPh>
    <rPh sb="10" eb="13">
      <t>キョウギカイ</t>
    </rPh>
    <phoneticPr fontId="6"/>
  </si>
  <si>
    <t>p.石垣島マリンレンジャー</t>
    <rPh sb="2" eb="4">
      <t>イシガキ</t>
    </rPh>
    <rPh sb="4" eb="5">
      <t>シマ</t>
    </rPh>
    <phoneticPr fontId="6"/>
  </si>
  <si>
    <t>※支出額百万円未満</t>
    <rPh sb="1" eb="4">
      <t>シシュツガク</t>
    </rPh>
    <rPh sb="4" eb="7">
      <t>ヒャクマンエン</t>
    </rPh>
    <rPh sb="7" eb="9">
      <t>ミマン</t>
    </rPh>
    <phoneticPr fontId="6"/>
  </si>
  <si>
    <t>※支出額百万円未満</t>
    <phoneticPr fontId="6"/>
  </si>
  <si>
    <t>一式</t>
    <rPh sb="0" eb="2">
      <t>イッシキ</t>
    </rPh>
    <phoneticPr fontId="6"/>
  </si>
  <si>
    <t>世界遺産委員会出席、対応方針検討等</t>
    <rPh sb="0" eb="2">
      <t>セカイ</t>
    </rPh>
    <rPh sb="2" eb="4">
      <t>イサン</t>
    </rPh>
    <rPh sb="4" eb="7">
      <t>イインカイ</t>
    </rPh>
    <rPh sb="7" eb="9">
      <t>シュッセキ</t>
    </rPh>
    <rPh sb="10" eb="12">
      <t>タイオウ</t>
    </rPh>
    <rPh sb="12" eb="14">
      <t>ホウシン</t>
    </rPh>
    <rPh sb="14" eb="16">
      <t>ケントウ</t>
    </rPh>
    <rPh sb="16" eb="17">
      <t>ナド</t>
    </rPh>
    <phoneticPr fontId="6"/>
  </si>
  <si>
    <t>運営補助、普及啓発補助、委員会出席等</t>
    <rPh sb="0" eb="2">
      <t>ウンエイ</t>
    </rPh>
    <rPh sb="2" eb="4">
      <t>ホジョ</t>
    </rPh>
    <rPh sb="5" eb="7">
      <t>フキュウ</t>
    </rPh>
    <rPh sb="7" eb="9">
      <t>ケイハツ</t>
    </rPh>
    <rPh sb="9" eb="11">
      <t>ホジョ</t>
    </rPh>
    <rPh sb="12" eb="15">
      <t>イインカイ</t>
    </rPh>
    <rPh sb="15" eb="17">
      <t>シュッセキ</t>
    </rPh>
    <rPh sb="17" eb="18">
      <t>ナド</t>
    </rPh>
    <phoneticPr fontId="6"/>
  </si>
  <si>
    <t>奄美大島、徳之島、沖縄島北部及び西表島世界自然遺産候補地推薦書（案）及びモニタリング計画（案）作成等業務</t>
    <phoneticPr fontId="6"/>
  </si>
  <si>
    <t>現地調査、ＷＧ準備・出席、とりまとめ等</t>
    <rPh sb="0" eb="2">
      <t>ゲンチ</t>
    </rPh>
    <rPh sb="2" eb="4">
      <t>チョウサ</t>
    </rPh>
    <rPh sb="7" eb="9">
      <t>ジュンビ</t>
    </rPh>
    <rPh sb="10" eb="12">
      <t>シュッセキ</t>
    </rPh>
    <rPh sb="18" eb="19">
      <t>トウ</t>
    </rPh>
    <phoneticPr fontId="6"/>
  </si>
  <si>
    <t>人件費</t>
    <rPh sb="0" eb="3">
      <t>ジンケンヒ</t>
    </rPh>
    <phoneticPr fontId="1"/>
  </si>
  <si>
    <t>計画検討、調査等</t>
    <rPh sb="0" eb="2">
      <t>ケイカク</t>
    </rPh>
    <rPh sb="2" eb="4">
      <t>ケントウ</t>
    </rPh>
    <rPh sb="5" eb="7">
      <t>チョウサ</t>
    </rPh>
    <rPh sb="7" eb="8">
      <t>トウ</t>
    </rPh>
    <phoneticPr fontId="1"/>
  </si>
  <si>
    <t>職員旅費、招聘者旅費等</t>
    <rPh sb="0" eb="2">
      <t>ショクイン</t>
    </rPh>
    <rPh sb="2" eb="4">
      <t>リョヒ</t>
    </rPh>
    <rPh sb="5" eb="7">
      <t>ショウヘイ</t>
    </rPh>
    <rPh sb="7" eb="8">
      <t>シャ</t>
    </rPh>
    <rPh sb="8" eb="10">
      <t>リョヒ</t>
    </rPh>
    <rPh sb="10" eb="11">
      <t>トウ</t>
    </rPh>
    <phoneticPr fontId="6"/>
  </si>
  <si>
    <t>諸謝金</t>
    <rPh sb="0" eb="1">
      <t>ショ</t>
    </rPh>
    <rPh sb="1" eb="3">
      <t>シャキン</t>
    </rPh>
    <phoneticPr fontId="1"/>
  </si>
  <si>
    <t>調査謝金</t>
    <rPh sb="0" eb="2">
      <t>チョウサ</t>
    </rPh>
    <rPh sb="2" eb="4">
      <t>シャキン</t>
    </rPh>
    <phoneticPr fontId="1"/>
  </si>
  <si>
    <t>アルバイト（現地調査）</t>
    <rPh sb="6" eb="8">
      <t>ゲンチ</t>
    </rPh>
    <rPh sb="8" eb="10">
      <t>チョウサ</t>
    </rPh>
    <phoneticPr fontId="6"/>
  </si>
  <si>
    <t>旅費</t>
    <rPh sb="0" eb="2">
      <t>リョヒ</t>
    </rPh>
    <phoneticPr fontId="1"/>
  </si>
  <si>
    <t>調査船舶乗船費</t>
    <rPh sb="0" eb="2">
      <t>チョウサ</t>
    </rPh>
    <rPh sb="2" eb="4">
      <t>センパク</t>
    </rPh>
    <rPh sb="4" eb="6">
      <t>ジョウセン</t>
    </rPh>
    <rPh sb="6" eb="7">
      <t>ヒ</t>
    </rPh>
    <phoneticPr fontId="1"/>
  </si>
  <si>
    <t>借料及び損料</t>
    <rPh sb="0" eb="2">
      <t>シャクリョウ</t>
    </rPh>
    <rPh sb="2" eb="3">
      <t>オヨ</t>
    </rPh>
    <rPh sb="4" eb="6">
      <t>ソンリョウ</t>
    </rPh>
    <phoneticPr fontId="6"/>
  </si>
  <si>
    <t>レンタカー等</t>
    <rPh sb="5" eb="6">
      <t>トウ</t>
    </rPh>
    <phoneticPr fontId="6"/>
  </si>
  <si>
    <t>燃料費</t>
    <rPh sb="0" eb="3">
      <t>ネンリョウヒ</t>
    </rPh>
    <phoneticPr fontId="1"/>
  </si>
  <si>
    <t>ガソリン代、軽油代</t>
    <rPh sb="4" eb="5">
      <t>ダイ</t>
    </rPh>
    <rPh sb="6" eb="8">
      <t>ケイユ</t>
    </rPh>
    <rPh sb="8" eb="9">
      <t>ダイ</t>
    </rPh>
    <phoneticPr fontId="1"/>
  </si>
  <si>
    <t>その他</t>
    <rPh sb="2" eb="3">
      <t>ホカ</t>
    </rPh>
    <phoneticPr fontId="6"/>
  </si>
  <si>
    <t>借料及び損料</t>
    <rPh sb="0" eb="2">
      <t>シャクリョウ</t>
    </rPh>
    <rPh sb="2" eb="3">
      <t>オヨ</t>
    </rPh>
    <rPh sb="4" eb="6">
      <t>ソンリョウ</t>
    </rPh>
    <phoneticPr fontId="1"/>
  </si>
  <si>
    <t>船舶借り上げ</t>
    <rPh sb="0" eb="2">
      <t>センパク</t>
    </rPh>
    <rPh sb="2" eb="3">
      <t>カ</t>
    </rPh>
    <rPh sb="4" eb="5">
      <t>ア</t>
    </rPh>
    <phoneticPr fontId="1"/>
  </si>
  <si>
    <t>印刷製本費</t>
    <rPh sb="0" eb="2">
      <t>インサツ</t>
    </rPh>
    <rPh sb="2" eb="4">
      <t>セイホン</t>
    </rPh>
    <rPh sb="4" eb="5">
      <t>ヒ</t>
    </rPh>
    <phoneticPr fontId="1"/>
  </si>
  <si>
    <t>報告書</t>
    <rPh sb="0" eb="3">
      <t>ホウコクショ</t>
    </rPh>
    <phoneticPr fontId="1"/>
  </si>
  <si>
    <t>一般管理費</t>
    <rPh sb="0" eb="2">
      <t>イッパン</t>
    </rPh>
    <rPh sb="2" eb="5">
      <t>カンリヒ</t>
    </rPh>
    <phoneticPr fontId="1"/>
  </si>
  <si>
    <t>消費税</t>
    <rPh sb="0" eb="3">
      <t>ショウヒゼイ</t>
    </rPh>
    <phoneticPr fontId="1"/>
  </si>
  <si>
    <t>非回答</t>
    <phoneticPr fontId="6"/>
  </si>
  <si>
    <t>技師等</t>
    <rPh sb="0" eb="2">
      <t>ギシ</t>
    </rPh>
    <rPh sb="2" eb="3">
      <t>トウ</t>
    </rPh>
    <phoneticPr fontId="6"/>
  </si>
  <si>
    <t>印刷製本費</t>
    <rPh sb="0" eb="2">
      <t>インサツ</t>
    </rPh>
    <rPh sb="2" eb="4">
      <t>セイホン</t>
    </rPh>
    <rPh sb="4" eb="5">
      <t>ヒ</t>
    </rPh>
    <phoneticPr fontId="6"/>
  </si>
  <si>
    <t>傭船費、タンク借料</t>
    <rPh sb="0" eb="2">
      <t>ヨウセン</t>
    </rPh>
    <rPh sb="2" eb="3">
      <t>ヒ</t>
    </rPh>
    <rPh sb="7" eb="9">
      <t>シャクリョウ</t>
    </rPh>
    <phoneticPr fontId="6"/>
  </si>
  <si>
    <t>消耗品費</t>
    <rPh sb="0" eb="3">
      <t>ショウモウヒン</t>
    </rPh>
    <rPh sb="3" eb="4">
      <t>ヒ</t>
    </rPh>
    <phoneticPr fontId="6"/>
  </si>
  <si>
    <t>海中ゴミ回収袋、ゴミ袋、軍手等</t>
    <rPh sb="0" eb="2">
      <t>カイチュウ</t>
    </rPh>
    <rPh sb="4" eb="6">
      <t>カイシュウ</t>
    </rPh>
    <rPh sb="6" eb="7">
      <t>フクロ</t>
    </rPh>
    <rPh sb="10" eb="11">
      <t>ブクロ</t>
    </rPh>
    <rPh sb="12" eb="14">
      <t>グンテ</t>
    </rPh>
    <rPh sb="14" eb="15">
      <t>トウ</t>
    </rPh>
    <phoneticPr fontId="6"/>
  </si>
  <si>
    <t>天城自然ガイドクラブ</t>
  </si>
  <si>
    <t>-</t>
    <phoneticPr fontId="6"/>
  </si>
  <si>
    <t>山の日環境教育プログラム開催業務</t>
  </si>
  <si>
    <t>随意契約(少額)</t>
  </si>
  <si>
    <t>ロブロイネイチャーナビ</t>
  </si>
  <si>
    <t>-</t>
    <phoneticPr fontId="6"/>
  </si>
  <si>
    <t>株式会社日本公告</t>
  </si>
  <si>
    <t>平成３０年度「山の日」四方山祭ｉｎ上高地出展業務</t>
  </si>
  <si>
    <t>随意契約
（少額）</t>
  </si>
  <si>
    <t>－</t>
  </si>
  <si>
    <t>タカサワ通商株式会社</t>
  </si>
  <si>
    <t>上高地　プリンタ用紙</t>
  </si>
  <si>
    <t>（責）ヨイヨイ</t>
  </si>
  <si>
    <t>イベント興行</t>
  </si>
  <si>
    <t>随意契約（少額）</t>
  </si>
  <si>
    <t>個人</t>
  </si>
  <si>
    <t>印刷業</t>
  </si>
  <si>
    <t>株式会社エーシープリンティング</t>
  </si>
  <si>
    <t>水都おおさか森林づくり・木づかい</t>
  </si>
  <si>
    <t>株式会社ＪＴＢ松江支店</t>
  </si>
  <si>
    <t>第3回「山の日」記念全国大会in鳥取大山フォトコンテスト開催等業務</t>
  </si>
  <si>
    <t>一般社団法人大山観光局</t>
  </si>
  <si>
    <t>大山フォトコンテスト入賞者等の写真展開催補助業務</t>
  </si>
  <si>
    <t>株式会社山と溪谷社</t>
  </si>
  <si>
    <t>山陰登山スタンプラリー企画等業務</t>
  </si>
  <si>
    <t>随意契約（その他）</t>
  </si>
  <si>
    <t>株式会社wondertrunk&amp;co.</t>
  </si>
  <si>
    <t>三瓶山グランピング活用方策検討業務</t>
  </si>
  <si>
    <t>株式会社太田旗店</t>
  </si>
  <si>
    <t>大山隠岐国立公園記念品制作業務</t>
  </si>
  <si>
    <t>株式会社シーズ総合政策研究所</t>
  </si>
  <si>
    <t>新宿御苑みどりフェスタブース運営支援業務</t>
  </si>
  <si>
    <t>大雪山国立公園協働型管理体制検討業務</t>
  </si>
  <si>
    <t>一般競争入札(総合評価)</t>
    <rPh sb="0" eb="6">
      <t>イッパンキョウソウニュウサツ</t>
    </rPh>
    <rPh sb="7" eb="9">
      <t>ソウゴウ</t>
    </rPh>
    <rPh sb="9" eb="11">
      <t>ヒョウカ</t>
    </rPh>
    <phoneticPr fontId="6"/>
  </si>
  <si>
    <t>-</t>
    <phoneticPr fontId="6"/>
  </si>
  <si>
    <t>株式会社ライヴ環境計画</t>
    <phoneticPr fontId="6"/>
  </si>
  <si>
    <t>公益財団法人尾瀬保護財団</t>
    <rPh sb="0" eb="2">
      <t>コウエキ</t>
    </rPh>
    <rPh sb="2" eb="6">
      <t>ザイダンホウジン</t>
    </rPh>
    <rPh sb="6" eb="8">
      <t>オゼ</t>
    </rPh>
    <rPh sb="8" eb="10">
      <t>ホゴ</t>
    </rPh>
    <rPh sb="10" eb="12">
      <t>ザイダン</t>
    </rPh>
    <phoneticPr fontId="6"/>
  </si>
  <si>
    <t>尾瀬国立公園利用適正化推進</t>
    <rPh sb="0" eb="2">
      <t>オゼ</t>
    </rPh>
    <rPh sb="2" eb="4">
      <t>コクリツ</t>
    </rPh>
    <rPh sb="4" eb="6">
      <t>コウエン</t>
    </rPh>
    <rPh sb="6" eb="8">
      <t>リヨウ</t>
    </rPh>
    <rPh sb="8" eb="11">
      <t>テキセイカ</t>
    </rPh>
    <rPh sb="11" eb="13">
      <t>スイシン</t>
    </rPh>
    <phoneticPr fontId="6"/>
  </si>
  <si>
    <t>－</t>
    <phoneticPr fontId="6"/>
  </si>
  <si>
    <t>株式会社プレック研究所</t>
    <rPh sb="0" eb="4">
      <t>カブシキガイシャ</t>
    </rPh>
    <rPh sb="8" eb="11">
      <t>ケンキュウショ</t>
    </rPh>
    <phoneticPr fontId="6"/>
  </si>
  <si>
    <t>富士箱根伊豆国立公園富士山適正利用推進協働型管理運営体制構築</t>
    <rPh sb="0" eb="2">
      <t>フジ</t>
    </rPh>
    <rPh sb="2" eb="4">
      <t>ハコネ</t>
    </rPh>
    <rPh sb="4" eb="6">
      <t>イズ</t>
    </rPh>
    <rPh sb="6" eb="8">
      <t>コクリツ</t>
    </rPh>
    <rPh sb="8" eb="10">
      <t>コウエン</t>
    </rPh>
    <rPh sb="10" eb="13">
      <t>フジサン</t>
    </rPh>
    <rPh sb="13" eb="15">
      <t>テキセイ</t>
    </rPh>
    <rPh sb="15" eb="17">
      <t>リヨウ</t>
    </rPh>
    <rPh sb="17" eb="19">
      <t>スイシン</t>
    </rPh>
    <rPh sb="19" eb="22">
      <t>キョウドウガタ</t>
    </rPh>
    <rPh sb="22" eb="24">
      <t>カンリ</t>
    </rPh>
    <rPh sb="24" eb="26">
      <t>ウンエイ</t>
    </rPh>
    <rPh sb="26" eb="28">
      <t>タイセイ</t>
    </rPh>
    <rPh sb="28" eb="30">
      <t>コウチク</t>
    </rPh>
    <phoneticPr fontId="6"/>
  </si>
  <si>
    <t>農村環境クリエイト</t>
    <rPh sb="0" eb="2">
      <t>ノウソン</t>
    </rPh>
    <rPh sb="2" eb="4">
      <t>カンキョウ</t>
    </rPh>
    <phoneticPr fontId="6"/>
  </si>
  <si>
    <t>-</t>
    <phoneticPr fontId="6"/>
  </si>
  <si>
    <t>尾瀬国立公園管理計画改定に係る資料収集及び作成</t>
    <rPh sb="0" eb="2">
      <t>オゼ</t>
    </rPh>
    <rPh sb="2" eb="4">
      <t>コクリツ</t>
    </rPh>
    <rPh sb="4" eb="6">
      <t>コウエン</t>
    </rPh>
    <rPh sb="6" eb="8">
      <t>カンリ</t>
    </rPh>
    <rPh sb="8" eb="10">
      <t>ケイカク</t>
    </rPh>
    <rPh sb="10" eb="12">
      <t>カイテイ</t>
    </rPh>
    <rPh sb="13" eb="14">
      <t>カカ</t>
    </rPh>
    <rPh sb="15" eb="17">
      <t>シリョウ</t>
    </rPh>
    <rPh sb="17" eb="19">
      <t>シュウシュウ</t>
    </rPh>
    <rPh sb="19" eb="20">
      <t>オヨ</t>
    </rPh>
    <rPh sb="21" eb="23">
      <t>サクセイ</t>
    </rPh>
    <phoneticPr fontId="6"/>
  </si>
  <si>
    <t>一般競争入札(最低価格)</t>
    <rPh sb="0" eb="6">
      <t>イッパンキョウソウニュウサツ</t>
    </rPh>
    <rPh sb="7" eb="9">
      <t>サイテイ</t>
    </rPh>
    <rPh sb="9" eb="11">
      <t>カカク</t>
    </rPh>
    <phoneticPr fontId="6"/>
  </si>
  <si>
    <t>一般財団法人自然公園財団</t>
    <rPh sb="0" eb="2">
      <t>イッパン</t>
    </rPh>
    <rPh sb="2" eb="6">
      <t>ザイダンホウジン</t>
    </rPh>
    <rPh sb="6" eb="8">
      <t>シゼン</t>
    </rPh>
    <rPh sb="8" eb="10">
      <t>コウエン</t>
    </rPh>
    <rPh sb="10" eb="12">
      <t>ザイダン</t>
    </rPh>
    <phoneticPr fontId="6"/>
  </si>
  <si>
    <t>箱根ビジターセンター機能強化</t>
    <rPh sb="0" eb="2">
      <t>ハコネ</t>
    </rPh>
    <rPh sb="10" eb="12">
      <t>キノウ</t>
    </rPh>
    <rPh sb="12" eb="14">
      <t>キョウカ</t>
    </rPh>
    <phoneticPr fontId="6"/>
  </si>
  <si>
    <t>個人</t>
    <rPh sb="0" eb="2">
      <t>コジン</t>
    </rPh>
    <phoneticPr fontId="6"/>
  </si>
  <si>
    <t>-</t>
    <phoneticPr fontId="6"/>
  </si>
  <si>
    <t>現地ツアー参加費立替払</t>
    <rPh sb="0" eb="2">
      <t>ゲンチ</t>
    </rPh>
    <rPh sb="5" eb="11">
      <t>サンカヒタテカエバライ</t>
    </rPh>
    <phoneticPr fontId="6"/>
  </si>
  <si>
    <t>株式会社地域環境計画</t>
    <rPh sb="0" eb="4">
      <t>カブシキガイシャ</t>
    </rPh>
    <rPh sb="4" eb="6">
      <t>チイキ</t>
    </rPh>
    <rPh sb="6" eb="8">
      <t>カンキョウ</t>
    </rPh>
    <rPh sb="8" eb="10">
      <t>ケイカク</t>
    </rPh>
    <phoneticPr fontId="35"/>
  </si>
  <si>
    <t>平成３０年度妙高戸隠連山国立公園協働型管理運営推進業務</t>
    <rPh sb="0" eb="2">
      <t>ヘイセイ</t>
    </rPh>
    <rPh sb="4" eb="6">
      <t>ネンド</t>
    </rPh>
    <rPh sb="6" eb="8">
      <t>ミョウコウ</t>
    </rPh>
    <rPh sb="8" eb="10">
      <t>トガクシ</t>
    </rPh>
    <rPh sb="10" eb="12">
      <t>レンザン</t>
    </rPh>
    <rPh sb="12" eb="14">
      <t>コクリツ</t>
    </rPh>
    <rPh sb="14" eb="16">
      <t>コウエン</t>
    </rPh>
    <rPh sb="16" eb="19">
      <t>キョウドウガタ</t>
    </rPh>
    <rPh sb="19" eb="21">
      <t>カンリ</t>
    </rPh>
    <rPh sb="21" eb="23">
      <t>ウンエイ</t>
    </rPh>
    <rPh sb="23" eb="25">
      <t>スイシン</t>
    </rPh>
    <rPh sb="25" eb="27">
      <t>ギョウム</t>
    </rPh>
    <phoneticPr fontId="35"/>
  </si>
  <si>
    <t>一般競争契約
(総合評価)</t>
    <rPh sb="4" eb="6">
      <t>ケイヤク</t>
    </rPh>
    <rPh sb="8" eb="10">
      <t>ソウゴウ</t>
    </rPh>
    <rPh sb="10" eb="12">
      <t>ヒョウカ</t>
    </rPh>
    <phoneticPr fontId="6"/>
  </si>
  <si>
    <t>川越印刷株式会社</t>
    <rPh sb="0" eb="2">
      <t>カワゴエ</t>
    </rPh>
    <rPh sb="2" eb="4">
      <t>インサツ</t>
    </rPh>
    <rPh sb="4" eb="8">
      <t>カブシキガイシャ</t>
    </rPh>
    <phoneticPr fontId="35"/>
  </si>
  <si>
    <t>平成30年度上高地交通規制チラシ、ポスター、ステッカー印刷業務</t>
    <rPh sb="0" eb="2">
      <t>ヘイセイ</t>
    </rPh>
    <rPh sb="4" eb="6">
      <t>ネンド</t>
    </rPh>
    <rPh sb="6" eb="9">
      <t>カミコウチ</t>
    </rPh>
    <rPh sb="9" eb="11">
      <t>コウツウ</t>
    </rPh>
    <rPh sb="11" eb="13">
      <t>キセイ</t>
    </rPh>
    <rPh sb="27" eb="29">
      <t>インサツ</t>
    </rPh>
    <rPh sb="29" eb="31">
      <t>ギョウム</t>
    </rPh>
    <phoneticPr fontId="35"/>
  </si>
  <si>
    <t>随意契約
（少額）</t>
    <rPh sb="6" eb="8">
      <t>ショウガク</t>
    </rPh>
    <phoneticPr fontId="6"/>
  </si>
  <si>
    <t>－</t>
    <phoneticPr fontId="6"/>
  </si>
  <si>
    <t>株式会社地域環境計画</t>
    <rPh sb="0" eb="4">
      <t>カブシキガイシャ</t>
    </rPh>
    <rPh sb="4" eb="10">
      <t>チイキカンキョウケイカク</t>
    </rPh>
    <phoneticPr fontId="6"/>
  </si>
  <si>
    <t>やんばる国立公園管理運営計画検討業務</t>
    <phoneticPr fontId="6"/>
  </si>
  <si>
    <t>一般競争契約（最低価格）</t>
    <rPh sb="0" eb="2">
      <t>イッパン</t>
    </rPh>
    <rPh sb="2" eb="4">
      <t>キョウソウ</t>
    </rPh>
    <rPh sb="4" eb="6">
      <t>ケイヤク</t>
    </rPh>
    <rPh sb="7" eb="9">
      <t>サイテイ</t>
    </rPh>
    <rPh sb="9" eb="11">
      <t>カカク</t>
    </rPh>
    <phoneticPr fontId="6"/>
  </si>
  <si>
    <t>日本工営株式会社</t>
  </si>
  <si>
    <t>伊豆諸島地域ジオパークと連携した協働型管理運営体制構築支援業務</t>
  </si>
  <si>
    <t>一般競争契約
（総合評価）</t>
  </si>
  <si>
    <t>大島町
（伊豆諸島ジオパーク推進委員会）</t>
  </si>
  <si>
    <t>伊豆大島ジオパークと連携した保全・活用計画策定業務</t>
  </si>
  <si>
    <t>株式会社環境アセスメントセンター</t>
  </si>
  <si>
    <t>平成30年度糸魚川ジオパーク普及啓発支援事業</t>
  </si>
  <si>
    <t>株式会社一成</t>
  </si>
  <si>
    <t>コンサルタント業</t>
  </si>
  <si>
    <t>テレビ大阪株式会社事業局　ＯＵＴＤＯＯＲＦＥＳ運営事務局</t>
  </si>
  <si>
    <t>株式会社メッツ研究所</t>
    <rPh sb="0" eb="4">
      <t>カブシキガイシャ</t>
    </rPh>
    <rPh sb="7" eb="10">
      <t>ケンキュウジョ</t>
    </rPh>
    <phoneticPr fontId="6"/>
  </si>
  <si>
    <t>阿蘇カルデラ環境保全活用推進事業</t>
    <rPh sb="0" eb="2">
      <t>アソ</t>
    </rPh>
    <rPh sb="6" eb="8">
      <t>カンキョウ</t>
    </rPh>
    <rPh sb="8" eb="10">
      <t>ホゼン</t>
    </rPh>
    <rPh sb="10" eb="12">
      <t>カツヨウ</t>
    </rPh>
    <rPh sb="12" eb="14">
      <t>スイシン</t>
    </rPh>
    <rPh sb="14" eb="16">
      <t>ジギョウ</t>
    </rPh>
    <phoneticPr fontId="6"/>
  </si>
  <si>
    <t>株式会社フローラボ</t>
    <rPh sb="0" eb="4">
      <t>カブシキガイシャ</t>
    </rPh>
    <phoneticPr fontId="6"/>
  </si>
  <si>
    <t>阿蘇くじゅう国立公園プロモーション動画広告配信業務</t>
    <rPh sb="0" eb="2">
      <t>アソ</t>
    </rPh>
    <rPh sb="6" eb="8">
      <t>コクリツ</t>
    </rPh>
    <rPh sb="8" eb="10">
      <t>コウエン</t>
    </rPh>
    <rPh sb="17" eb="19">
      <t>ドウガ</t>
    </rPh>
    <rPh sb="19" eb="21">
      <t>コウコク</t>
    </rPh>
    <rPh sb="21" eb="23">
      <t>ハイシン</t>
    </rPh>
    <rPh sb="23" eb="25">
      <t>ギョウム</t>
    </rPh>
    <phoneticPr fontId="6"/>
  </si>
  <si>
    <t>随意契約（少額）</t>
    <rPh sb="0" eb="2">
      <t>ズイイ</t>
    </rPh>
    <rPh sb="2" eb="4">
      <t>ケイヤク</t>
    </rPh>
    <rPh sb="5" eb="7">
      <t>ショウガク</t>
    </rPh>
    <phoneticPr fontId="6"/>
  </si>
  <si>
    <t>東京カメラ部株式会社</t>
    <rPh sb="0" eb="2">
      <t>トウキョウ</t>
    </rPh>
    <rPh sb="5" eb="6">
      <t>ブ</t>
    </rPh>
    <rPh sb="6" eb="10">
      <t>カブシキガイシャ</t>
    </rPh>
    <phoneticPr fontId="6"/>
  </si>
  <si>
    <t>霧島錦江湾国立公園インスタミート開催運営補助業務</t>
    <rPh sb="0" eb="2">
      <t>キリシマ</t>
    </rPh>
    <rPh sb="2" eb="5">
      <t>キンコウワン</t>
    </rPh>
    <rPh sb="5" eb="7">
      <t>コクリツ</t>
    </rPh>
    <rPh sb="7" eb="9">
      <t>コウエン</t>
    </rPh>
    <rPh sb="16" eb="22">
      <t>カイサイウンエイホジョ</t>
    </rPh>
    <rPh sb="22" eb="24">
      <t>ギョウム</t>
    </rPh>
    <phoneticPr fontId="6"/>
  </si>
  <si>
    <t>－</t>
    <phoneticPr fontId="6"/>
  </si>
  <si>
    <t>有限会社ヤマベ印刷</t>
    <rPh sb="0" eb="4">
      <t>ユウゲンガイシャ</t>
    </rPh>
    <rPh sb="7" eb="9">
      <t>インサツ</t>
    </rPh>
    <phoneticPr fontId="6"/>
  </si>
  <si>
    <t>阿蘇くじゅう国立公園プログラムWGプロモーションパンフレット印刷業務</t>
    <rPh sb="0" eb="2">
      <t>アソ</t>
    </rPh>
    <rPh sb="6" eb="8">
      <t>コクリツ</t>
    </rPh>
    <rPh sb="8" eb="10">
      <t>コウエン</t>
    </rPh>
    <rPh sb="30" eb="32">
      <t>インサツ</t>
    </rPh>
    <rPh sb="32" eb="34">
      <t>ギョウム</t>
    </rPh>
    <phoneticPr fontId="6"/>
  </si>
  <si>
    <t>株式会社アドルーム</t>
    <rPh sb="0" eb="4">
      <t>カブシキガイシャ</t>
    </rPh>
    <phoneticPr fontId="6"/>
  </si>
  <si>
    <t>阿蘇山上ビジターセンターオープン記念式典運営業務</t>
    <rPh sb="0" eb="4">
      <t>アソサンジョウ</t>
    </rPh>
    <rPh sb="16" eb="20">
      <t>キネンシキテン</t>
    </rPh>
    <rPh sb="20" eb="22">
      <t>ウンエイ</t>
    </rPh>
    <rPh sb="22" eb="24">
      <t>ギョウム</t>
    </rPh>
    <phoneticPr fontId="6"/>
  </si>
  <si>
    <t>株式会社エアーズ</t>
    <rPh sb="0" eb="4">
      <t>カブシキガイシャ</t>
    </rPh>
    <phoneticPr fontId="6"/>
  </si>
  <si>
    <t>阿蘇くじゅう国立公園PRリーフレット印刷</t>
    <rPh sb="0" eb="2">
      <t>アソ</t>
    </rPh>
    <rPh sb="6" eb="10">
      <t>コクリツコウエン</t>
    </rPh>
    <rPh sb="18" eb="20">
      <t>インサツ</t>
    </rPh>
    <phoneticPr fontId="6"/>
  </si>
  <si>
    <t>株式会社ヴィネット</t>
    <rPh sb="0" eb="4">
      <t>カブシキガイシャ</t>
    </rPh>
    <phoneticPr fontId="6"/>
  </si>
  <si>
    <t>霧島ジオパークと連携した取組に関するシンポジウム等開催業務</t>
    <rPh sb="0" eb="2">
      <t>キリシマ</t>
    </rPh>
    <rPh sb="8" eb="10">
      <t>レンケイ</t>
    </rPh>
    <rPh sb="12" eb="14">
      <t>トリクミ</t>
    </rPh>
    <rPh sb="15" eb="16">
      <t>カン</t>
    </rPh>
    <rPh sb="24" eb="25">
      <t>トウ</t>
    </rPh>
    <rPh sb="25" eb="27">
      <t>カイサイ</t>
    </rPh>
    <rPh sb="27" eb="29">
      <t>ギョウム</t>
    </rPh>
    <phoneticPr fontId="6"/>
  </si>
  <si>
    <t>株式会社KILAMEK</t>
    <rPh sb="0" eb="4">
      <t>カブシキガイシャ</t>
    </rPh>
    <phoneticPr fontId="6"/>
  </si>
  <si>
    <t>阿蘇山上ビジターセンターオープン記念手ぬぐい作成</t>
    <rPh sb="0" eb="3">
      <t>アソサン</t>
    </rPh>
    <rPh sb="3" eb="4">
      <t>ジョウ</t>
    </rPh>
    <rPh sb="16" eb="18">
      <t>キネン</t>
    </rPh>
    <rPh sb="18" eb="19">
      <t>テ</t>
    </rPh>
    <rPh sb="22" eb="24">
      <t>サクセイ</t>
    </rPh>
    <phoneticPr fontId="6"/>
  </si>
  <si>
    <t>-</t>
    <phoneticPr fontId="6"/>
  </si>
  <si>
    <t>有限会社ソーゴーグラフィックス</t>
    <rPh sb="0" eb="4">
      <t>ユウゲンガイシャ</t>
    </rPh>
    <phoneticPr fontId="6"/>
  </si>
  <si>
    <t>山の日　霧島山モンテフェスチラシ、ポスター印刷</t>
    <rPh sb="0" eb="1">
      <t>ヤマ</t>
    </rPh>
    <rPh sb="2" eb="3">
      <t>ヒ</t>
    </rPh>
    <rPh sb="4" eb="7">
      <t>キリシマヤマ</t>
    </rPh>
    <rPh sb="21" eb="23">
      <t>インサツ</t>
    </rPh>
    <phoneticPr fontId="6"/>
  </si>
  <si>
    <t>三条印刷株式会社</t>
  </si>
  <si>
    <t>国立公園とジオパークの連携パンフレット作成業務</t>
    <rPh sb="0" eb="2">
      <t>コクリツ</t>
    </rPh>
    <rPh sb="2" eb="4">
      <t>コウエン</t>
    </rPh>
    <rPh sb="19" eb="21">
      <t>サクセイ</t>
    </rPh>
    <phoneticPr fontId="6"/>
  </si>
  <si>
    <t>檜原村エコツーリズム推進協議会</t>
    <rPh sb="0" eb="3">
      <t>ヒノハラムラ</t>
    </rPh>
    <rPh sb="10" eb="12">
      <t>スイシン</t>
    </rPh>
    <rPh sb="12" eb="15">
      <t>キョウギカイ</t>
    </rPh>
    <phoneticPr fontId="6"/>
  </si>
  <si>
    <t>補助金等交付</t>
  </si>
  <si>
    <t>伊豆半島ジオパーク推進協議会</t>
  </si>
  <si>
    <t xml:space="preserve">エコツーリズム地域活性化支援事業 </t>
  </si>
  <si>
    <t>大宜味村生物多様性センター運営協議会</t>
  </si>
  <si>
    <t>下呂市エコツーリズム推進協議会</t>
    <rPh sb="0" eb="3">
      <t>ゲロシ</t>
    </rPh>
    <rPh sb="10" eb="12">
      <t>スイシン</t>
    </rPh>
    <rPh sb="12" eb="15">
      <t>キョウギカイ</t>
    </rPh>
    <phoneticPr fontId="6"/>
  </si>
  <si>
    <t>甑島ツーリズム推進協議会</t>
  </si>
  <si>
    <t>阿蘇ジオパーク推進協議会</t>
  </si>
  <si>
    <t>東松島市エコツーリズム推進協議会</t>
    <rPh sb="0" eb="3">
      <t>ヒガシマツシマ</t>
    </rPh>
    <rPh sb="3" eb="4">
      <t>シ</t>
    </rPh>
    <rPh sb="11" eb="13">
      <t>スイシン</t>
    </rPh>
    <rPh sb="13" eb="16">
      <t>キョウギカイ</t>
    </rPh>
    <phoneticPr fontId="6"/>
  </si>
  <si>
    <t>瀬戸内ツーリズム推進協議会</t>
    <rPh sb="0" eb="3">
      <t>セトウチ</t>
    </rPh>
    <rPh sb="8" eb="13">
      <t>スイシンキョウギカイ</t>
    </rPh>
    <phoneticPr fontId="6"/>
  </si>
  <si>
    <t>吉野川紀の川源流ツーリズム推進協議会</t>
    <rPh sb="0" eb="3">
      <t>ヨシノガワ</t>
    </rPh>
    <rPh sb="3" eb="4">
      <t>キ</t>
    </rPh>
    <rPh sb="5" eb="6">
      <t>カワ</t>
    </rPh>
    <rPh sb="6" eb="8">
      <t>ゲンリュウ</t>
    </rPh>
    <rPh sb="13" eb="15">
      <t>スイシン</t>
    </rPh>
    <rPh sb="15" eb="18">
      <t>キョウギカイ</t>
    </rPh>
    <phoneticPr fontId="6"/>
  </si>
  <si>
    <t>篠山市エコツーリズム推進協議会</t>
  </si>
  <si>
    <t xml:space="preserve">エコツーリズム地域活性化支援事業 </t>
    <phoneticPr fontId="6"/>
  </si>
  <si>
    <t>利尻山登山道等維持管理連絡協議会</t>
    <phoneticPr fontId="6"/>
  </si>
  <si>
    <t>利尻山山頂部登山山道維持補修業務（グリーンエキスパート事業）</t>
    <phoneticPr fontId="6"/>
  </si>
  <si>
    <t>随意契約（少額）</t>
    <phoneticPr fontId="6"/>
  </si>
  <si>
    <t>株式会社地域環境計画北海道支社</t>
  </si>
  <si>
    <t>阿寒摩周国立公園つつじヶ原におけるハイマツ枯損状況等調査</t>
  </si>
  <si>
    <t>エヌエス環境株式会社札幌支店</t>
  </si>
  <si>
    <t>春国岱エゾシカ対策検討調査</t>
  </si>
  <si>
    <t>一般競争契約（最低価格）</t>
    <rPh sb="0" eb="2">
      <t>イッパン</t>
    </rPh>
    <rPh sb="2" eb="4">
      <t>キョウソウ</t>
    </rPh>
    <rPh sb="4" eb="6">
      <t>ケイヤク</t>
    </rPh>
    <rPh sb="7" eb="9">
      <t>サイテイ</t>
    </rPh>
    <rPh sb="9" eb="11">
      <t>カカク</t>
    </rPh>
    <phoneticPr fontId="1"/>
  </si>
  <si>
    <t>（株）ニュージェック</t>
    <phoneticPr fontId="6"/>
  </si>
  <si>
    <t>平成30年度磐梯朝日国立公園朝日地域登山道保全のための調査分析業務</t>
    <phoneticPr fontId="6"/>
  </si>
  <si>
    <t>（一財）大船渡市観光物産協会</t>
    <phoneticPr fontId="6"/>
  </si>
  <si>
    <t>平成30年度三陸復興国立公園陸中南部地域地域団体参画型歩道管理促進業務</t>
    <phoneticPr fontId="6"/>
  </si>
  <si>
    <t>特定非営利活動法人浄土ヶ浜ネイチャーガイド</t>
    <phoneticPr fontId="6"/>
  </si>
  <si>
    <t>平成３０年度三陸復興国立公園陸中中部地区地域参画型歩道管理促進業務</t>
    <phoneticPr fontId="6"/>
  </si>
  <si>
    <t>平成30年度磐梯朝日国立公園飯豊地域合同保全作業計画策定業務</t>
    <phoneticPr fontId="6"/>
  </si>
  <si>
    <t>NPO法人体験村・たのはたネットワーク</t>
    <phoneticPr fontId="6"/>
  </si>
  <si>
    <t>平成30年度三陸復興国立公園陸中北部地区地域参画型歩道管理促進業務</t>
    <phoneticPr fontId="6"/>
  </si>
  <si>
    <t>（株）地域環境計画</t>
    <rPh sb="1" eb="2">
      <t>カブ</t>
    </rPh>
    <rPh sb="3" eb="5">
      <t>チイキ</t>
    </rPh>
    <rPh sb="5" eb="7">
      <t>カンキョウ</t>
    </rPh>
    <rPh sb="7" eb="9">
      <t>ケイカク</t>
    </rPh>
    <phoneticPr fontId="35"/>
  </si>
  <si>
    <t>一般競争
(総合評価)</t>
    <rPh sb="6" eb="8">
      <t>ソウゴウ</t>
    </rPh>
    <rPh sb="8" eb="10">
      <t>ヒョウカ</t>
    </rPh>
    <phoneticPr fontId="6"/>
  </si>
  <si>
    <t>（株）グリーンシグマ</t>
    <rPh sb="0" eb="3">
      <t>カブ</t>
    </rPh>
    <phoneticPr fontId="35"/>
  </si>
  <si>
    <t>平成30年度グリーンエキスパート事業（いもり池外来スイレン対策手法検討業務）</t>
    <rPh sb="0" eb="2">
      <t>ヘイセイ</t>
    </rPh>
    <rPh sb="4" eb="6">
      <t>ネンド</t>
    </rPh>
    <rPh sb="16" eb="18">
      <t>ジギョウ</t>
    </rPh>
    <rPh sb="22" eb="23">
      <t>イケ</t>
    </rPh>
    <rPh sb="23" eb="25">
      <t>ガイライ</t>
    </rPh>
    <rPh sb="29" eb="31">
      <t>タイサク</t>
    </rPh>
    <rPh sb="31" eb="33">
      <t>シュホウ</t>
    </rPh>
    <rPh sb="33" eb="35">
      <t>ケントウ</t>
    </rPh>
    <rPh sb="35" eb="37">
      <t>ギョウム</t>
    </rPh>
    <phoneticPr fontId="35"/>
  </si>
  <si>
    <t>一般競争
(最低価格)</t>
    <phoneticPr fontId="6"/>
  </si>
  <si>
    <t>（財）上越環境科学センター</t>
    <rPh sb="0" eb="3">
      <t>ザイ</t>
    </rPh>
    <rPh sb="3" eb="9">
      <t>ジョウエツカンキョウカガク</t>
    </rPh>
    <phoneticPr fontId="35"/>
  </si>
  <si>
    <t>平成30年度グリーンエキスパート事業（妙高戸隠連山国立公園外来種分布状況調査業務）</t>
    <rPh sb="0" eb="2">
      <t>ヘイセイ</t>
    </rPh>
    <rPh sb="4" eb="6">
      <t>ネンド</t>
    </rPh>
    <rPh sb="16" eb="18">
      <t>ジギョウ</t>
    </rPh>
    <rPh sb="19" eb="21">
      <t>ミョウコウ</t>
    </rPh>
    <rPh sb="21" eb="23">
      <t>トガクシ</t>
    </rPh>
    <rPh sb="23" eb="25">
      <t>レンザン</t>
    </rPh>
    <rPh sb="25" eb="27">
      <t>コクリツ</t>
    </rPh>
    <rPh sb="27" eb="29">
      <t>コウエン</t>
    </rPh>
    <rPh sb="29" eb="31">
      <t>ガイライ</t>
    </rPh>
    <rPh sb="31" eb="32">
      <t>シュ</t>
    </rPh>
    <rPh sb="32" eb="34">
      <t>ブンプ</t>
    </rPh>
    <rPh sb="34" eb="36">
      <t>ジョウキョウ</t>
    </rPh>
    <rPh sb="36" eb="38">
      <t>チョウサ</t>
    </rPh>
    <rPh sb="38" eb="40">
      <t>ギョウム</t>
    </rPh>
    <phoneticPr fontId="35"/>
  </si>
  <si>
    <t>（株）山と渓谷社</t>
    <rPh sb="1" eb="2">
      <t>カブ</t>
    </rPh>
    <rPh sb="3" eb="4">
      <t>ヤマ</t>
    </rPh>
    <rPh sb="5" eb="8">
      <t>ケイコクシャ</t>
    </rPh>
    <phoneticPr fontId="35"/>
  </si>
  <si>
    <t>平成３０年度妙高戸隠連山国立公園のロングトレイル開通支援作業</t>
  </si>
  <si>
    <t>（学）新潟総合学院　国際自然環境アウトドア専門学校</t>
    <rPh sb="1" eb="2">
      <t>ガク</t>
    </rPh>
    <rPh sb="3" eb="5">
      <t>ニイガタ</t>
    </rPh>
    <rPh sb="5" eb="7">
      <t>ソウゴウ</t>
    </rPh>
    <rPh sb="7" eb="9">
      <t>ガクイン</t>
    </rPh>
    <rPh sb="10" eb="12">
      <t>コクサイ</t>
    </rPh>
    <rPh sb="12" eb="14">
      <t>シゼン</t>
    </rPh>
    <rPh sb="14" eb="16">
      <t>カンキョウ</t>
    </rPh>
    <rPh sb="21" eb="23">
      <t>センモン</t>
    </rPh>
    <rPh sb="23" eb="25">
      <t>ガッコウ</t>
    </rPh>
    <phoneticPr fontId="35"/>
  </si>
  <si>
    <t>平成30年度グリーンエキスパート事業（妙高戸隠連山国立公園頸城山系ライチョウ個体群生息環境把握等調査業務）</t>
    <rPh sb="0" eb="2">
      <t>ヘイセイ</t>
    </rPh>
    <rPh sb="4" eb="6">
      <t>ネンド</t>
    </rPh>
    <rPh sb="16" eb="18">
      <t>ジギョウ</t>
    </rPh>
    <rPh sb="19" eb="21">
      <t>ミョウコウ</t>
    </rPh>
    <rPh sb="21" eb="23">
      <t>トガクシ</t>
    </rPh>
    <rPh sb="23" eb="25">
      <t>レンザン</t>
    </rPh>
    <rPh sb="25" eb="27">
      <t>コクリツ</t>
    </rPh>
    <rPh sb="27" eb="29">
      <t>コウエン</t>
    </rPh>
    <rPh sb="29" eb="31">
      <t>クビキ</t>
    </rPh>
    <rPh sb="31" eb="32">
      <t>サン</t>
    </rPh>
    <rPh sb="32" eb="33">
      <t>ケイ</t>
    </rPh>
    <rPh sb="38" eb="41">
      <t>コタイグン</t>
    </rPh>
    <rPh sb="41" eb="43">
      <t>セイソク</t>
    </rPh>
    <rPh sb="43" eb="45">
      <t>カンキョウ</t>
    </rPh>
    <rPh sb="45" eb="48">
      <t>ハアクナド</t>
    </rPh>
    <rPh sb="48" eb="50">
      <t>チョウサ</t>
    </rPh>
    <rPh sb="50" eb="52">
      <t>ギョウム</t>
    </rPh>
    <phoneticPr fontId="35"/>
  </si>
  <si>
    <t>（株）日本公告</t>
    <rPh sb="1" eb="2">
      <t>カブ</t>
    </rPh>
    <rPh sb="3" eb="5">
      <t>ニホン</t>
    </rPh>
    <phoneticPr fontId="35"/>
  </si>
  <si>
    <t>(株)環境アセスメントセンター</t>
    <rPh sb="0" eb="3">
      <t>カブ</t>
    </rPh>
    <rPh sb="3" eb="5">
      <t>カンキョウ</t>
    </rPh>
    <phoneticPr fontId="35"/>
  </si>
  <si>
    <t>平成30年度糸魚川ジオパーク普及啓発支援事業</t>
    <rPh sb="0" eb="2">
      <t>ヘイセイ</t>
    </rPh>
    <rPh sb="4" eb="6">
      <t>ネンド</t>
    </rPh>
    <rPh sb="6" eb="9">
      <t>イトイガワ</t>
    </rPh>
    <rPh sb="14" eb="22">
      <t>フキュウケイハツシエンジギョウ</t>
    </rPh>
    <phoneticPr fontId="35"/>
  </si>
  <si>
    <t>川越印刷（株）</t>
    <rPh sb="0" eb="2">
      <t>カワゴエ</t>
    </rPh>
    <rPh sb="2" eb="4">
      <t>インサツ</t>
    </rPh>
    <rPh sb="4" eb="7">
      <t>カブ</t>
    </rPh>
    <phoneticPr fontId="35"/>
  </si>
  <si>
    <t>志賀高原観光協会</t>
    <rPh sb="0" eb="8">
      <t>シガコウゲンカンコウキョウカイ</t>
    </rPh>
    <phoneticPr fontId="35"/>
  </si>
  <si>
    <t>平成３０年度上信越高原国立公園志賀高原地域等における子どもの自然体験活動推進業務</t>
    <rPh sb="6" eb="9">
      <t>ジョウシンエツ</t>
    </rPh>
    <rPh sb="9" eb="11">
      <t>コウゲン</t>
    </rPh>
    <rPh sb="11" eb="13">
      <t>コクリツ</t>
    </rPh>
    <rPh sb="13" eb="15">
      <t>コウエン</t>
    </rPh>
    <rPh sb="15" eb="17">
      <t>シガ</t>
    </rPh>
    <rPh sb="17" eb="19">
      <t>コウゲン</t>
    </rPh>
    <rPh sb="19" eb="21">
      <t>チイキ</t>
    </rPh>
    <rPh sb="21" eb="22">
      <t>トウ</t>
    </rPh>
    <rPh sb="26" eb="27">
      <t>コ</t>
    </rPh>
    <rPh sb="30" eb="32">
      <t>シゼン</t>
    </rPh>
    <rPh sb="32" eb="34">
      <t>タイケン</t>
    </rPh>
    <rPh sb="34" eb="36">
      <t>カツドウ</t>
    </rPh>
    <rPh sb="36" eb="38">
      <t>スイシン</t>
    </rPh>
    <rPh sb="38" eb="40">
      <t>ギョウム</t>
    </rPh>
    <phoneticPr fontId="35"/>
  </si>
  <si>
    <t>一般社団法人小笠原環境計画研究所</t>
    <rPh sb="0" eb="16">
      <t>イッパンシャダンホウジンオガサワラカンキョウケイカクケンキュウショ</t>
    </rPh>
    <phoneticPr fontId="6"/>
  </si>
  <si>
    <t>グリーンエキスパート事業（母島における新たな外来種対策業務）</t>
    <rPh sb="10" eb="12">
      <t>ジギョウ</t>
    </rPh>
    <rPh sb="13" eb="14">
      <t>ハハ</t>
    </rPh>
    <rPh sb="14" eb="15">
      <t>ジマ</t>
    </rPh>
    <rPh sb="19" eb="20">
      <t>アラ</t>
    </rPh>
    <rPh sb="22" eb="24">
      <t>ガイライ</t>
    </rPh>
    <rPh sb="24" eb="25">
      <t>シュ</t>
    </rPh>
    <rPh sb="25" eb="27">
      <t>タイサク</t>
    </rPh>
    <rPh sb="27" eb="29">
      <t>ギョウム</t>
    </rPh>
    <phoneticPr fontId="6"/>
  </si>
  <si>
    <t>一般競争入札
（総合評価）</t>
    <rPh sb="0" eb="2">
      <t>イッパン</t>
    </rPh>
    <rPh sb="2" eb="4">
      <t>キョウソウ</t>
    </rPh>
    <rPh sb="4" eb="6">
      <t>ニュウサツ</t>
    </rPh>
    <rPh sb="8" eb="10">
      <t>ソウゴウ</t>
    </rPh>
    <rPh sb="10" eb="12">
      <t>ヒョウカ</t>
    </rPh>
    <phoneticPr fontId="6"/>
  </si>
  <si>
    <t>特定非営利活動法人小笠原自然文化研究所</t>
    <rPh sb="0" eb="19">
      <t>トクテイヒエイリカツドウホウジンオガサワラシゼンブンカケンキュウショ</t>
    </rPh>
    <phoneticPr fontId="6"/>
  </si>
  <si>
    <t>グリーンエキスパート事業（母島列島におけるオガサワラオオコウモリの生育状況調査業務）</t>
    <phoneticPr fontId="6"/>
  </si>
  <si>
    <t>特定非営利活動法人日本チョウ類保全協会</t>
    <rPh sb="0" eb="9">
      <t>トクテイヒエイリカツドウホウジン</t>
    </rPh>
    <rPh sb="9" eb="11">
      <t>ニホン</t>
    </rPh>
    <rPh sb="14" eb="19">
      <t>ルイホゼンキョウカイ</t>
    </rPh>
    <phoneticPr fontId="6"/>
  </si>
  <si>
    <t>グリーンエキスパート事業（オガサワラシジミ冬季幼虫調査等業務）</t>
    <phoneticPr fontId="6"/>
  </si>
  <si>
    <t>平戸観光ウェルカムガイド</t>
    <rPh sb="0" eb="2">
      <t>ヒラド</t>
    </rPh>
    <rPh sb="2" eb="4">
      <t>カンコウ</t>
    </rPh>
    <phoneticPr fontId="6"/>
  </si>
  <si>
    <t>タイワンツバメシジミ保全業務</t>
    <rPh sb="10" eb="12">
      <t>ホゼン</t>
    </rPh>
    <rPh sb="12" eb="14">
      <t>ギョウム</t>
    </rPh>
    <phoneticPr fontId="6"/>
  </si>
  <si>
    <t>タイワンツバメシジミ生息環境保全事業</t>
    <rPh sb="10" eb="12">
      <t>セイソク</t>
    </rPh>
    <rPh sb="12" eb="14">
      <t>カンキョウ</t>
    </rPh>
    <rPh sb="14" eb="16">
      <t>ホゼン</t>
    </rPh>
    <rPh sb="16" eb="18">
      <t>ジギョウ</t>
    </rPh>
    <phoneticPr fontId="6"/>
  </si>
  <si>
    <t>（株）南西環境研究所</t>
  </si>
  <si>
    <t>西表石垣国立公園新城島におけるインドクジャク根絶確認事業</t>
    <phoneticPr fontId="6"/>
  </si>
  <si>
    <t>＊西表石垣国立公園新城島におけるインドクジャク根絶確認事業（３６）那覇事務所</t>
  </si>
  <si>
    <t>一般競争入札（最低価格）</t>
    <rPh sb="0" eb="6">
      <t>イッパンキョウソウニュウサツ</t>
    </rPh>
    <rPh sb="7" eb="9">
      <t>サイテイ</t>
    </rPh>
    <rPh sb="9" eb="11">
      <t>カカク</t>
    </rPh>
    <phoneticPr fontId="6"/>
  </si>
  <si>
    <t>エコツアーふくみみ</t>
  </si>
  <si>
    <t>石垣島におけるカンムリワシ生息状況調査業務</t>
    <phoneticPr fontId="6"/>
  </si>
  <si>
    <t>＊平成３０年度石垣島におけるカンムリワシ生息状況調査業務（３６）那覇事務所</t>
  </si>
  <si>
    <t>随意契約（少額）</t>
    <rPh sb="0" eb="4">
      <t>ズイイケイヤク</t>
    </rPh>
    <rPh sb="5" eb="7">
      <t>ショウガク</t>
    </rPh>
    <phoneticPr fontId="6"/>
  </si>
  <si>
    <t>カンムリワシ・リサーチ</t>
    <phoneticPr fontId="6"/>
  </si>
  <si>
    <t>カンムリワシ・リサーチ代表　佐野清貴</t>
  </si>
  <si>
    <t>カンムリワシ保護活動推進業務</t>
    <phoneticPr fontId="6"/>
  </si>
  <si>
    <t>＊平成３０年度カンムリワシ保護活動推進業務（３６）那覇自然環境事務所</t>
  </si>
  <si>
    <t>学校法人東海大学</t>
  </si>
  <si>
    <t>西表島におけるカンムリワシ生息状況等調査業務</t>
    <phoneticPr fontId="6"/>
  </si>
  <si>
    <t>＊平成３０年度西表島におけるカンムリワシ生息状況等調査業務（３６）那覇事務所</t>
  </si>
  <si>
    <t>（特非）西表島エコツーリズム協会</t>
  </si>
  <si>
    <t>イリオモテヤマネコの交通事故要因に関する調査検討業務</t>
    <phoneticPr fontId="6"/>
  </si>
  <si>
    <t>＊平成３０年度イリオモテヤマネコの交通事故要因に関する調査検討業務（３６）那覇</t>
  </si>
  <si>
    <t>公益財団法人キープ協会</t>
  </si>
  <si>
    <t>那須平成の森等を活用した子どもの自然体験活動推進業務</t>
  </si>
  <si>
    <t>株式会社山と渓谷社</t>
    <rPh sb="0" eb="4">
      <t>カブシキガイシャ</t>
    </rPh>
    <rPh sb="4" eb="5">
      <t>ヤマ</t>
    </rPh>
    <rPh sb="6" eb="9">
      <t>ケイコクシャ</t>
    </rPh>
    <phoneticPr fontId="35"/>
  </si>
  <si>
    <t>平成30年度妙高戸隠連山国立公園のロングトレイル開通支援作業</t>
    <phoneticPr fontId="6"/>
  </si>
  <si>
    <t>－</t>
    <phoneticPr fontId="6"/>
  </si>
  <si>
    <t>平成30年度上信越高原国立公園志賀高原地域等における子どもの自然体験活動推進業務</t>
    <rPh sb="6" eb="9">
      <t>ジョウシンエツ</t>
    </rPh>
    <rPh sb="9" eb="11">
      <t>コウゲン</t>
    </rPh>
    <rPh sb="11" eb="13">
      <t>コクリツ</t>
    </rPh>
    <rPh sb="13" eb="15">
      <t>コウエン</t>
    </rPh>
    <rPh sb="15" eb="17">
      <t>シガ</t>
    </rPh>
    <rPh sb="17" eb="19">
      <t>コウゲン</t>
    </rPh>
    <rPh sb="19" eb="21">
      <t>チイキ</t>
    </rPh>
    <rPh sb="21" eb="22">
      <t>トウ</t>
    </rPh>
    <rPh sb="26" eb="27">
      <t>コ</t>
    </rPh>
    <rPh sb="30" eb="32">
      <t>シゼン</t>
    </rPh>
    <rPh sb="32" eb="34">
      <t>タイケン</t>
    </rPh>
    <rPh sb="34" eb="36">
      <t>カツドウ</t>
    </rPh>
    <rPh sb="36" eb="38">
      <t>スイシン</t>
    </rPh>
    <rPh sb="38" eb="40">
      <t>ギョウム</t>
    </rPh>
    <phoneticPr fontId="35"/>
  </si>
  <si>
    <t>株式会社海中景観研究所</t>
  </si>
  <si>
    <t>隠岐島地域子どもの農山漁村体験プロジェクト関連事業</t>
  </si>
  <si>
    <t>ＴＫＳＳ・富士綜合警備保障共同企業体</t>
    <phoneticPr fontId="6"/>
  </si>
  <si>
    <t>大山地域子どもの農山漁村プロジェクト体験事業実施業務</t>
  </si>
  <si>
    <t>島根町地区子どもの農山漁村プロジェクト体験事業実施業務</t>
  </si>
  <si>
    <t>日御碕コミュニティセンター</t>
  </si>
  <si>
    <t>日御碕地区子どもの農山漁村プロジェクト体験事業実施業務</t>
  </si>
  <si>
    <t>株式会社はらぶん米子支店</t>
  </si>
  <si>
    <t>ＦＵＪＩＣＯＬＡＲ額物購入</t>
  </si>
  <si>
    <t>有限会社服部</t>
  </si>
  <si>
    <t>天体望遠鏡等購入</t>
  </si>
  <si>
    <t>株式会社成豊堂</t>
  </si>
  <si>
    <t>テグス自在ループハンガー購入</t>
  </si>
  <si>
    <t>自然公園指導員研修会切手代</t>
  </si>
  <si>
    <t>株式会社衣笠商会</t>
  </si>
  <si>
    <t>缶バッジ制作パーツセット購入</t>
  </si>
  <si>
    <t>株式会社フジビジネス</t>
  </si>
  <si>
    <t>ホットボンド等購入</t>
  </si>
  <si>
    <t>特定非営利活動法人久住高原みちくさ案内人倶楽部</t>
  </si>
  <si>
    <t>くじゅう地域子どもパークレンジャー</t>
  </si>
  <si>
    <t>わくわくサンゴ石垣島</t>
  </si>
  <si>
    <t>西表石垣国立公園子ども自然ふれあい業務</t>
  </si>
  <si>
    <t>一般財団法人自然環境研究センター</t>
    <rPh sb="0" eb="2">
      <t>イッパン</t>
    </rPh>
    <rPh sb="2" eb="6">
      <t>ザイダンホウジン</t>
    </rPh>
    <rPh sb="6" eb="8">
      <t>シゼン</t>
    </rPh>
    <rPh sb="8" eb="10">
      <t>カンキョウ</t>
    </rPh>
    <rPh sb="10" eb="12">
      <t>ケンキュウ</t>
    </rPh>
    <phoneticPr fontId="6"/>
  </si>
  <si>
    <t>第42回世界遺産委員会等審議支援</t>
    <rPh sb="0" eb="1">
      <t>ダイ</t>
    </rPh>
    <rPh sb="3" eb="4">
      <t>カイ</t>
    </rPh>
    <rPh sb="4" eb="6">
      <t>セカイ</t>
    </rPh>
    <rPh sb="6" eb="8">
      <t>イサン</t>
    </rPh>
    <rPh sb="8" eb="11">
      <t>イインカイ</t>
    </rPh>
    <rPh sb="11" eb="12">
      <t>ナド</t>
    </rPh>
    <rPh sb="12" eb="14">
      <t>シンギ</t>
    </rPh>
    <rPh sb="14" eb="16">
      <t>シエン</t>
    </rPh>
    <phoneticPr fontId="6"/>
  </si>
  <si>
    <t>-</t>
    <phoneticPr fontId="6"/>
  </si>
  <si>
    <t>株式会社オーエムシー</t>
    <phoneticPr fontId="6"/>
  </si>
  <si>
    <t>平成30年度日露隣接地域生態系保全協力プログラム推進等業務</t>
    <phoneticPr fontId="6"/>
  </si>
  <si>
    <t>公益財団法人知床財団</t>
    <rPh sb="0" eb="2">
      <t>コウエキ</t>
    </rPh>
    <rPh sb="2" eb="4">
      <t>ザイダン</t>
    </rPh>
    <rPh sb="4" eb="6">
      <t>ホウジン</t>
    </rPh>
    <rPh sb="6" eb="8">
      <t>シレトコ</t>
    </rPh>
    <rPh sb="8" eb="10">
      <t>ザイダン</t>
    </rPh>
    <phoneticPr fontId="6"/>
  </si>
  <si>
    <t>平成30年度知床世界自然遺産地域科学委員会等運営業務</t>
    <rPh sb="0" eb="2">
      <t>ヘイセイ</t>
    </rPh>
    <rPh sb="4" eb="6">
      <t>ネンド</t>
    </rPh>
    <rPh sb="6" eb="8">
      <t>シレトコ</t>
    </rPh>
    <rPh sb="8" eb="10">
      <t>セカイ</t>
    </rPh>
    <rPh sb="10" eb="12">
      <t>シゼン</t>
    </rPh>
    <rPh sb="12" eb="14">
      <t>イサン</t>
    </rPh>
    <rPh sb="14" eb="16">
      <t>チイキ</t>
    </rPh>
    <rPh sb="16" eb="18">
      <t>カガク</t>
    </rPh>
    <rPh sb="18" eb="21">
      <t>イインカイ</t>
    </rPh>
    <rPh sb="21" eb="22">
      <t>トウ</t>
    </rPh>
    <rPh sb="22" eb="24">
      <t>ウンエイ</t>
    </rPh>
    <rPh sb="24" eb="26">
      <t>ギョウム</t>
    </rPh>
    <phoneticPr fontId="6"/>
  </si>
  <si>
    <t>一般競争契約(総合評価)</t>
    <rPh sb="4" eb="6">
      <t>ケイヤク</t>
    </rPh>
    <phoneticPr fontId="6"/>
  </si>
  <si>
    <t xml:space="preserve">特定非営利活動法人EnVision環境保全事務所 </t>
    <rPh sb="0" eb="2">
      <t>トクテイ</t>
    </rPh>
    <rPh sb="2" eb="5">
      <t>ヒエイリ</t>
    </rPh>
    <rPh sb="5" eb="7">
      <t>カツドウ</t>
    </rPh>
    <rPh sb="7" eb="9">
      <t>ホウジン</t>
    </rPh>
    <rPh sb="17" eb="19">
      <t>カンキョウ</t>
    </rPh>
    <rPh sb="19" eb="21">
      <t>ホゼン</t>
    </rPh>
    <rPh sb="21" eb="23">
      <t>ジム</t>
    </rPh>
    <rPh sb="23" eb="24">
      <t>ショ</t>
    </rPh>
    <phoneticPr fontId="6"/>
  </si>
  <si>
    <t>平成30年度知床世界自然遺産管理に係るメーリングリストシステム再構築業務</t>
    <phoneticPr fontId="6"/>
  </si>
  <si>
    <t>一般競争契約（最低価格）</t>
    <rPh sb="4" eb="6">
      <t>ケイヤク</t>
    </rPh>
    <phoneticPr fontId="6"/>
  </si>
  <si>
    <t>平成30年度知床世界自然遺産地域保全状況報告書英訳業務</t>
    <phoneticPr fontId="6"/>
  </si>
  <si>
    <t>平成30年度知床世界自然遺産地域における情報提供業務</t>
    <phoneticPr fontId="6"/>
  </si>
  <si>
    <t>公益財団法人知床財団</t>
    <phoneticPr fontId="6"/>
  </si>
  <si>
    <t>平成30年度知床世界自然遺産地域における住民向け普及啓発講座開催補助業務</t>
    <rPh sb="0" eb="2">
      <t>ヘイセイ</t>
    </rPh>
    <rPh sb="4" eb="6">
      <t>ネンド</t>
    </rPh>
    <phoneticPr fontId="6"/>
  </si>
  <si>
    <t>有限会社ククマシステムデザイン</t>
    <rPh sb="0" eb="4">
      <t>ユウゲンガイシャ</t>
    </rPh>
    <phoneticPr fontId="6"/>
  </si>
  <si>
    <t>平成30年度知床世界自然遺産地域羅臼湖歩道植生モニタリング調査業務</t>
    <rPh sb="0" eb="2">
      <t>ヘイセイ</t>
    </rPh>
    <rPh sb="4" eb="6">
      <t>ネンド</t>
    </rPh>
    <phoneticPr fontId="6"/>
  </si>
  <si>
    <t>株式会社オーレンス</t>
    <rPh sb="0" eb="4">
      <t>カブシキガイシャ</t>
    </rPh>
    <phoneticPr fontId="6"/>
  </si>
  <si>
    <t>平成30年度羅臼ビジターセンターホームページCMS移行業務</t>
    <phoneticPr fontId="6"/>
  </si>
  <si>
    <t>一般財団法人自然公園財団　知床支部</t>
    <rPh sb="0" eb="2">
      <t>イッパン</t>
    </rPh>
    <rPh sb="2" eb="6">
      <t>ザイダンホウジン</t>
    </rPh>
    <rPh sb="6" eb="8">
      <t>シゼン</t>
    </rPh>
    <rPh sb="8" eb="10">
      <t>コウエン</t>
    </rPh>
    <rPh sb="10" eb="12">
      <t>ザイダン</t>
    </rPh>
    <rPh sb="13" eb="15">
      <t>シレトコ</t>
    </rPh>
    <rPh sb="15" eb="17">
      <t>シブ</t>
    </rPh>
    <phoneticPr fontId="6"/>
  </si>
  <si>
    <t>平成30年度オオワシ・オジロワシ分布（斜里側）調査業務</t>
    <phoneticPr fontId="6"/>
  </si>
  <si>
    <t>NPO法人つがる野自然学校</t>
    <phoneticPr fontId="6"/>
  </si>
  <si>
    <t>平成30年度白神山地自然環境保全地域自然環境調査及び巡視等業務</t>
    <phoneticPr fontId="6"/>
  </si>
  <si>
    <t>（株）エフテック</t>
    <phoneticPr fontId="6"/>
  </si>
  <si>
    <t>平成30年度白神山地における環境モニタリング機器交換業務</t>
    <phoneticPr fontId="6"/>
  </si>
  <si>
    <t>（株）となみ</t>
    <phoneticPr fontId="6"/>
  </si>
  <si>
    <t>平成30年度白神山地世界遺産地域科学委員会運営業務</t>
    <phoneticPr fontId="6"/>
  </si>
  <si>
    <t>（株）岩崎</t>
    <phoneticPr fontId="6"/>
  </si>
  <si>
    <t>消耗品等の購入</t>
    <rPh sb="0" eb="3">
      <t>ショウモウヒン</t>
    </rPh>
    <rPh sb="3" eb="4">
      <t>トウ</t>
    </rPh>
    <rPh sb="5" eb="7">
      <t>コウニュウ</t>
    </rPh>
    <phoneticPr fontId="6"/>
  </si>
  <si>
    <t>（株）エフテック</t>
    <phoneticPr fontId="6"/>
  </si>
  <si>
    <t>平成30年度白神山地気象観測施設保守点検業務</t>
    <phoneticPr fontId="6"/>
  </si>
  <si>
    <t>(株)シンディ</t>
    <phoneticPr fontId="6"/>
  </si>
  <si>
    <t>録音機（Song Meter SM4 Acoustic Recorder with stereo microphone included）の購入</t>
    <rPh sb="70" eb="72">
      <t>コウニュウ</t>
    </rPh>
    <phoneticPr fontId="6"/>
  </si>
  <si>
    <t>白神マタギ舎</t>
    <phoneticPr fontId="6"/>
  </si>
  <si>
    <t>平成３０年度白神山地自然環境保全地域自然環境調査及び巡視等業務（奥地地域）</t>
    <phoneticPr fontId="6"/>
  </si>
  <si>
    <t>（株）コトブキ青森営業所</t>
    <phoneticPr fontId="6"/>
  </si>
  <si>
    <t>白神山地世界遺産地域案内板修繕</t>
    <phoneticPr fontId="6"/>
  </si>
  <si>
    <t>平成30年度白神山地モニタリング試料分類集計調査業務</t>
    <phoneticPr fontId="6"/>
  </si>
  <si>
    <t>-</t>
    <phoneticPr fontId="6"/>
  </si>
  <si>
    <t>小笠原諸島世界自然遺産地域順応的管理検討業務</t>
    <rPh sb="0" eb="3">
      <t>オガサワラ</t>
    </rPh>
    <rPh sb="3" eb="5">
      <t>ショトウ</t>
    </rPh>
    <rPh sb="5" eb="7">
      <t>セカイ</t>
    </rPh>
    <rPh sb="7" eb="9">
      <t>シゼン</t>
    </rPh>
    <rPh sb="9" eb="11">
      <t>イサン</t>
    </rPh>
    <rPh sb="11" eb="13">
      <t>チイキ</t>
    </rPh>
    <rPh sb="13" eb="16">
      <t>ジュンノウテキ</t>
    </rPh>
    <rPh sb="16" eb="18">
      <t>カンリ</t>
    </rPh>
    <rPh sb="18" eb="20">
      <t>ケントウ</t>
    </rPh>
    <rPh sb="20" eb="22">
      <t>ギョウム</t>
    </rPh>
    <phoneticPr fontId="6"/>
  </si>
  <si>
    <t>一般財団法人自然環境研究センター</t>
    <rPh sb="0" eb="6">
      <t>イッパンザイダンホウジン</t>
    </rPh>
    <rPh sb="6" eb="8">
      <t>シゼン</t>
    </rPh>
    <rPh sb="8" eb="10">
      <t>カンキョウ</t>
    </rPh>
    <rPh sb="10" eb="12">
      <t>ケンキュウ</t>
    </rPh>
    <phoneticPr fontId="6"/>
  </si>
  <si>
    <t>小笠原諸島世界自然遺産地域陸産貝類の個体群再生調査等業務</t>
    <rPh sb="0" eb="3">
      <t>オガサワラ</t>
    </rPh>
    <rPh sb="3" eb="5">
      <t>ショトウ</t>
    </rPh>
    <rPh sb="5" eb="7">
      <t>セカイ</t>
    </rPh>
    <rPh sb="7" eb="9">
      <t>シゼン</t>
    </rPh>
    <rPh sb="9" eb="11">
      <t>イサン</t>
    </rPh>
    <rPh sb="11" eb="13">
      <t>チイキ</t>
    </rPh>
    <rPh sb="13" eb="15">
      <t>リクサン</t>
    </rPh>
    <rPh sb="15" eb="17">
      <t>カイルイ</t>
    </rPh>
    <rPh sb="18" eb="21">
      <t>コタイグン</t>
    </rPh>
    <rPh sb="21" eb="23">
      <t>サイセイ</t>
    </rPh>
    <rPh sb="23" eb="25">
      <t>チョウサ</t>
    </rPh>
    <rPh sb="25" eb="26">
      <t>トウ</t>
    </rPh>
    <rPh sb="26" eb="28">
      <t>ギョウム</t>
    </rPh>
    <phoneticPr fontId="6"/>
  </si>
  <si>
    <t>指名競争入札（最低価格）</t>
    <rPh sb="0" eb="2">
      <t>シメイ</t>
    </rPh>
    <rPh sb="2" eb="4">
      <t>キョウソウ</t>
    </rPh>
    <rPh sb="4" eb="6">
      <t>ニュウサツ</t>
    </rPh>
    <rPh sb="7" eb="9">
      <t>サイテイ</t>
    </rPh>
    <rPh sb="9" eb="11">
      <t>カカク</t>
    </rPh>
    <phoneticPr fontId="6"/>
  </si>
  <si>
    <t>株式会社エビス</t>
    <rPh sb="0" eb="4">
      <t>カブシキガイシャ</t>
    </rPh>
    <phoneticPr fontId="6"/>
  </si>
  <si>
    <t>小笠原世界遺産センターリーフレット作成</t>
    <rPh sb="0" eb="3">
      <t>オガサワラ</t>
    </rPh>
    <rPh sb="3" eb="5">
      <t>セカイ</t>
    </rPh>
    <rPh sb="5" eb="7">
      <t>イサン</t>
    </rPh>
    <rPh sb="17" eb="19">
      <t>サクセイ</t>
    </rPh>
    <phoneticPr fontId="6"/>
  </si>
  <si>
    <t>株式会社地域環境計画</t>
    <rPh sb="0" eb="4">
      <t>カブシキガイシャ</t>
    </rPh>
    <rPh sb="4" eb="6">
      <t>チイキ</t>
    </rPh>
    <rPh sb="6" eb="8">
      <t>カンキョウ</t>
    </rPh>
    <rPh sb="8" eb="10">
      <t>ケイカク</t>
    </rPh>
    <phoneticPr fontId="6"/>
  </si>
  <si>
    <t>物品等購入</t>
    <rPh sb="0" eb="5">
      <t>ブッピントウコウニュウ</t>
    </rPh>
    <phoneticPr fontId="6"/>
  </si>
  <si>
    <t>特定非営利活動法人海の自然史研究所</t>
    <rPh sb="0" eb="9">
      <t>トクテイヒエイリカツドウホウジン</t>
    </rPh>
    <rPh sb="9" eb="10">
      <t>ウミ</t>
    </rPh>
    <rPh sb="11" eb="14">
      <t>シゼンシ</t>
    </rPh>
    <rPh sb="14" eb="17">
      <t>ケンキュウショ</t>
    </rPh>
    <phoneticPr fontId="6"/>
  </si>
  <si>
    <t>小笠原諸島世界自然遺産マネジメント支援業務</t>
    <rPh sb="0" eb="11">
      <t>オガサワラショトウセカイシゼンイサン</t>
    </rPh>
    <rPh sb="17" eb="19">
      <t>シエン</t>
    </rPh>
    <rPh sb="19" eb="21">
      <t>ギョウム</t>
    </rPh>
    <phoneticPr fontId="6"/>
  </si>
  <si>
    <t>有限会社フリーショップまるひ</t>
    <rPh sb="0" eb="4">
      <t>ユウゲンガイシャ</t>
    </rPh>
    <phoneticPr fontId="6"/>
  </si>
  <si>
    <t>有限会社フローラ</t>
    <rPh sb="0" eb="4">
      <t>ユウゲンガイシャ</t>
    </rPh>
    <phoneticPr fontId="6"/>
  </si>
  <si>
    <t>小笠原グリーン株式会社</t>
    <rPh sb="0" eb="3">
      <t>オガサワラ</t>
    </rPh>
    <rPh sb="7" eb="11">
      <t>カブシキガイシャ</t>
    </rPh>
    <phoneticPr fontId="6"/>
  </si>
  <si>
    <t>傭船業務</t>
    <rPh sb="0" eb="4">
      <t>ヨウセンギョウム</t>
    </rPh>
    <phoneticPr fontId="6"/>
  </si>
  <si>
    <t>小笠原海洋開発株式会社</t>
    <rPh sb="0" eb="3">
      <t>オガサワラ</t>
    </rPh>
    <rPh sb="3" eb="5">
      <t>カイヨウ</t>
    </rPh>
    <rPh sb="5" eb="7">
      <t>カイハツ</t>
    </rPh>
    <rPh sb="7" eb="11">
      <t>カブシキガイシャ</t>
    </rPh>
    <phoneticPr fontId="6"/>
  </si>
  <si>
    <t>（株）八千代エンジニアリング</t>
    <rPh sb="1" eb="2">
      <t>カブ</t>
    </rPh>
    <rPh sb="3" eb="6">
      <t>ヤチヨ</t>
    </rPh>
    <phoneticPr fontId="6"/>
  </si>
  <si>
    <t>山岳部あり方検討</t>
    <rPh sb="0" eb="3">
      <t>サンガクブ</t>
    </rPh>
    <rPh sb="5" eb="6">
      <t>カタ</t>
    </rPh>
    <rPh sb="6" eb="8">
      <t>ケントウ</t>
    </rPh>
    <phoneticPr fontId="6"/>
  </si>
  <si>
    <t>一般競争（総合評価）</t>
    <phoneticPr fontId="6"/>
  </si>
  <si>
    <t>屋久島観光協会</t>
    <rPh sb="0" eb="3">
      <t>ヤクシマ</t>
    </rPh>
    <rPh sb="3" eb="5">
      <t>カンコウ</t>
    </rPh>
    <rPh sb="5" eb="7">
      <t>キョウカイ</t>
    </rPh>
    <phoneticPr fontId="6"/>
  </si>
  <si>
    <t>屋久島山岳部携帯トイレ導入</t>
    <rPh sb="0" eb="3">
      <t>ヤクシマ</t>
    </rPh>
    <rPh sb="3" eb="5">
      <t>サンガク</t>
    </rPh>
    <rPh sb="5" eb="6">
      <t>ブ</t>
    </rPh>
    <rPh sb="6" eb="8">
      <t>ケイタイ</t>
    </rPh>
    <rPh sb="11" eb="13">
      <t>ドウニュウ</t>
    </rPh>
    <phoneticPr fontId="6"/>
  </si>
  <si>
    <t>屋久島森林組合</t>
    <rPh sb="0" eb="3">
      <t>ヤクシマ</t>
    </rPh>
    <rPh sb="3" eb="5">
      <t>シンリン</t>
    </rPh>
    <rPh sb="5" eb="7">
      <t>クミアイ</t>
    </rPh>
    <phoneticPr fontId="6"/>
  </si>
  <si>
    <t>世界自然遺産保全のための松枯れ対策</t>
    <rPh sb="0" eb="2">
      <t>セカイ</t>
    </rPh>
    <rPh sb="2" eb="4">
      <t>シゼン</t>
    </rPh>
    <rPh sb="4" eb="6">
      <t>イサン</t>
    </rPh>
    <rPh sb="6" eb="8">
      <t>ホゼン</t>
    </rPh>
    <rPh sb="12" eb="13">
      <t>マツ</t>
    </rPh>
    <rPh sb="13" eb="14">
      <t>カ</t>
    </rPh>
    <rPh sb="15" eb="17">
      <t>タイサク</t>
    </rPh>
    <phoneticPr fontId="6"/>
  </si>
  <si>
    <t>（株）淵上印刷</t>
    <rPh sb="1" eb="2">
      <t>カブ</t>
    </rPh>
    <rPh sb="3" eb="5">
      <t>フチガミ</t>
    </rPh>
    <rPh sb="5" eb="7">
      <t>インサツ</t>
    </rPh>
    <phoneticPr fontId="6"/>
  </si>
  <si>
    <t>西部地域ルールガイド印刷</t>
    <rPh sb="0" eb="2">
      <t>セイブ</t>
    </rPh>
    <rPh sb="2" eb="4">
      <t>チイキ</t>
    </rPh>
    <rPh sb="10" eb="12">
      <t>インサツ</t>
    </rPh>
    <phoneticPr fontId="6"/>
  </si>
  <si>
    <t>鹿児島県市町村総合事務組合</t>
    <rPh sb="0" eb="3">
      <t>カゴシマ</t>
    </rPh>
    <rPh sb="3" eb="4">
      <t>ケン</t>
    </rPh>
    <rPh sb="4" eb="7">
      <t>シチョウソン</t>
    </rPh>
    <rPh sb="7" eb="9">
      <t>ソウゴウ</t>
    </rPh>
    <rPh sb="9" eb="11">
      <t>ジム</t>
    </rPh>
    <rPh sb="11" eb="13">
      <t>クミアイ</t>
    </rPh>
    <phoneticPr fontId="6"/>
  </si>
  <si>
    <t>地域連絡会議会場借上代</t>
    <rPh sb="0" eb="2">
      <t>チイキ</t>
    </rPh>
    <rPh sb="2" eb="4">
      <t>レンラク</t>
    </rPh>
    <rPh sb="4" eb="6">
      <t>カイギ</t>
    </rPh>
    <rPh sb="6" eb="8">
      <t>カイジョウ</t>
    </rPh>
    <rPh sb="8" eb="9">
      <t>カ</t>
    </rPh>
    <rPh sb="9" eb="10">
      <t>ア</t>
    </rPh>
    <rPh sb="10" eb="11">
      <t>ダイ</t>
    </rPh>
    <phoneticPr fontId="6"/>
  </si>
  <si>
    <t>一般財団法人自然環境研究センター</t>
    <rPh sb="0" eb="12">
      <t>イッパンザイダンホウジンシゼンカンキョウケンキュウ</t>
    </rPh>
    <phoneticPr fontId="6"/>
  </si>
  <si>
    <t>奄美大島、徳之島、沖縄島北部及び西表島世界自然遺産候補地推薦書（案）及びモニタリング計画（案）作成等業務</t>
    <phoneticPr fontId="6"/>
  </si>
  <si>
    <t>一般競争入札（総合評価）</t>
    <rPh sb="0" eb="6">
      <t>イッパンキョウソウニュウサツ</t>
    </rPh>
    <rPh sb="7" eb="9">
      <t>ソウゴウ</t>
    </rPh>
    <rPh sb="9" eb="11">
      <t>ヒョウカ</t>
    </rPh>
    <phoneticPr fontId="6"/>
  </si>
  <si>
    <t>株式会社プレック研究所</t>
    <rPh sb="0" eb="2">
      <t>カブシキ</t>
    </rPh>
    <rPh sb="2" eb="4">
      <t>カイシャ</t>
    </rPh>
    <rPh sb="8" eb="11">
      <t>ケンキュウショ</t>
    </rPh>
    <phoneticPr fontId="6"/>
  </si>
  <si>
    <t>奄美大島、徳之島、沖縄島北部及び西表島世界自然遺産候補地における順応的管理推進業務</t>
    <phoneticPr fontId="6"/>
  </si>
  <si>
    <t>株式会社プレック研究所</t>
    <phoneticPr fontId="6"/>
  </si>
  <si>
    <t>株式会社プレック研究所　沖縄事務所　川上寛人</t>
  </si>
  <si>
    <t>奄美大島、徳之島、沖縄島北部及び西表島世界自然遺産候補地に係る普及啓発物の作成等業務</t>
    <phoneticPr fontId="6"/>
  </si>
  <si>
    <t>＊奄美大島～西表島世界自然遺産候補地に係る普及啓発物の作成等業務（３２）那覇</t>
  </si>
  <si>
    <t>（株）岩崎</t>
  </si>
  <si>
    <t>世界自然遺産候補地・西表島利用者カウンター購入</t>
    <phoneticPr fontId="6"/>
  </si>
  <si>
    <t>＊平成３０年度世界自然遺産候補地・西表島利用者カウンター購入（３２）那覇事務所</t>
  </si>
  <si>
    <t>（有）アーマイナープロジェクト</t>
    <phoneticPr fontId="6"/>
  </si>
  <si>
    <t>（有）アーマイナープロジェクト　代表取締役　麓　憲吾</t>
  </si>
  <si>
    <t>世界自然遺産候補地・奄美大島における登録推進に向けたフォーラム開催業務</t>
    <phoneticPr fontId="6"/>
  </si>
  <si>
    <t>＊世界自然遺産候補地・奄美大島における登録推進に向けたフォーラム開催業務（３２）</t>
  </si>
  <si>
    <t>国立大学法人　鹿児島大学長</t>
  </si>
  <si>
    <t>奄美大島における環境文化に関するシンポジウム開催補助業務</t>
    <phoneticPr fontId="6"/>
  </si>
  <si>
    <t>＊奄美大島における環境文化に関するシンポジウム開催補助業務（３２）（那覇）奄美</t>
  </si>
  <si>
    <t>丸正印刷（株）</t>
  </si>
  <si>
    <t>世界自然遺産候補地における利用マナー普及啓発ツール制作業務</t>
    <phoneticPr fontId="6"/>
  </si>
  <si>
    <t>＊世界自然遺産候補地における利用マナー普及啓発ツール制作業務（３２）那覇事務所</t>
  </si>
  <si>
    <t>奄美自然学校</t>
  </si>
  <si>
    <t>奄美群島における世界自然遺産登録へ向けた普及啓発推進業務</t>
    <phoneticPr fontId="6"/>
  </si>
  <si>
    <t>＊奄美群島における世界自然遺産登録へ向けた普及啓発推進業務（３２）（那覇）奄美</t>
  </si>
  <si>
    <t>株式会社プレック研究所</t>
    <phoneticPr fontId="6"/>
  </si>
  <si>
    <t>奄美大島、徳之島、沖縄島北部及び西表島世界自然遺産候補地における地域連絡会議開催</t>
    <phoneticPr fontId="6"/>
  </si>
  <si>
    <t>＊平成３０年度奄美大島～世界自然遺産候補地における地域連絡会議開催（３２）那覇</t>
  </si>
  <si>
    <t>Ｎａｔｕｒａｌ　Ｂｏｘ（株）</t>
  </si>
  <si>
    <t>国内希少野生動植物種の特徴紹介等普及啓発小冊子修正及び増刷業務</t>
    <phoneticPr fontId="6"/>
  </si>
  <si>
    <t>＊国内希少野生動植物種の特徴紹介等普及啓発小冊子修正及び増刷業務（３２）那覇</t>
  </si>
  <si>
    <t>一般財団法人自然環境研究センター</t>
    <phoneticPr fontId="6"/>
  </si>
  <si>
    <t>国指定天売島鳥獣保護区ドブネズミ生息状況等調査業務</t>
    <phoneticPr fontId="6"/>
  </si>
  <si>
    <t>一般競争</t>
    <rPh sb="0" eb="2">
      <t>イッパン</t>
    </rPh>
    <rPh sb="2" eb="4">
      <t>キョウソウ</t>
    </rPh>
    <phoneticPr fontId="6"/>
  </si>
  <si>
    <t>(株)ライヴ環境計画</t>
    <phoneticPr fontId="6"/>
  </si>
  <si>
    <t>国指定天売島鳥獣保護区エコツーリズム促進検討業務</t>
    <phoneticPr fontId="6"/>
  </si>
  <si>
    <t>羽幌地域生物多様性保全協議会</t>
    <phoneticPr fontId="6"/>
  </si>
  <si>
    <t>国指定天売島鳥獣保護区自然環境と地域産業のつながり啓発業務</t>
    <phoneticPr fontId="6"/>
  </si>
  <si>
    <t>随意契約</t>
    <rPh sb="0" eb="2">
      <t>ズイイ</t>
    </rPh>
    <rPh sb="2" eb="4">
      <t>ケイヤク</t>
    </rPh>
    <phoneticPr fontId="6"/>
  </si>
  <si>
    <t>一般社団法人天売島おらが嶋活性化会議</t>
    <rPh sb="0" eb="2">
      <t>イッパン</t>
    </rPh>
    <rPh sb="2" eb="4">
      <t>シャダン</t>
    </rPh>
    <rPh sb="4" eb="6">
      <t>ホウジン</t>
    </rPh>
    <phoneticPr fontId="6"/>
  </si>
  <si>
    <t>国指定天売島鳥獣保護区ハシブトカラス試行的巣落業務</t>
    <phoneticPr fontId="6"/>
  </si>
  <si>
    <t>特定非営利活動法人バードリサーチ</t>
    <phoneticPr fontId="6"/>
  </si>
  <si>
    <t>平成30年度知床国立公園における海鳥の分布調査等業務</t>
    <phoneticPr fontId="6"/>
  </si>
  <si>
    <t>一般競争入札（価格競争）</t>
    <rPh sb="0" eb="2">
      <t>イッパン</t>
    </rPh>
    <rPh sb="2" eb="4">
      <t>キョウソウ</t>
    </rPh>
    <rPh sb="4" eb="6">
      <t>ニュウサツ</t>
    </rPh>
    <rPh sb="7" eb="11">
      <t>カカクキョウソウ</t>
    </rPh>
    <phoneticPr fontId="6"/>
  </si>
  <si>
    <t>特定非営利活動法人小笠原クラブ</t>
    <rPh sb="0" eb="9">
      <t>トクテイヒエイリカツドウホウジン</t>
    </rPh>
    <rPh sb="9" eb="12">
      <t>オガサワラ</t>
    </rPh>
    <phoneticPr fontId="6"/>
  </si>
  <si>
    <t>マリンワーカー事業（小笠原国立公園海岸環境美化清掃業務）</t>
    <rPh sb="7" eb="9">
      <t>ジギョウ</t>
    </rPh>
    <rPh sb="10" eb="13">
      <t>オガサワラ</t>
    </rPh>
    <rPh sb="13" eb="15">
      <t>コクリツ</t>
    </rPh>
    <rPh sb="15" eb="17">
      <t>コウエン</t>
    </rPh>
    <rPh sb="17" eb="19">
      <t>カイガン</t>
    </rPh>
    <rPh sb="19" eb="23">
      <t>カンキョウビカ</t>
    </rPh>
    <rPh sb="23" eb="25">
      <t>セイソウ</t>
    </rPh>
    <rPh sb="25" eb="27">
      <t>ギョウム</t>
    </rPh>
    <phoneticPr fontId="6"/>
  </si>
  <si>
    <t>特定非営利活動法人小笠原自然文化研究所</t>
    <rPh sb="0" eb="9">
      <t>トクテイヒエイリカツドウホウジン</t>
    </rPh>
    <rPh sb="9" eb="12">
      <t>オガサワラ</t>
    </rPh>
    <rPh sb="12" eb="19">
      <t>シゼンブンカケンキュウショ</t>
    </rPh>
    <phoneticPr fontId="6"/>
  </si>
  <si>
    <t>マリンワーカー事業（父島製氷海岸海域公園地区オニヒトデ緊急調査業務）　他1件</t>
    <rPh sb="7" eb="9">
      <t>ジギョウ</t>
    </rPh>
    <rPh sb="10" eb="11">
      <t>チチ</t>
    </rPh>
    <rPh sb="11" eb="12">
      <t>ジマ</t>
    </rPh>
    <rPh sb="12" eb="14">
      <t>セイヒョウ</t>
    </rPh>
    <rPh sb="14" eb="16">
      <t>カイガン</t>
    </rPh>
    <rPh sb="16" eb="18">
      <t>カイイキ</t>
    </rPh>
    <rPh sb="18" eb="20">
      <t>コウエン</t>
    </rPh>
    <rPh sb="20" eb="22">
      <t>チク</t>
    </rPh>
    <rPh sb="27" eb="29">
      <t>キンキュウ</t>
    </rPh>
    <rPh sb="29" eb="31">
      <t>チョウサ</t>
    </rPh>
    <rPh sb="31" eb="33">
      <t>ギョウム</t>
    </rPh>
    <rPh sb="35" eb="36">
      <t>ホカ</t>
    </rPh>
    <rPh sb="37" eb="38">
      <t>ケン</t>
    </rPh>
    <phoneticPr fontId="6"/>
  </si>
  <si>
    <t>小笠原母島漁業協同組合</t>
    <rPh sb="0" eb="3">
      <t>オガサワラ</t>
    </rPh>
    <rPh sb="3" eb="5">
      <t>ハハジマ</t>
    </rPh>
    <rPh sb="5" eb="7">
      <t>ギョギョウ</t>
    </rPh>
    <rPh sb="7" eb="9">
      <t>キョウドウ</t>
    </rPh>
    <rPh sb="9" eb="11">
      <t>クミアイ</t>
    </rPh>
    <phoneticPr fontId="6"/>
  </si>
  <si>
    <t>マリンワーカー事業（母島海岸清掃業務）</t>
    <rPh sb="7" eb="9">
      <t>ジギョウ</t>
    </rPh>
    <rPh sb="10" eb="12">
      <t>ハハジマ</t>
    </rPh>
    <rPh sb="12" eb="14">
      <t>カイガン</t>
    </rPh>
    <rPh sb="14" eb="16">
      <t>セイソウ</t>
    </rPh>
    <rPh sb="16" eb="18">
      <t>ギョウム</t>
    </rPh>
    <phoneticPr fontId="6"/>
  </si>
  <si>
    <t>大瀬海浜商業組合</t>
    <rPh sb="0" eb="2">
      <t>オオセ</t>
    </rPh>
    <rPh sb="2" eb="4">
      <t>カイヒン</t>
    </rPh>
    <rPh sb="4" eb="6">
      <t>ショウギョウ</t>
    </rPh>
    <rPh sb="6" eb="8">
      <t>クミアイ</t>
    </rPh>
    <phoneticPr fontId="6"/>
  </si>
  <si>
    <t>マリンワーカー事業（伊豆半島地域大瀬崎海岸清掃活動）</t>
    <rPh sb="7" eb="9">
      <t>ジギョウ</t>
    </rPh>
    <rPh sb="10" eb="12">
      <t>イズ</t>
    </rPh>
    <rPh sb="12" eb="14">
      <t>ハントウ</t>
    </rPh>
    <rPh sb="14" eb="16">
      <t>チイキ</t>
    </rPh>
    <rPh sb="16" eb="19">
      <t>オオセザキ</t>
    </rPh>
    <rPh sb="19" eb="21">
      <t>カイガン</t>
    </rPh>
    <rPh sb="21" eb="23">
      <t>セイソウ</t>
    </rPh>
    <rPh sb="23" eb="25">
      <t>カツドウ</t>
    </rPh>
    <phoneticPr fontId="6"/>
  </si>
  <si>
    <t>一般社団法人Islands care</t>
    <rPh sb="0" eb="6">
      <t>イッパンシャダンホウジン</t>
    </rPh>
    <phoneticPr fontId="6"/>
  </si>
  <si>
    <t>マリンワーカー事業（母島列島周辺海域水温計測業務）</t>
    <rPh sb="7" eb="9">
      <t>ジギョウ</t>
    </rPh>
    <rPh sb="10" eb="16">
      <t>ハハジマレットウシュウヘン</t>
    </rPh>
    <rPh sb="16" eb="18">
      <t>カイイキ</t>
    </rPh>
    <rPh sb="18" eb="20">
      <t>スイオン</t>
    </rPh>
    <rPh sb="20" eb="22">
      <t>ケイソク</t>
    </rPh>
    <rPh sb="22" eb="24">
      <t>ギョウム</t>
    </rPh>
    <phoneticPr fontId="6"/>
  </si>
  <si>
    <t>有限会社オズ 海島遊民くらぶ</t>
    <rPh sb="0" eb="4">
      <t>ユウゲンカイシャ</t>
    </rPh>
    <rPh sb="7" eb="8">
      <t>ウミ</t>
    </rPh>
    <rPh sb="8" eb="9">
      <t>シマ</t>
    </rPh>
    <rPh sb="9" eb="11">
      <t>ユウミン</t>
    </rPh>
    <phoneticPr fontId="1"/>
  </si>
  <si>
    <t>伊勢志摩国立公園漂着ごみ普及啓発業務</t>
  </si>
  <si>
    <t>伊勢志摩国立公園沿岸域調査業務</t>
  </si>
  <si>
    <t>株式会社黒田生々堂</t>
  </si>
  <si>
    <t>拡声器外購入</t>
    <rPh sb="0" eb="3">
      <t>カクセイキ</t>
    </rPh>
    <rPh sb="3" eb="4">
      <t>ホカ</t>
    </rPh>
    <rPh sb="4" eb="6">
      <t>コウニュウ</t>
    </rPh>
    <phoneticPr fontId="1"/>
  </si>
  <si>
    <t>（株）ネイチャーネットワーク</t>
    <phoneticPr fontId="6"/>
  </si>
  <si>
    <t>環境保全業務</t>
    <rPh sb="0" eb="2">
      <t>カンキョウ</t>
    </rPh>
    <rPh sb="2" eb="4">
      <t>ホゼン</t>
    </rPh>
    <rPh sb="4" eb="6">
      <t>ギョウム</t>
    </rPh>
    <phoneticPr fontId="6"/>
  </si>
  <si>
    <t>一般競争入札（少額随契）</t>
    <rPh sb="0" eb="6">
      <t>イッパンキョウソウニュウサツ</t>
    </rPh>
    <rPh sb="7" eb="9">
      <t>ショウガク</t>
    </rPh>
    <rPh sb="9" eb="11">
      <t>ズイケイ</t>
    </rPh>
    <phoneticPr fontId="6"/>
  </si>
  <si>
    <t>（特非）自然体験学習支援センター</t>
    <phoneticPr fontId="6"/>
  </si>
  <si>
    <t>環境保全調査業務</t>
    <rPh sb="0" eb="2">
      <t>カンキョウ</t>
    </rPh>
    <rPh sb="2" eb="4">
      <t>ホゼン</t>
    </rPh>
    <rPh sb="4" eb="6">
      <t>チョウサ</t>
    </rPh>
    <rPh sb="6" eb="8">
      <t>ギョウム</t>
    </rPh>
    <phoneticPr fontId="6"/>
  </si>
  <si>
    <t>和歌山東漁業協同組合</t>
    <rPh sb="0" eb="3">
      <t>ワカヤマ</t>
    </rPh>
    <rPh sb="3" eb="4">
      <t>ヒガシ</t>
    </rPh>
    <rPh sb="4" eb="6">
      <t>ギョギョウ</t>
    </rPh>
    <rPh sb="6" eb="8">
      <t>キョウドウ</t>
    </rPh>
    <rPh sb="8" eb="10">
      <t>クミアイ</t>
    </rPh>
    <phoneticPr fontId="6"/>
  </si>
  <si>
    <t>駆除業務</t>
    <rPh sb="0" eb="2">
      <t>クジョ</t>
    </rPh>
    <rPh sb="2" eb="4">
      <t>ギョウム</t>
    </rPh>
    <phoneticPr fontId="6"/>
  </si>
  <si>
    <t>みなべウミガメ研究班</t>
    <phoneticPr fontId="6"/>
  </si>
  <si>
    <t>随意契約(少額）</t>
    <rPh sb="0" eb="4">
      <t>ズイイケイヤク</t>
    </rPh>
    <rPh sb="5" eb="7">
      <t>ショウガク</t>
    </rPh>
    <phoneticPr fontId="6"/>
  </si>
  <si>
    <t>Ｔ－ｓｔｙｌｅ　田中　陽介</t>
    <phoneticPr fontId="6"/>
  </si>
  <si>
    <t>内之浦の自然を考える会</t>
    <phoneticPr fontId="6"/>
  </si>
  <si>
    <t>新宮市王子ヶ浜を守る会</t>
    <phoneticPr fontId="6"/>
  </si>
  <si>
    <t>（公社）洲本市シルバー人材センター</t>
    <rPh sb="1" eb="2">
      <t>コウ</t>
    </rPh>
    <rPh sb="2" eb="3">
      <t>シャ</t>
    </rPh>
    <rPh sb="4" eb="7">
      <t>スモトシ</t>
    </rPh>
    <rPh sb="11" eb="13">
      <t>ジンザイ</t>
    </rPh>
    <phoneticPr fontId="6"/>
  </si>
  <si>
    <t>（一社）京都府北部地域連携都市圏振興社</t>
    <rPh sb="1" eb="2">
      <t>イチ</t>
    </rPh>
    <rPh sb="2" eb="3">
      <t>シャ</t>
    </rPh>
    <rPh sb="4" eb="7">
      <t>キョウトフ</t>
    </rPh>
    <rPh sb="7" eb="9">
      <t>ホクブ</t>
    </rPh>
    <rPh sb="9" eb="11">
      <t>チイキ</t>
    </rPh>
    <rPh sb="11" eb="13">
      <t>レンケイ</t>
    </rPh>
    <rPh sb="13" eb="16">
      <t>トシケン</t>
    </rPh>
    <rPh sb="16" eb="18">
      <t>シンコウ</t>
    </rPh>
    <rPh sb="18" eb="19">
      <t>シャ</t>
    </rPh>
    <phoneticPr fontId="6"/>
  </si>
  <si>
    <t>（株）緑化技研</t>
    <phoneticPr fontId="6"/>
  </si>
  <si>
    <t>公益財団法人黒潮生物研究所</t>
    <rPh sb="0" eb="2">
      <t>コウエキ</t>
    </rPh>
    <rPh sb="2" eb="4">
      <t>ザイダン</t>
    </rPh>
    <rPh sb="4" eb="6">
      <t>ホウジン</t>
    </rPh>
    <rPh sb="6" eb="13">
      <t>クロシオセイブツケンキュウジョ</t>
    </rPh>
    <phoneticPr fontId="1"/>
  </si>
  <si>
    <t>マリンワーカー事業（竜串地区自然再生事業海域調査業務）</t>
    <rPh sb="7" eb="9">
      <t>ジギョウ</t>
    </rPh>
    <rPh sb="10" eb="12">
      <t>タツクシ</t>
    </rPh>
    <rPh sb="12" eb="14">
      <t>チク</t>
    </rPh>
    <rPh sb="14" eb="16">
      <t>シゼン</t>
    </rPh>
    <rPh sb="16" eb="18">
      <t>サイセイ</t>
    </rPh>
    <rPh sb="18" eb="20">
      <t>ジギョウ</t>
    </rPh>
    <rPh sb="20" eb="22">
      <t>カイイキ</t>
    </rPh>
    <rPh sb="22" eb="24">
      <t>チョウサ</t>
    </rPh>
    <rPh sb="24" eb="26">
      <t>ギョウム</t>
    </rPh>
    <phoneticPr fontId="1"/>
  </si>
  <si>
    <t>一般競争契約（最低価格）</t>
    <rPh sb="0" eb="6">
      <t>イッパンキョウソウケイヤク</t>
    </rPh>
    <rPh sb="7" eb="11">
      <t>サイテイカカク</t>
    </rPh>
    <phoneticPr fontId="1"/>
  </si>
  <si>
    <t>マリンワーカー事業（足摺宇和海国立公園海域保全体制構築業務）</t>
    <rPh sb="7" eb="9">
      <t>ジギョウ</t>
    </rPh>
    <rPh sb="10" eb="19">
      <t>アシズリウワカイコクリツコウエン</t>
    </rPh>
    <rPh sb="19" eb="21">
      <t>カイイキ</t>
    </rPh>
    <rPh sb="21" eb="23">
      <t>ホゼン</t>
    </rPh>
    <rPh sb="23" eb="25">
      <t>タイセイ</t>
    </rPh>
    <rPh sb="25" eb="27">
      <t>コウチク</t>
    </rPh>
    <rPh sb="27" eb="29">
      <t>ギョウム</t>
    </rPh>
    <phoneticPr fontId="1"/>
  </si>
  <si>
    <t>随意契約（少額）</t>
    <rPh sb="0" eb="4">
      <t>ズイイケイヤク</t>
    </rPh>
    <rPh sb="5" eb="7">
      <t>ショウガク</t>
    </rPh>
    <phoneticPr fontId="1"/>
  </si>
  <si>
    <t>個人</t>
    <rPh sb="0" eb="2">
      <t>コジン</t>
    </rPh>
    <phoneticPr fontId="1"/>
  </si>
  <si>
    <t>マリンワーカー事業（柏島地区オニヒトデ等駆除業務）</t>
    <rPh sb="7" eb="9">
      <t>ジギョウ</t>
    </rPh>
    <rPh sb="10" eb="12">
      <t>カシワジマ</t>
    </rPh>
    <rPh sb="12" eb="14">
      <t>チク</t>
    </rPh>
    <rPh sb="19" eb="20">
      <t>トウ</t>
    </rPh>
    <rPh sb="20" eb="22">
      <t>クジョ</t>
    </rPh>
    <rPh sb="22" eb="24">
      <t>ギョウム</t>
    </rPh>
    <phoneticPr fontId="1"/>
  </si>
  <si>
    <t>マリンワーカー事業（宇和海地域オニヒトデ等駆除業務）</t>
    <rPh sb="7" eb="9">
      <t>ジギョウ</t>
    </rPh>
    <rPh sb="10" eb="12">
      <t>ウワ</t>
    </rPh>
    <rPh sb="12" eb="13">
      <t>カイ</t>
    </rPh>
    <rPh sb="13" eb="15">
      <t>チイキ</t>
    </rPh>
    <rPh sb="20" eb="21">
      <t>トウ</t>
    </rPh>
    <rPh sb="21" eb="23">
      <t>クジョ</t>
    </rPh>
    <rPh sb="23" eb="25">
      <t>ギョウム</t>
    </rPh>
    <phoneticPr fontId="1"/>
  </si>
  <si>
    <t>マリンワーカー事業（足摺地域オニヒトデ等駆除業務）</t>
    <rPh sb="7" eb="9">
      <t>ジギョウ</t>
    </rPh>
    <rPh sb="10" eb="12">
      <t>アシズリ</t>
    </rPh>
    <rPh sb="12" eb="14">
      <t>チイキ</t>
    </rPh>
    <rPh sb="19" eb="20">
      <t>トウ</t>
    </rPh>
    <rPh sb="20" eb="22">
      <t>クジョ</t>
    </rPh>
    <rPh sb="22" eb="24">
      <t>ギョウム</t>
    </rPh>
    <phoneticPr fontId="1"/>
  </si>
  <si>
    <t>特定非営利活動法人自然と釣りのネットワーク</t>
    <rPh sb="0" eb="9">
      <t>トクテイヒエイリカツドウホウジン</t>
    </rPh>
    <rPh sb="9" eb="11">
      <t>シゼン</t>
    </rPh>
    <rPh sb="12" eb="13">
      <t>ツ</t>
    </rPh>
    <phoneticPr fontId="1"/>
  </si>
  <si>
    <t>マリンワーカー事業（瀬戸内海国立公園海域公園地区藻場の保全調査等業務）</t>
    <rPh sb="7" eb="9">
      <t>ジギョウ</t>
    </rPh>
    <rPh sb="10" eb="18">
      <t>セトナイカイコクリツコウエン</t>
    </rPh>
    <rPh sb="18" eb="20">
      <t>カイイキ</t>
    </rPh>
    <rPh sb="20" eb="22">
      <t>コウエン</t>
    </rPh>
    <rPh sb="22" eb="24">
      <t>チク</t>
    </rPh>
    <rPh sb="24" eb="25">
      <t>モ</t>
    </rPh>
    <rPh sb="25" eb="26">
      <t>バ</t>
    </rPh>
    <rPh sb="27" eb="29">
      <t>ホゼン</t>
    </rPh>
    <rPh sb="29" eb="31">
      <t>チョウサ</t>
    </rPh>
    <rPh sb="31" eb="32">
      <t>トウ</t>
    </rPh>
    <rPh sb="32" eb="34">
      <t>ギョウム</t>
    </rPh>
    <phoneticPr fontId="1"/>
  </si>
  <si>
    <t>特定非営利活動法人自然環境ネットワークＳＡＲＥＮ</t>
    <rPh sb="0" eb="9">
      <t>トクテイヒエイリカツドウホウジン</t>
    </rPh>
    <rPh sb="9" eb="11">
      <t>シゼン</t>
    </rPh>
    <rPh sb="11" eb="13">
      <t>カンキョウ</t>
    </rPh>
    <phoneticPr fontId="1"/>
  </si>
  <si>
    <t>マリンワーカー事業（瀬戸内海国立公園宮島地域海域環境保全調査等業務）</t>
    <rPh sb="7" eb="9">
      <t>ジギョウ</t>
    </rPh>
    <rPh sb="10" eb="18">
      <t>セトナイカイコクリツコウエン</t>
    </rPh>
    <rPh sb="18" eb="20">
      <t>ミヤジマ</t>
    </rPh>
    <rPh sb="20" eb="22">
      <t>チイキ</t>
    </rPh>
    <rPh sb="22" eb="24">
      <t>カイイキ</t>
    </rPh>
    <rPh sb="24" eb="26">
      <t>カンキョウ</t>
    </rPh>
    <rPh sb="26" eb="28">
      <t>ホゼン</t>
    </rPh>
    <rPh sb="28" eb="30">
      <t>チョウサ</t>
    </rPh>
    <rPh sb="30" eb="31">
      <t>トウ</t>
    </rPh>
    <rPh sb="31" eb="33">
      <t>ギョウム</t>
    </rPh>
    <phoneticPr fontId="1"/>
  </si>
  <si>
    <t>有限会社バイテック</t>
    <rPh sb="0" eb="4">
      <t>ユウゲンガイシャ</t>
    </rPh>
    <phoneticPr fontId="1"/>
  </si>
  <si>
    <t>バリアブルシリンジ等購入</t>
    <rPh sb="9" eb="10">
      <t>トウ</t>
    </rPh>
    <rPh sb="10" eb="12">
      <t>コウニュウ</t>
    </rPh>
    <phoneticPr fontId="1"/>
  </si>
  <si>
    <t>株式会社クランプ</t>
    <rPh sb="0" eb="4">
      <t>カブシキガイシャ</t>
    </rPh>
    <phoneticPr fontId="1"/>
  </si>
  <si>
    <t>adobe photoshop elements2018購入</t>
    <rPh sb="28" eb="30">
      <t>コウニュウ</t>
    </rPh>
    <phoneticPr fontId="1"/>
  </si>
  <si>
    <t>ピカワン有限会社</t>
    <rPh sb="4" eb="8">
      <t>ユウゲンガイシャ</t>
    </rPh>
    <phoneticPr fontId="1"/>
  </si>
  <si>
    <t>消耗品購入</t>
    <rPh sb="0" eb="3">
      <t>ショウモウヒン</t>
    </rPh>
    <rPh sb="3" eb="5">
      <t>コウニュウ</t>
    </rPh>
    <phoneticPr fontId="1"/>
  </si>
  <si>
    <t>永田ウミガメ連絡協議会</t>
    <rPh sb="0" eb="2">
      <t>ナガタ</t>
    </rPh>
    <rPh sb="6" eb="8">
      <t>レンラク</t>
    </rPh>
    <rPh sb="8" eb="11">
      <t>キョウギカイ</t>
    </rPh>
    <phoneticPr fontId="6"/>
  </si>
  <si>
    <t>屋久島永田浜におけるウミガメ上陸産卵頭数調査業務</t>
    <rPh sb="0" eb="3">
      <t>ヤクシマ</t>
    </rPh>
    <rPh sb="3" eb="5">
      <t>ナガタ</t>
    </rPh>
    <rPh sb="5" eb="6">
      <t>ハマ</t>
    </rPh>
    <rPh sb="14" eb="16">
      <t>ジョウリク</t>
    </rPh>
    <rPh sb="16" eb="18">
      <t>サンラン</t>
    </rPh>
    <rPh sb="18" eb="20">
      <t>トウスウ</t>
    </rPh>
    <rPh sb="20" eb="22">
      <t>チョウサ</t>
    </rPh>
    <rPh sb="22" eb="24">
      <t>ギョウム</t>
    </rPh>
    <phoneticPr fontId="6"/>
  </si>
  <si>
    <t>牛深ダイビングクラブ</t>
    <rPh sb="0" eb="2">
      <t>ウシブカ</t>
    </rPh>
    <phoneticPr fontId="6"/>
  </si>
  <si>
    <t>牛深海域公園地区オニヒトデ駆除事業</t>
    <rPh sb="0" eb="2">
      <t>ウシブカ</t>
    </rPh>
    <rPh sb="2" eb="4">
      <t>カイイキ</t>
    </rPh>
    <rPh sb="4" eb="6">
      <t>コウエン</t>
    </rPh>
    <rPh sb="6" eb="8">
      <t>チク</t>
    </rPh>
    <rPh sb="13" eb="15">
      <t>クジョ</t>
    </rPh>
    <rPh sb="15" eb="17">
      <t>ジギョウ</t>
    </rPh>
    <phoneticPr fontId="6"/>
  </si>
  <si>
    <t>若松町中央漁業協同組合</t>
    <rPh sb="0" eb="3">
      <t>ワカマツチョウ</t>
    </rPh>
    <rPh sb="3" eb="5">
      <t>チュウオウ</t>
    </rPh>
    <rPh sb="5" eb="7">
      <t>ギョギョウ</t>
    </rPh>
    <rPh sb="7" eb="9">
      <t>キョウドウ</t>
    </rPh>
    <rPh sb="9" eb="11">
      <t>クミアイ</t>
    </rPh>
    <phoneticPr fontId="6"/>
  </si>
  <si>
    <t>若松海域公園地区等清掃業務</t>
    <rPh sb="0" eb="2">
      <t>ワカマツ</t>
    </rPh>
    <rPh sb="2" eb="4">
      <t>カイイキ</t>
    </rPh>
    <rPh sb="4" eb="6">
      <t>コウエン</t>
    </rPh>
    <rPh sb="6" eb="8">
      <t>チク</t>
    </rPh>
    <rPh sb="8" eb="9">
      <t>トウ</t>
    </rPh>
    <rPh sb="9" eb="11">
      <t>セイソウ</t>
    </rPh>
    <rPh sb="11" eb="13">
      <t>ギョウム</t>
    </rPh>
    <phoneticPr fontId="6"/>
  </si>
  <si>
    <t>五島ふくえ漁業協同組合</t>
    <rPh sb="0" eb="2">
      <t>ゴトウ</t>
    </rPh>
    <rPh sb="5" eb="7">
      <t>ギョギョウ</t>
    </rPh>
    <rPh sb="7" eb="9">
      <t>キョウドウ</t>
    </rPh>
    <rPh sb="9" eb="11">
      <t>クミアイ</t>
    </rPh>
    <phoneticPr fontId="6"/>
  </si>
  <si>
    <t>福江海域公園地区等清掃業務</t>
    <rPh sb="0" eb="2">
      <t>フクエ</t>
    </rPh>
    <rPh sb="2" eb="4">
      <t>カイイキ</t>
    </rPh>
    <rPh sb="4" eb="6">
      <t>コウエン</t>
    </rPh>
    <rPh sb="6" eb="8">
      <t>チク</t>
    </rPh>
    <rPh sb="8" eb="9">
      <t>トウ</t>
    </rPh>
    <rPh sb="9" eb="11">
      <t>セイソウ</t>
    </rPh>
    <rPh sb="11" eb="13">
      <t>ギョウム</t>
    </rPh>
    <phoneticPr fontId="6"/>
  </si>
  <si>
    <t>マリンサポート五島海友</t>
    <rPh sb="7" eb="9">
      <t>ゴトウ</t>
    </rPh>
    <rPh sb="9" eb="11">
      <t>カイユウ</t>
    </rPh>
    <phoneticPr fontId="6"/>
  </si>
  <si>
    <t>五島列島地域造礁性サンゴ生態系保全業務</t>
    <rPh sb="0" eb="2">
      <t>ゴトウ</t>
    </rPh>
    <rPh sb="2" eb="4">
      <t>レットウ</t>
    </rPh>
    <rPh sb="4" eb="6">
      <t>チイキ</t>
    </rPh>
    <rPh sb="6" eb="7">
      <t>ゾウ</t>
    </rPh>
    <rPh sb="8" eb="9">
      <t>セイ</t>
    </rPh>
    <rPh sb="12" eb="15">
      <t>セイタイケイ</t>
    </rPh>
    <rPh sb="15" eb="17">
      <t>ホゼン</t>
    </rPh>
    <rPh sb="17" eb="19">
      <t>ギョウム</t>
    </rPh>
    <phoneticPr fontId="6"/>
  </si>
  <si>
    <t>錦江漁業協同組合</t>
    <rPh sb="0" eb="2">
      <t>キンコウ</t>
    </rPh>
    <rPh sb="2" eb="4">
      <t>ギョギョウ</t>
    </rPh>
    <rPh sb="4" eb="6">
      <t>キョウドウ</t>
    </rPh>
    <rPh sb="6" eb="8">
      <t>クミアイ</t>
    </rPh>
    <phoneticPr fontId="6"/>
  </si>
  <si>
    <t>神造島海域公園海岸漂着ゴミ清掃事業</t>
    <rPh sb="0" eb="1">
      <t>カミ</t>
    </rPh>
    <rPh sb="1" eb="2">
      <t>ツク</t>
    </rPh>
    <rPh sb="2" eb="3">
      <t>ジマ</t>
    </rPh>
    <rPh sb="3" eb="5">
      <t>カイイキ</t>
    </rPh>
    <rPh sb="5" eb="7">
      <t>コウエン</t>
    </rPh>
    <rPh sb="7" eb="9">
      <t>カイガン</t>
    </rPh>
    <rPh sb="9" eb="11">
      <t>ヒョウチャク</t>
    </rPh>
    <rPh sb="13" eb="15">
      <t>セイソウ</t>
    </rPh>
    <rPh sb="15" eb="17">
      <t>ジギョウ</t>
    </rPh>
    <phoneticPr fontId="6"/>
  </si>
  <si>
    <t>福山町漁業協同組合</t>
    <rPh sb="0" eb="3">
      <t>フクヤマチョウ</t>
    </rPh>
    <rPh sb="3" eb="5">
      <t>ギョギョウ</t>
    </rPh>
    <rPh sb="5" eb="7">
      <t>キョウドウ</t>
    </rPh>
    <rPh sb="7" eb="9">
      <t>クミアイ</t>
    </rPh>
    <phoneticPr fontId="6"/>
  </si>
  <si>
    <t>若尊鼻海域公園海岸漂着ゴミ清掃事業</t>
    <rPh sb="0" eb="1">
      <t>ワカ</t>
    </rPh>
    <rPh sb="1" eb="2">
      <t>タケル</t>
    </rPh>
    <rPh sb="2" eb="3">
      <t>バナ</t>
    </rPh>
    <rPh sb="3" eb="5">
      <t>カイイキ</t>
    </rPh>
    <rPh sb="5" eb="7">
      <t>コウエン</t>
    </rPh>
    <rPh sb="7" eb="9">
      <t>カイガン</t>
    </rPh>
    <rPh sb="9" eb="11">
      <t>ヒョウチャク</t>
    </rPh>
    <rPh sb="13" eb="15">
      <t>セイソウ</t>
    </rPh>
    <rPh sb="15" eb="17">
      <t>ジギョウ</t>
    </rPh>
    <phoneticPr fontId="6"/>
  </si>
  <si>
    <t>おおすみ岬漁業協同組合</t>
    <rPh sb="4" eb="5">
      <t>ミサキ</t>
    </rPh>
    <rPh sb="5" eb="7">
      <t>ギョギョウ</t>
    </rPh>
    <rPh sb="7" eb="9">
      <t>キョウドウ</t>
    </rPh>
    <rPh sb="9" eb="11">
      <t>クミアイ</t>
    </rPh>
    <phoneticPr fontId="6"/>
  </si>
  <si>
    <t>佐多岬海域公園地区オニヒトデ駆除事業</t>
    <rPh sb="0" eb="3">
      <t>サタミサキ</t>
    </rPh>
    <rPh sb="3" eb="5">
      <t>カイイキ</t>
    </rPh>
    <rPh sb="5" eb="7">
      <t>コウエン</t>
    </rPh>
    <rPh sb="7" eb="9">
      <t>チク</t>
    </rPh>
    <rPh sb="14" eb="16">
      <t>クジョ</t>
    </rPh>
    <rPh sb="16" eb="18">
      <t>ジギョウ</t>
    </rPh>
    <phoneticPr fontId="6"/>
  </si>
  <si>
    <t>屋久島町本村区区長</t>
    <rPh sb="0" eb="4">
      <t>ヤクシマチョウ</t>
    </rPh>
    <rPh sb="4" eb="6">
      <t>モトムラ</t>
    </rPh>
    <rPh sb="6" eb="7">
      <t>ク</t>
    </rPh>
    <rPh sb="7" eb="9">
      <t>クチョウ</t>
    </rPh>
    <phoneticPr fontId="6"/>
  </si>
  <si>
    <t>口之永良部島地区海岸美化清掃業務</t>
    <rPh sb="0" eb="6">
      <t>クチノエラブジマ</t>
    </rPh>
    <rPh sb="6" eb="8">
      <t>チク</t>
    </rPh>
    <rPh sb="8" eb="10">
      <t>カイガン</t>
    </rPh>
    <rPh sb="10" eb="12">
      <t>ビカ</t>
    </rPh>
    <rPh sb="12" eb="14">
      <t>セイソウ</t>
    </rPh>
    <rPh sb="14" eb="16">
      <t>ギョウム</t>
    </rPh>
    <phoneticPr fontId="6"/>
  </si>
  <si>
    <t>ウミガメ繁殖期における永田浜の利用適正化業務</t>
    <rPh sb="4" eb="7">
      <t>ハンショクキ</t>
    </rPh>
    <rPh sb="11" eb="13">
      <t>ナガタ</t>
    </rPh>
    <rPh sb="13" eb="14">
      <t>ハマ</t>
    </rPh>
    <rPh sb="15" eb="17">
      <t>リヨウ</t>
    </rPh>
    <rPh sb="17" eb="20">
      <t>テキセイカ</t>
    </rPh>
    <rPh sb="20" eb="22">
      <t>ギョウム</t>
    </rPh>
    <phoneticPr fontId="6"/>
  </si>
  <si>
    <t>石垣島マリンレジャー協同組合</t>
    <phoneticPr fontId="6"/>
  </si>
  <si>
    <t>石垣島マリンレジャー協同組合　代表理事　屋良部　守</t>
  </si>
  <si>
    <t>西表石垣国立公園海域公園地区等におけるサンゴ礁保全（オニヒトデ駆除）等業務</t>
    <phoneticPr fontId="6"/>
  </si>
  <si>
    <t>＊西表石垣国立公園海域公園～サンゴ礁保全（オニヒトデ駆除）等業務（３４）那覇</t>
  </si>
  <si>
    <t>一般社団法人　座間味村観光協会</t>
  </si>
  <si>
    <t>慶良間諸島国立公園におけるサンゴ礁モニタリング調査業務</t>
    <phoneticPr fontId="6"/>
  </si>
  <si>
    <t>＊平成３０年度慶良間諸島国立公園におけるサンゴ礁モニタリング調査業務（３４）那覇</t>
  </si>
  <si>
    <t>奄美海洋生物研究会</t>
  </si>
  <si>
    <t>奄美群島国立公園奄美大島におけるウミガメ産卵モニタリング業務</t>
    <phoneticPr fontId="6"/>
  </si>
  <si>
    <t>＊奄美群島国立公園奄美大島におけるウミガメ産卵モニタリング業務（３４）奄美（那覇</t>
  </si>
  <si>
    <t>ＮＰＯ法人　海の再生ネットワークよろん</t>
  </si>
  <si>
    <t>奄美群島国立公園与論島海域におけるウミガメ調査業務</t>
    <phoneticPr fontId="6"/>
  </si>
  <si>
    <t>＊平成３０年度奄美群島国立公園与論島海域におけるウミガメ調査業務（３４）奄美</t>
  </si>
  <si>
    <t>奄美群島国立公園奄美大島周辺海域における鯨類調査等業務</t>
    <phoneticPr fontId="6"/>
  </si>
  <si>
    <t>＊平成３０年度奄美群島国立公園奄美大島周辺海域における鯨類調査等業務（３４）那覇</t>
  </si>
  <si>
    <t>有限会社　海游</t>
  </si>
  <si>
    <t>西表石垣国立公園ウミガメ類生息状況等調査業務</t>
    <phoneticPr fontId="6"/>
  </si>
  <si>
    <t>＊平成３０年度西表石垣国立公園ウミガメ類生息状況等調査業務（３４）那覇事務所</t>
  </si>
  <si>
    <t>西表石垣国立公園石垣島サンゴ礁モニタリング啓発業務</t>
    <phoneticPr fontId="6"/>
  </si>
  <si>
    <t>＊平成３０年度西表石垣国立公園石垣島サンゴ礁モニタリング啓発業務（３４）那覇</t>
  </si>
  <si>
    <t>八重山漁業協同組合</t>
    <phoneticPr fontId="6"/>
  </si>
  <si>
    <t>八重山漁業協同組合　代表理事組合長　上原　亀一</t>
  </si>
  <si>
    <t>西表石垣国立公園米原海域公園地区指定動植物等モニタリング調査業務</t>
    <phoneticPr fontId="6"/>
  </si>
  <si>
    <t>＊西表石垣国立公園米原海域公園地区指定動植物等モニタリング調査業務（３４）那覇</t>
  </si>
  <si>
    <t>一般社団法人　石垣市観光交流協会</t>
  </si>
  <si>
    <t>西表石垣国立公園（石垣地域）ウミガメ繁殖地保全等業務</t>
    <phoneticPr fontId="6"/>
  </si>
  <si>
    <t>＊平成３０年度西表石垣国立公園（石垣地域）ウミガメ繁殖地保全等業務（３４）那覇</t>
  </si>
  <si>
    <t>（社）渡嘉敷ダイビング協会</t>
  </si>
  <si>
    <t>慶良間諸島国立公園（渡嘉敷地域）ウミガメ等海洋生態系保全業務</t>
    <phoneticPr fontId="6"/>
  </si>
  <si>
    <t>＊慶良間諸島国立公園（渡嘉敷地域）ウミガメ等海洋生態系保全業務（３４）那覇事務所</t>
  </si>
  <si>
    <t>F.させぼパール・シー株式会社</t>
    <phoneticPr fontId="6"/>
  </si>
  <si>
    <t>させぼパール・シー株式会社</t>
    <phoneticPr fontId="6"/>
  </si>
  <si>
    <t>「山の日」記念行事「ヤマの仕事遺産探訪」</t>
    <phoneticPr fontId="6"/>
  </si>
  <si>
    <t>-</t>
    <phoneticPr fontId="6"/>
  </si>
  <si>
    <t>-</t>
    <phoneticPr fontId="6"/>
  </si>
  <si>
    <t>-</t>
    <phoneticPr fontId="6"/>
  </si>
  <si>
    <t>自然環境局</t>
    <rPh sb="0" eb="2">
      <t>シゼン</t>
    </rPh>
    <rPh sb="2" eb="5">
      <t>カンキョウキョク</t>
    </rPh>
    <phoneticPr fontId="6"/>
  </si>
  <si>
    <t>29.5/10</t>
    <phoneticPr fontId="6"/>
  </si>
  <si>
    <t>29.5/9</t>
    <phoneticPr fontId="6"/>
  </si>
  <si>
    <t>※支出額百万円未満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</si>
</sst>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_);[Red]\(#,##0.0\)"/>
    <numFmt numFmtId="185" formatCode="0.0"/>
    <numFmt numFmtId="186" formatCode="#,##0,,"/>
    <numFmt numFmtId="187" formatCode="#,##0.0,,"/>
    <numFmt numFmtId="188" formatCode="#,##0.0;[Red]\-#,##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
      <sz val="18"/>
      <color indexed="56"/>
      <name val="ＭＳ Ｐゴシック"/>
      <family val="3"/>
      <charset val="128"/>
    </font>
    <font>
      <sz val="1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12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33" fillId="0" borderId="11" xfId="0"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7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6" fontId="4" fillId="0" borderId="1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0" fontId="33" fillId="0" borderId="72"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4" fillId="0" borderId="13"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shrinkToFit="1"/>
      <protection locked="0"/>
    </xf>
    <xf numFmtId="0" fontId="4" fillId="0" borderId="71" xfId="0" applyFont="1" applyBorder="1" applyAlignment="1" applyProtection="1">
      <alignment horizontal="left" vertical="center" shrinkToFit="1"/>
      <protection locked="0"/>
    </xf>
    <xf numFmtId="0" fontId="4" fillId="0" borderId="93" xfId="0" applyFont="1" applyBorder="1" applyAlignment="1" applyProtection="1">
      <alignment horizontal="left" vertical="center" shrinkToFit="1"/>
      <protection locked="0"/>
    </xf>
    <xf numFmtId="176" fontId="32" fillId="0" borderId="70" xfId="0" applyNumberFormat="1" applyFont="1" applyBorder="1" applyAlignment="1" applyProtection="1">
      <alignment horizontal="right" vertical="center"/>
      <protection locked="0"/>
    </xf>
    <xf numFmtId="176" fontId="32" fillId="0" borderId="71" xfId="0" applyNumberFormat="1" applyFont="1" applyBorder="1" applyAlignment="1" applyProtection="1">
      <alignment horizontal="right" vertical="center"/>
      <protection locked="0"/>
    </xf>
    <xf numFmtId="176" fontId="32" fillId="0" borderId="93" xfId="0" applyNumberFormat="1" applyFont="1" applyBorder="1" applyAlignment="1" applyProtection="1">
      <alignment horizontal="right" vertical="center"/>
      <protection locked="0"/>
    </xf>
    <xf numFmtId="176" fontId="32" fillId="0" borderId="13" xfId="0" applyNumberFormat="1" applyFont="1" applyBorder="1" applyAlignment="1" applyProtection="1">
      <alignment horizontal="right" vertical="center"/>
      <protection locked="0"/>
    </xf>
    <xf numFmtId="176" fontId="32" fillId="0" borderId="14" xfId="0" applyNumberFormat="1" applyFont="1" applyBorder="1" applyAlignment="1" applyProtection="1">
      <alignment horizontal="right" vertical="center"/>
      <protection locked="0"/>
    </xf>
    <xf numFmtId="176" fontId="32" fillId="0" borderId="15" xfId="0" applyNumberFormat="1" applyFont="1" applyBorder="1" applyAlignment="1" applyProtection="1">
      <alignment horizontal="right"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83" fontId="4" fillId="0" borderId="13" xfId="0" applyNumberFormat="1" applyFont="1" applyBorder="1" applyAlignment="1" applyProtection="1">
      <alignment horizontal="right" vertical="center"/>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0" fontId="4" fillId="0" borderId="8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183" fontId="4" fillId="0" borderId="70" xfId="0" applyNumberFormat="1" applyFont="1" applyBorder="1" applyAlignment="1" applyProtection="1">
      <alignment horizontal="right" vertical="center"/>
      <protection locked="0"/>
    </xf>
    <xf numFmtId="183" fontId="4" fillId="0" borderId="71" xfId="0" applyNumberFormat="1" applyFont="1" applyBorder="1" applyAlignment="1" applyProtection="1">
      <alignment horizontal="right" vertical="center"/>
      <protection locked="0"/>
    </xf>
    <xf numFmtId="183" fontId="4" fillId="0" borderId="93"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3" fillId="0" borderId="14" xfId="0" applyFont="1" applyBorder="1" applyAlignment="1" applyProtection="1">
      <alignment horizontal="left" vertical="center"/>
      <protection locked="0"/>
    </xf>
    <xf numFmtId="0" fontId="33" fillId="0" borderId="15" xfId="0" applyFont="1" applyBorder="1" applyAlignment="1" applyProtection="1">
      <alignment horizontal="left" vertical="center"/>
      <protection locked="0"/>
    </xf>
    <xf numFmtId="0" fontId="0" fillId="0" borderId="80" xfId="0" applyFont="1" applyBorder="1" applyAlignment="1" applyProtection="1">
      <alignment horizontal="center" vertical="center"/>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4" fillId="0" borderId="72" xfId="4" applyFont="1" applyFill="1" applyBorder="1" applyAlignment="1" applyProtection="1">
      <alignment horizontal="center" vertical="center"/>
      <protection locked="0"/>
    </xf>
    <xf numFmtId="0" fontId="4" fillId="0" borderId="14" xfId="4" applyFont="1" applyFill="1" applyBorder="1" applyAlignment="1" applyProtection="1">
      <alignment horizontal="center" vertical="center"/>
      <protection locked="0"/>
    </xf>
    <xf numFmtId="0" fontId="4" fillId="0" borderId="15" xfId="4" applyFont="1" applyFill="1" applyBorder="1" applyAlignment="1" applyProtection="1">
      <alignment horizontal="center" vertical="center"/>
      <protection locked="0"/>
    </xf>
    <xf numFmtId="0" fontId="12" fillId="0" borderId="13" xfId="4" applyFont="1" applyFill="1" applyBorder="1" applyAlignment="1" applyProtection="1">
      <alignment horizontal="left" vertical="center" wrapText="1"/>
      <protection locked="0"/>
    </xf>
    <xf numFmtId="0" fontId="12" fillId="0" borderId="14" xfId="4" applyFont="1" applyFill="1" applyBorder="1" applyAlignment="1" applyProtection="1">
      <alignment horizontal="left" vertical="center" wrapText="1"/>
      <protection locked="0"/>
    </xf>
    <xf numFmtId="0" fontId="12" fillId="0" borderId="15" xfId="4" applyFont="1" applyFill="1" applyBorder="1" applyAlignment="1" applyProtection="1">
      <alignment horizontal="left" vertical="center" wrapText="1"/>
      <protection locked="0"/>
    </xf>
    <xf numFmtId="176" fontId="4" fillId="0" borderId="13" xfId="0" applyNumberFormat="1" applyFont="1" applyFill="1" applyBorder="1" applyAlignment="1" applyProtection="1">
      <alignment horizontal="right" vertical="center"/>
      <protection locked="0"/>
    </xf>
    <xf numFmtId="176" fontId="4" fillId="0" borderId="14" xfId="0" applyNumberFormat="1" applyFont="1" applyFill="1" applyBorder="1" applyAlignment="1" applyProtection="1">
      <alignment horizontal="right" vertical="center"/>
      <protection locked="0"/>
    </xf>
    <xf numFmtId="176" fontId="4"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right" vertical="center"/>
      <protection locked="0"/>
    </xf>
    <xf numFmtId="0" fontId="4" fillId="0" borderId="80" xfId="4" applyFont="1" applyFill="1" applyBorder="1" applyAlignment="1" applyProtection="1">
      <alignment horizontal="center" vertical="center"/>
      <protection locked="0"/>
    </xf>
    <xf numFmtId="0" fontId="4" fillId="0" borderId="71" xfId="4" applyFont="1" applyFill="1" applyBorder="1" applyAlignment="1" applyProtection="1">
      <alignment horizontal="center" vertical="center"/>
      <protection locked="0"/>
    </xf>
    <xf numFmtId="0" fontId="4" fillId="0" borderId="93" xfId="4" applyFont="1" applyFill="1" applyBorder="1" applyAlignment="1" applyProtection="1">
      <alignment horizontal="center" vertical="center"/>
      <protection locked="0"/>
    </xf>
    <xf numFmtId="0" fontId="12" fillId="0" borderId="70" xfId="4" applyFont="1" applyFill="1" applyBorder="1" applyAlignment="1" applyProtection="1">
      <alignment horizontal="left" vertical="center" wrapText="1"/>
      <protection locked="0"/>
    </xf>
    <xf numFmtId="0" fontId="12" fillId="0" borderId="71" xfId="4" applyFont="1" applyFill="1" applyBorder="1" applyAlignment="1" applyProtection="1">
      <alignment horizontal="left" vertical="center" wrapText="1"/>
      <protection locked="0"/>
    </xf>
    <xf numFmtId="0" fontId="12" fillId="0" borderId="93" xfId="4" applyFont="1" applyFill="1" applyBorder="1" applyAlignment="1" applyProtection="1">
      <alignment horizontal="left" vertical="center" wrapText="1"/>
      <protection locked="0"/>
    </xf>
    <xf numFmtId="176" fontId="4" fillId="0" borderId="70" xfId="0" applyNumberFormat="1" applyFont="1" applyFill="1" applyBorder="1" applyAlignment="1" applyProtection="1">
      <alignment horizontal="right" vertical="center"/>
      <protection locked="0"/>
    </xf>
    <xf numFmtId="176" fontId="4" fillId="0" borderId="71" xfId="0" applyNumberFormat="1" applyFont="1" applyFill="1" applyBorder="1" applyAlignment="1" applyProtection="1">
      <alignment horizontal="right" vertical="center"/>
      <protection locked="0"/>
    </xf>
    <xf numFmtId="176" fontId="4" fillId="0" borderId="1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9" fontId="12" fillId="0" borderId="13" xfId="0" applyNumberFormat="1" applyFont="1" applyFill="1" applyBorder="1" applyAlignment="1" applyProtection="1">
      <alignment horizontal="left" vertical="center" wrapText="1"/>
      <protection locked="0"/>
    </xf>
    <xf numFmtId="9" fontId="12" fillId="0" borderId="14" xfId="0" applyNumberFormat="1" applyFont="1" applyFill="1" applyBorder="1" applyAlignment="1" applyProtection="1">
      <alignment horizontal="left" vertical="center" wrapText="1"/>
      <protection locked="0"/>
    </xf>
    <xf numFmtId="9" fontId="12" fillId="0" borderId="15" xfId="0" applyNumberFormat="1"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2" fillId="0" borderId="70" xfId="0" applyFont="1" applyFill="1" applyBorder="1" applyAlignment="1" applyProtection="1">
      <alignment horizontal="left" vertical="center" wrapText="1"/>
      <protection locked="0"/>
    </xf>
    <xf numFmtId="0" fontId="12" fillId="0" borderId="71" xfId="0" applyFont="1" applyFill="1" applyBorder="1" applyAlignment="1" applyProtection="1">
      <alignment horizontal="left" vertical="center" wrapText="1"/>
      <protection locked="0"/>
    </xf>
    <xf numFmtId="0" fontId="12" fillId="0" borderId="93" xfId="0" applyFont="1" applyFill="1" applyBorder="1" applyAlignment="1" applyProtection="1">
      <alignment horizontal="left"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 fontId="4" fillId="5" borderId="11" xfId="0" applyNumberFormat="1" applyFont="1" applyFill="1" applyBorder="1" applyAlignment="1" applyProtection="1">
      <alignment horizontal="right" vertical="center" wrapText="1"/>
      <protection locked="0"/>
    </xf>
    <xf numFmtId="183" fontId="4" fillId="5" borderId="24" xfId="0" applyNumberFormat="1" applyFont="1" applyFill="1" applyBorder="1" applyAlignment="1" applyProtection="1">
      <alignment horizontal="right" vertical="center" wrapText="1"/>
      <protection locked="0"/>
    </xf>
    <xf numFmtId="183" fontId="4" fillId="5" borderId="25" xfId="0" applyNumberFormat="1" applyFont="1" applyFill="1" applyBorder="1" applyAlignment="1" applyProtection="1">
      <alignment horizontal="right" vertical="center" wrapText="1"/>
      <protection locked="0"/>
    </xf>
    <xf numFmtId="183" fontId="4" fillId="5" borderId="26"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4" fillId="0"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33" fillId="0" borderId="11" xfId="0" applyFont="1" applyFill="1" applyBorder="1" applyAlignment="1" applyProtection="1">
      <alignment vertical="center" wrapText="1"/>
      <protection locked="0"/>
    </xf>
    <xf numFmtId="182" fontId="33" fillId="0" borderId="11" xfId="0" applyNumberFormat="1" applyFont="1" applyFill="1" applyBorder="1" applyAlignment="1" applyProtection="1">
      <alignment horizontal="center" vertical="center" wrapText="1"/>
      <protection locked="0"/>
    </xf>
    <xf numFmtId="38" fontId="4" fillId="0" borderId="11" xfId="7" applyFont="1" applyFill="1" applyBorder="1" applyAlignment="1" applyProtection="1">
      <alignment vertical="center"/>
      <protection locked="0"/>
    </xf>
    <xf numFmtId="38" fontId="4" fillId="0" borderId="24" xfId="7" applyFont="1" applyFill="1" applyBorder="1" applyAlignment="1" applyProtection="1">
      <alignment horizontal="center" vertical="center" wrapText="1"/>
      <protection locked="0"/>
    </xf>
    <xf numFmtId="38" fontId="4" fillId="0" borderId="25" xfId="7" applyFont="1" applyFill="1" applyBorder="1" applyAlignment="1" applyProtection="1">
      <alignment horizontal="center" vertical="center"/>
      <protection locked="0"/>
    </xf>
    <xf numFmtId="38" fontId="4" fillId="0" borderId="26" xfId="7" applyFont="1" applyFill="1" applyBorder="1" applyAlignment="1" applyProtection="1">
      <alignment horizontal="center" vertical="center"/>
      <protection locked="0"/>
    </xf>
    <xf numFmtId="184" fontId="33" fillId="0" borderId="11" xfId="0" applyNumberFormat="1" applyFont="1" applyFill="1" applyBorder="1" applyAlignment="1" applyProtection="1">
      <alignment horizontal="center" vertical="center"/>
      <protection locked="0"/>
    </xf>
    <xf numFmtId="187" fontId="4" fillId="5" borderId="11" xfId="0" applyNumberFormat="1" applyFont="1" applyFill="1" applyBorder="1" applyAlignment="1" applyProtection="1">
      <alignment horizontal="right" vertical="center" wrapText="1"/>
      <protection locked="0"/>
    </xf>
    <xf numFmtId="1" fontId="4" fillId="0" borderId="11" xfId="7" applyNumberFormat="1" applyFont="1" applyFill="1" applyBorder="1" applyAlignment="1" applyProtection="1">
      <alignment vertical="center"/>
      <protection locked="0"/>
    </xf>
    <xf numFmtId="185" fontId="4" fillId="0" borderId="11" xfId="7" applyNumberFormat="1" applyFont="1" applyFill="1" applyBorder="1" applyAlignment="1" applyProtection="1">
      <alignment vertical="center"/>
      <protection locked="0"/>
    </xf>
    <xf numFmtId="185" fontId="4" fillId="5" borderId="11" xfId="0" applyNumberFormat="1" applyFont="1" applyFill="1" applyBorder="1" applyAlignment="1" applyProtection="1">
      <alignment horizontal="right" vertical="center" wrapText="1"/>
      <protection locked="0"/>
    </xf>
    <xf numFmtId="183"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38" fontId="0" fillId="0" borderId="24" xfId="7" applyFont="1" applyFill="1" applyBorder="1" applyAlignment="1" applyProtection="1">
      <alignment horizontal="center" vertical="center" wrapText="1"/>
      <protection locked="0"/>
    </xf>
    <xf numFmtId="0" fontId="33" fillId="0" borderId="11" xfId="0" applyFont="1" applyFill="1" applyBorder="1" applyAlignment="1" applyProtection="1">
      <alignment horizontal="center" vertical="center" wrapText="1"/>
      <protection locked="0"/>
    </xf>
    <xf numFmtId="38" fontId="4" fillId="5" borderId="11" xfId="7" applyFont="1" applyFill="1" applyBorder="1" applyAlignment="1" applyProtection="1">
      <alignment horizontal="right" vertical="center" wrapText="1"/>
      <protection locked="0"/>
    </xf>
    <xf numFmtId="0" fontId="4" fillId="2" borderId="11" xfId="0" applyFont="1" applyFill="1" applyBorder="1" applyAlignment="1">
      <alignment vertical="center"/>
    </xf>
    <xf numFmtId="0" fontId="0" fillId="0" borderId="11" xfId="0" applyFill="1" applyBorder="1" applyAlignment="1" applyProtection="1">
      <alignment horizontal="left" vertical="center" wrapText="1"/>
      <protection locked="0"/>
    </xf>
    <xf numFmtId="186" fontId="4" fillId="5" borderId="11" xfId="0" applyNumberFormat="1" applyFont="1" applyFill="1" applyBorder="1" applyAlignment="1" applyProtection="1">
      <alignment horizontal="right" vertical="center" wrapText="1"/>
      <protection locked="0"/>
    </xf>
    <xf numFmtId="188" fontId="4" fillId="0" borderId="11" xfId="7" applyNumberFormat="1" applyFont="1" applyFill="1" applyBorder="1" applyAlignment="1" applyProtection="1">
      <alignment vertical="center"/>
      <protection locked="0"/>
    </xf>
    <xf numFmtId="0" fontId="4" fillId="0" borderId="24" xfId="4" applyFont="1" applyBorder="1" applyAlignment="1" applyProtection="1">
      <alignment horizontal="left" vertical="center" wrapTex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181" fontId="0"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176" fontId="4" fillId="5" borderId="24" xfId="4" applyNumberFormat="1" applyFont="1" applyFill="1" applyBorder="1" applyAlignment="1" applyProtection="1">
      <alignment horizontal="left" vertical="center" wrapText="1"/>
      <protection locked="0"/>
    </xf>
    <xf numFmtId="176" fontId="4" fillId="5" borderId="25" xfId="4" applyNumberFormat="1" applyFont="1" applyFill="1" applyBorder="1" applyAlignment="1" applyProtection="1">
      <alignment horizontal="left" vertical="center" wrapText="1"/>
      <protection locked="0"/>
    </xf>
    <xf numFmtId="176" fontId="4" fillId="5" borderId="26" xfId="4" applyNumberFormat="1" applyFont="1" applyFill="1" applyBorder="1" applyAlignment="1" applyProtection="1">
      <alignment horizontal="left" vertical="center" wrapText="1"/>
      <protection locked="0"/>
    </xf>
    <xf numFmtId="176" fontId="4" fillId="5" borderId="24" xfId="4" applyNumberFormat="1" applyFont="1" applyFill="1" applyBorder="1" applyAlignment="1" applyProtection="1">
      <alignment horizontal="right" vertical="center" wrapText="1"/>
      <protection locked="0"/>
    </xf>
    <xf numFmtId="176" fontId="4" fillId="5" borderId="25" xfId="4" applyNumberFormat="1" applyFont="1" applyFill="1" applyBorder="1" applyAlignment="1" applyProtection="1">
      <alignment horizontal="right" vertical="center" wrapText="1"/>
      <protection locked="0"/>
    </xf>
    <xf numFmtId="176" fontId="4" fillId="5" borderId="26" xfId="4" applyNumberFormat="1" applyFont="1" applyFill="1" applyBorder="1" applyAlignment="1" applyProtection="1">
      <alignment horizontal="right" vertical="center" wrapText="1"/>
      <protection locked="0"/>
    </xf>
    <xf numFmtId="177" fontId="4" fillId="5" borderId="11" xfId="4" applyNumberFormat="1" applyFont="1" applyFill="1" applyBorder="1" applyAlignment="1" applyProtection="1">
      <alignment horizontal="center" vertical="center" wrapText="1"/>
      <protection locked="0"/>
    </xf>
    <xf numFmtId="0" fontId="4" fillId="5" borderId="11" xfId="4"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181" fontId="4" fillId="5" borderId="24" xfId="4" applyNumberFormat="1" applyFont="1" applyFill="1" applyBorder="1" applyAlignment="1" applyProtection="1">
      <alignment horizontal="center" vertical="center" wrapText="1"/>
      <protection locked="0"/>
    </xf>
    <xf numFmtId="183" fontId="4" fillId="5" borderId="24" xfId="4" applyNumberFormat="1" applyFont="1" applyFill="1" applyBorder="1" applyAlignment="1" applyProtection="1">
      <alignment horizontal="right" vertical="center" wrapText="1"/>
      <protection locked="0"/>
    </xf>
    <xf numFmtId="183" fontId="4" fillId="5" borderId="25" xfId="4" applyNumberFormat="1" applyFont="1" applyFill="1" applyBorder="1" applyAlignment="1" applyProtection="1">
      <alignment horizontal="right" vertical="center" wrapText="1"/>
      <protection locked="0"/>
    </xf>
    <xf numFmtId="183" fontId="4" fillId="5" borderId="26" xfId="4" applyNumberFormat="1" applyFont="1" applyFill="1" applyBorder="1" applyAlignment="1" applyProtection="1">
      <alignment horizontal="right" vertical="center" wrapText="1"/>
      <protection locked="0"/>
    </xf>
    <xf numFmtId="0" fontId="0" fillId="0" borderId="11" xfId="4" applyFont="1" applyFill="1" applyBorder="1" applyAlignment="1" applyProtection="1">
      <alignment horizontal="left" vertical="center" wrapText="1"/>
      <protection locked="0"/>
    </xf>
    <xf numFmtId="0" fontId="4" fillId="0" borderId="11" xfId="4" applyFont="1" applyFill="1" applyBorder="1" applyAlignment="1" applyProtection="1">
      <alignment horizontal="left" vertical="center" wrapText="1"/>
      <protection locked="0"/>
    </xf>
    <xf numFmtId="181" fontId="4" fillId="0" borderId="11" xfId="4" applyNumberFormat="1" applyFont="1" applyFill="1" applyBorder="1" applyAlignment="1" applyProtection="1">
      <alignment horizontal="center" vertical="center" wrapText="1"/>
      <protection locked="0"/>
    </xf>
    <xf numFmtId="176" fontId="4" fillId="0" borderId="11" xfId="4" applyNumberFormat="1" applyFont="1" applyFill="1" applyBorder="1" applyAlignment="1" applyProtection="1">
      <alignment horizontal="left" vertical="center" wrapText="1"/>
      <protection locked="0"/>
    </xf>
    <xf numFmtId="176" fontId="4" fillId="0" borderId="11" xfId="4" applyNumberFormat="1" applyFont="1" applyFill="1" applyBorder="1" applyAlignment="1" applyProtection="1">
      <alignment horizontal="right" vertical="center" wrapText="1"/>
      <protection locked="0"/>
    </xf>
    <xf numFmtId="177" fontId="4" fillId="0" borderId="11" xfId="4" applyNumberFormat="1" applyFont="1" applyFill="1" applyBorder="1" applyAlignment="1" applyProtection="1">
      <alignment horizontal="center" vertical="center" wrapText="1"/>
      <protection locked="0"/>
    </xf>
    <xf numFmtId="0" fontId="4" fillId="0" borderId="11" xfId="4" applyFont="1" applyFill="1" applyBorder="1" applyAlignment="1" applyProtection="1">
      <alignment horizontal="right" vertical="center" wrapText="1"/>
      <protection locked="0"/>
    </xf>
    <xf numFmtId="0" fontId="4" fillId="0" borderId="24" xfId="4" applyFont="1" applyFill="1" applyBorder="1" applyAlignment="1" applyProtection="1">
      <alignment horizontal="left" vertical="center" wrapText="1"/>
      <protection locked="0"/>
    </xf>
    <xf numFmtId="0" fontId="4" fillId="0" borderId="25" xfId="4" applyFont="1" applyFill="1" applyBorder="1" applyAlignment="1" applyProtection="1">
      <alignment horizontal="left" vertical="center" wrapText="1"/>
      <protection locked="0"/>
    </xf>
    <xf numFmtId="0" fontId="4" fillId="0" borderId="26" xfId="4" applyFont="1" applyFill="1" applyBorder="1" applyAlignment="1" applyProtection="1">
      <alignment horizontal="left" vertical="center" wrapText="1"/>
      <protection locked="0"/>
    </xf>
    <xf numFmtId="0" fontId="36" fillId="0" borderId="24" xfId="0" applyFont="1" applyFill="1" applyBorder="1" applyAlignment="1" applyProtection="1">
      <alignment horizontal="left" vertical="center" wrapText="1"/>
      <protection locked="0"/>
    </xf>
    <xf numFmtId="0" fontId="36" fillId="0" borderId="25" xfId="0" applyFont="1" applyFill="1" applyBorder="1" applyAlignment="1" applyProtection="1">
      <alignment horizontal="left" vertical="center" wrapText="1"/>
      <protection locked="0"/>
    </xf>
    <xf numFmtId="0" fontId="36" fillId="0" borderId="26" xfId="0" applyFont="1" applyFill="1" applyBorder="1" applyAlignment="1" applyProtection="1">
      <alignment horizontal="left" vertical="center" wrapText="1"/>
      <protection locked="0"/>
    </xf>
    <xf numFmtId="38" fontId="36" fillId="0" borderId="24" xfId="7" applyFont="1" applyFill="1" applyBorder="1" applyAlignment="1" applyProtection="1">
      <alignment horizontal="right" vertical="center" wrapText="1"/>
      <protection locked="0"/>
    </xf>
    <xf numFmtId="38" fontId="36" fillId="0" borderId="25" xfId="7" applyFont="1" applyFill="1" applyBorder="1" applyAlignment="1" applyProtection="1">
      <alignment horizontal="right" vertical="center" wrapText="1"/>
      <protection locked="0"/>
    </xf>
    <xf numFmtId="38" fontId="36" fillId="0" borderId="26" xfId="7" applyFont="1" applyFill="1" applyBorder="1" applyAlignment="1" applyProtection="1">
      <alignment horizontal="right" vertical="center" wrapText="1"/>
      <protection locked="0"/>
    </xf>
    <xf numFmtId="0" fontId="36" fillId="0" borderId="40" xfId="0" applyFont="1" applyFill="1" applyBorder="1" applyAlignment="1" applyProtection="1">
      <alignment horizontal="left" vertical="center" wrapText="1"/>
      <protection locked="0"/>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38" fontId="36" fillId="0" borderId="40" xfId="7" applyNumberFormat="1" applyFont="1" applyFill="1" applyBorder="1" applyAlignment="1" applyProtection="1">
      <alignment horizontal="right" vertical="center" wrapText="1"/>
      <protection locked="0"/>
    </xf>
    <xf numFmtId="38" fontId="36" fillId="0" borderId="41" xfId="7" applyNumberFormat="1" applyFont="1" applyFill="1" applyBorder="1" applyAlignment="1" applyProtection="1">
      <alignment horizontal="right" vertical="center" wrapText="1"/>
      <protection locked="0"/>
    </xf>
    <xf numFmtId="38" fontId="36" fillId="0" borderId="42" xfId="7" applyNumberFormat="1" applyFont="1" applyFill="1" applyBorder="1" applyAlignment="1" applyProtection="1">
      <alignment horizontal="right" vertical="center" wrapText="1"/>
      <protection locked="0"/>
    </xf>
    <xf numFmtId="188" fontId="36" fillId="0" borderId="40" xfId="7" applyNumberFormat="1" applyFont="1" applyFill="1" applyBorder="1" applyAlignment="1" applyProtection="1">
      <alignment horizontal="right" vertical="center" wrapText="1"/>
      <protection locked="0"/>
    </xf>
    <xf numFmtId="188" fontId="36" fillId="0" borderId="41" xfId="7" applyNumberFormat="1" applyFont="1" applyFill="1" applyBorder="1" applyAlignment="1" applyProtection="1">
      <alignment horizontal="right" vertical="center" wrapText="1"/>
      <protection locked="0"/>
    </xf>
    <xf numFmtId="188" fontId="36" fillId="0" borderId="42" xfId="7" applyNumberFormat="1" applyFont="1" applyFill="1" applyBorder="1" applyAlignment="1" applyProtection="1">
      <alignment horizontal="right" vertical="center" wrapText="1"/>
      <protection locked="0"/>
    </xf>
    <xf numFmtId="38" fontId="36" fillId="0" borderId="40" xfId="7" applyFont="1" applyFill="1" applyBorder="1" applyAlignment="1" applyProtection="1">
      <alignment horizontal="right" vertical="center" wrapText="1"/>
      <protection locked="0"/>
    </xf>
    <xf numFmtId="38" fontId="36" fillId="0" borderId="41" xfId="7" applyFont="1" applyFill="1" applyBorder="1" applyAlignment="1" applyProtection="1">
      <alignment horizontal="right" vertical="center" wrapText="1"/>
      <protection locked="0"/>
    </xf>
    <xf numFmtId="38" fontId="36" fillId="0" borderId="42" xfId="7" applyFont="1" applyFill="1" applyBorder="1" applyAlignment="1" applyProtection="1">
      <alignment horizontal="right" vertical="center" wrapText="1"/>
      <protection locked="0"/>
    </xf>
    <xf numFmtId="188" fontId="36" fillId="0" borderId="24" xfId="7" applyNumberFormat="1" applyFont="1" applyFill="1" applyBorder="1" applyAlignment="1" applyProtection="1">
      <alignment horizontal="right" vertical="center" wrapText="1"/>
      <protection locked="0"/>
    </xf>
    <xf numFmtId="188" fontId="36" fillId="0" borderId="25" xfId="7" applyNumberFormat="1" applyFont="1" applyFill="1" applyBorder="1" applyAlignment="1" applyProtection="1">
      <alignment horizontal="right" vertical="center" wrapText="1"/>
      <protection locked="0"/>
    </xf>
    <xf numFmtId="188" fontId="36" fillId="0" borderId="26" xfId="7" applyNumberFormat="1" applyFont="1" applyFill="1" applyBorder="1" applyAlignment="1" applyProtection="1">
      <alignment horizontal="righ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94">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31</xdr:row>
      <xdr:rowOff>0</xdr:rowOff>
    </xdr:from>
    <xdr:to>
      <xdr:col>41</xdr:col>
      <xdr:colOff>76371</xdr:colOff>
      <xdr:row>32</xdr:row>
      <xdr:rowOff>1145</xdr:rowOff>
    </xdr:to>
    <xdr:sp macro="" textlink="">
      <xdr:nvSpPr>
        <xdr:cNvPr id="4" name="テキスト ボックス 3"/>
        <xdr:cNvSpPr txBox="1"/>
      </xdr:nvSpPr>
      <xdr:spPr>
        <a:xfrm>
          <a:off x="6847703" y="10494662"/>
          <a:ext cx="616979" cy="292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6</xdr:col>
      <xdr:colOff>179917</xdr:colOff>
      <xdr:row>740</xdr:row>
      <xdr:rowOff>95250</xdr:rowOff>
    </xdr:from>
    <xdr:to>
      <xdr:col>16</xdr:col>
      <xdr:colOff>67639</xdr:colOff>
      <xdr:row>741</xdr:row>
      <xdr:rowOff>226315</xdr:rowOff>
    </xdr:to>
    <xdr:sp macro="" textlink="">
      <xdr:nvSpPr>
        <xdr:cNvPr id="6" name="正方形/長方形 5"/>
        <xdr:cNvSpPr/>
      </xdr:nvSpPr>
      <xdr:spPr>
        <a:xfrm>
          <a:off x="1386417" y="49096083"/>
          <a:ext cx="1898555" cy="4803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２３．６百万円</a:t>
          </a:r>
        </a:p>
      </xdr:txBody>
    </xdr:sp>
    <xdr:clientData/>
  </xdr:twoCellAnchor>
  <xdr:twoCellAnchor>
    <xdr:from>
      <xdr:col>13</xdr:col>
      <xdr:colOff>6291</xdr:colOff>
      <xdr:row>742</xdr:row>
      <xdr:rowOff>305172</xdr:rowOff>
    </xdr:from>
    <xdr:to>
      <xdr:col>27</xdr:col>
      <xdr:colOff>165100</xdr:colOff>
      <xdr:row>745</xdr:row>
      <xdr:rowOff>0</xdr:rowOff>
    </xdr:to>
    <xdr:sp macro="" textlink="">
      <xdr:nvSpPr>
        <xdr:cNvPr id="102" name="正方形/長方形 101"/>
        <xdr:cNvSpPr/>
      </xdr:nvSpPr>
      <xdr:spPr>
        <a:xfrm>
          <a:off x="2482791" y="50063772"/>
          <a:ext cx="2825809" cy="76162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株式会社ツクルス等（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１６．２百万円</a:t>
          </a:r>
        </a:p>
      </xdr:txBody>
    </xdr:sp>
    <xdr:clientData/>
  </xdr:twoCellAnchor>
  <xdr:twoCellAnchor>
    <xdr:from>
      <xdr:col>28</xdr:col>
      <xdr:colOff>94627</xdr:colOff>
      <xdr:row>742</xdr:row>
      <xdr:rowOff>90339</xdr:rowOff>
    </xdr:from>
    <xdr:to>
      <xdr:col>46</xdr:col>
      <xdr:colOff>92073</xdr:colOff>
      <xdr:row>745</xdr:row>
      <xdr:rowOff>60512</xdr:rowOff>
    </xdr:to>
    <xdr:sp macro="" textlink="">
      <xdr:nvSpPr>
        <xdr:cNvPr id="103" name="大かっこ 102"/>
        <xdr:cNvSpPr/>
      </xdr:nvSpPr>
      <xdr:spPr>
        <a:xfrm>
          <a:off x="5428627" y="49848939"/>
          <a:ext cx="3426446" cy="10369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年度「自然とふれあうみどりの日」行事開催事務、自然ふれあい全国ネットワーク（自然大好きクラブ）事業実施業務、平成</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年度「自然とふれあうみどりの日（平成</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年度）」行事準備業務　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47847</xdr:colOff>
      <xdr:row>741</xdr:row>
      <xdr:rowOff>290285</xdr:rowOff>
    </xdr:from>
    <xdr:to>
      <xdr:col>47</xdr:col>
      <xdr:colOff>177200</xdr:colOff>
      <xdr:row>745</xdr:row>
      <xdr:rowOff>139700</xdr:rowOff>
    </xdr:to>
    <xdr:sp macro="" textlink="">
      <xdr:nvSpPr>
        <xdr:cNvPr id="104" name="角丸四角形 103"/>
        <xdr:cNvSpPr/>
      </xdr:nvSpPr>
      <xdr:spPr>
        <a:xfrm>
          <a:off x="2333847" y="49693285"/>
          <a:ext cx="6796853" cy="1271815"/>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177800</xdr:colOff>
      <xdr:row>741</xdr:row>
      <xdr:rowOff>243417</xdr:rowOff>
    </xdr:from>
    <xdr:to>
      <xdr:col>9</xdr:col>
      <xdr:colOff>0</xdr:colOff>
      <xdr:row>755</xdr:row>
      <xdr:rowOff>294217</xdr:rowOff>
    </xdr:to>
    <xdr:cxnSp macro="">
      <xdr:nvCxnSpPr>
        <xdr:cNvPr id="105" name="直線コネクタ 104"/>
        <xdr:cNvCxnSpPr/>
      </xdr:nvCxnSpPr>
      <xdr:spPr>
        <a:xfrm flipH="1">
          <a:off x="1786467" y="49593500"/>
          <a:ext cx="23283" cy="49403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189707</xdr:colOff>
      <xdr:row>744</xdr:row>
      <xdr:rowOff>217322</xdr:rowOff>
    </xdr:from>
    <xdr:to>
      <xdr:col>12</xdr:col>
      <xdr:colOff>78813</xdr:colOff>
      <xdr:row>744</xdr:row>
      <xdr:rowOff>217394</xdr:rowOff>
    </xdr:to>
    <xdr:cxnSp macro="">
      <xdr:nvCxnSpPr>
        <xdr:cNvPr id="106" name="直線矢印コネクタ 105"/>
        <xdr:cNvCxnSpPr/>
      </xdr:nvCxnSpPr>
      <xdr:spPr>
        <a:xfrm>
          <a:off x="1713707" y="51347522"/>
          <a:ext cx="651106" cy="7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79579</xdr:colOff>
      <xdr:row>745</xdr:row>
      <xdr:rowOff>269587</xdr:rowOff>
    </xdr:from>
    <xdr:to>
      <xdr:col>47</xdr:col>
      <xdr:colOff>127000</xdr:colOff>
      <xdr:row>760</xdr:row>
      <xdr:rowOff>50800</xdr:rowOff>
    </xdr:to>
    <xdr:sp macro="" textlink="">
      <xdr:nvSpPr>
        <xdr:cNvPr id="107" name="角丸四角形 106"/>
        <xdr:cNvSpPr/>
      </xdr:nvSpPr>
      <xdr:spPr>
        <a:xfrm>
          <a:off x="2175079" y="51094987"/>
          <a:ext cx="6905421" cy="608041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23833</xdr:colOff>
      <xdr:row>752</xdr:row>
      <xdr:rowOff>244210</xdr:rowOff>
    </xdr:from>
    <xdr:to>
      <xdr:col>46</xdr:col>
      <xdr:colOff>122950</xdr:colOff>
      <xdr:row>754</xdr:row>
      <xdr:rowOff>281517</xdr:rowOff>
    </xdr:to>
    <xdr:grpSp>
      <xdr:nvGrpSpPr>
        <xdr:cNvPr id="108" name="グループ化 81"/>
        <xdr:cNvGrpSpPr>
          <a:grpSpLocks/>
        </xdr:cNvGrpSpPr>
      </xdr:nvGrpSpPr>
      <xdr:grpSpPr bwMode="auto">
        <a:xfrm>
          <a:off x="2444304" y="53460945"/>
          <a:ext cx="6957117" cy="732072"/>
          <a:chOff x="2394552" y="41211867"/>
          <a:chExt cx="7444773" cy="972408"/>
        </a:xfrm>
      </xdr:grpSpPr>
      <xdr:sp macro="" textlink="">
        <xdr:nvSpPr>
          <xdr:cNvPr id="109" name="正方形/長方形 108"/>
          <xdr:cNvSpPr/>
        </xdr:nvSpPr>
        <xdr:spPr bwMode="auto">
          <a:xfrm>
            <a:off x="2394552" y="41211867"/>
            <a:ext cx="1845279" cy="9724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0" name="正方形/長方形 109"/>
          <xdr:cNvSpPr/>
        </xdr:nvSpPr>
        <xdr:spPr bwMode="auto">
          <a:xfrm>
            <a:off x="4837145" y="41230996"/>
            <a:ext cx="2224207" cy="95326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Ｄ．（責）ヨイヨイ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1" name="大かっこ 110"/>
          <xdr:cNvSpPr/>
        </xdr:nvSpPr>
        <xdr:spPr bwMode="auto">
          <a:xfrm>
            <a:off x="7120539" y="41317082"/>
            <a:ext cx="2718786" cy="8016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吉野熊野国立公園等山の日記念行事の実施　等</a:t>
            </a:r>
          </a:p>
        </xdr:txBody>
      </xdr:sp>
    </xdr:grpSp>
    <xdr:clientData/>
  </xdr:twoCellAnchor>
  <xdr:oneCellAnchor>
    <xdr:from>
      <xdr:col>13</xdr:col>
      <xdr:colOff>35411</xdr:colOff>
      <xdr:row>742</xdr:row>
      <xdr:rowOff>18996</xdr:rowOff>
    </xdr:from>
    <xdr:ext cx="2224129" cy="275717"/>
    <xdr:sp macro="" textlink="">
      <xdr:nvSpPr>
        <xdr:cNvPr id="112" name="テキスト ボックス 111"/>
        <xdr:cNvSpPr txBox="1"/>
      </xdr:nvSpPr>
      <xdr:spPr>
        <a:xfrm>
          <a:off x="2511911" y="49777596"/>
          <a:ext cx="222412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23</xdr:col>
      <xdr:colOff>156935</xdr:colOff>
      <xdr:row>745</xdr:row>
      <xdr:rowOff>272174</xdr:rowOff>
    </xdr:from>
    <xdr:ext cx="2181225" cy="275717"/>
    <xdr:sp macro="" textlink="">
      <xdr:nvSpPr>
        <xdr:cNvPr id="113" name="テキスト ボックス 112"/>
        <xdr:cNvSpPr txBox="1"/>
      </xdr:nvSpPr>
      <xdr:spPr>
        <a:xfrm>
          <a:off x="4538435" y="51097574"/>
          <a:ext cx="2181225"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23</xdr:col>
      <xdr:colOff>112940</xdr:colOff>
      <xdr:row>748</xdr:row>
      <xdr:rowOff>304051</xdr:rowOff>
    </xdr:from>
    <xdr:ext cx="2200274" cy="275717"/>
    <xdr:sp macro="" textlink="">
      <xdr:nvSpPr>
        <xdr:cNvPr id="114" name="テキスト ボックス 113"/>
        <xdr:cNvSpPr txBox="1"/>
      </xdr:nvSpPr>
      <xdr:spPr>
        <a:xfrm>
          <a:off x="4494440" y="52196251"/>
          <a:ext cx="2200274"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12</xdr:col>
      <xdr:colOff>31419</xdr:colOff>
      <xdr:row>749</xdr:row>
      <xdr:rowOff>268678</xdr:rowOff>
    </xdr:from>
    <xdr:to>
      <xdr:col>46</xdr:col>
      <xdr:colOff>111566</xdr:colOff>
      <xdr:row>751</xdr:row>
      <xdr:rowOff>328689</xdr:rowOff>
    </xdr:to>
    <xdr:grpSp>
      <xdr:nvGrpSpPr>
        <xdr:cNvPr id="115" name="グループ化 85"/>
        <xdr:cNvGrpSpPr>
          <a:grpSpLocks/>
        </xdr:cNvGrpSpPr>
      </xdr:nvGrpSpPr>
      <xdr:grpSpPr bwMode="auto">
        <a:xfrm>
          <a:off x="2451890" y="52443266"/>
          <a:ext cx="6938147" cy="754776"/>
          <a:chOff x="2374358" y="40229792"/>
          <a:chExt cx="7412955" cy="743363"/>
        </a:xfrm>
      </xdr:grpSpPr>
      <xdr:sp macro="" textlink="">
        <xdr:nvSpPr>
          <xdr:cNvPr id="116" name="正方形/長方形 115"/>
          <xdr:cNvSpPr/>
        </xdr:nvSpPr>
        <xdr:spPr bwMode="auto">
          <a:xfrm>
            <a:off x="2374358" y="40248203"/>
            <a:ext cx="1898815" cy="7249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7" name="正方形/長方形 116"/>
          <xdr:cNvSpPr/>
        </xdr:nvSpPr>
        <xdr:spPr bwMode="auto">
          <a:xfrm>
            <a:off x="4839467" y="40259179"/>
            <a:ext cx="2029513" cy="66023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株式会社日本広告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１．０百万円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8" name="大かっこ 117"/>
          <xdr:cNvSpPr/>
        </xdr:nvSpPr>
        <xdr:spPr bwMode="auto">
          <a:xfrm>
            <a:off x="7068527" y="40229792"/>
            <a:ext cx="2718786" cy="67306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平成３０年度「山の日」四方山祭ｉｎ上高地出展業務等</a:t>
            </a:r>
          </a:p>
        </xdr:txBody>
      </xdr:sp>
    </xdr:grpSp>
    <xdr:clientData/>
  </xdr:twoCellAnchor>
  <xdr:twoCellAnchor>
    <xdr:from>
      <xdr:col>11</xdr:col>
      <xdr:colOff>184973</xdr:colOff>
      <xdr:row>746</xdr:row>
      <xdr:rowOff>275241</xdr:rowOff>
    </xdr:from>
    <xdr:to>
      <xdr:col>46</xdr:col>
      <xdr:colOff>185530</xdr:colOff>
      <xdr:row>748</xdr:row>
      <xdr:rowOff>346529</xdr:rowOff>
    </xdr:to>
    <xdr:grpSp>
      <xdr:nvGrpSpPr>
        <xdr:cNvPr id="119" name="グループ化 5"/>
        <xdr:cNvGrpSpPr>
          <a:grpSpLocks/>
        </xdr:cNvGrpSpPr>
      </xdr:nvGrpSpPr>
      <xdr:grpSpPr bwMode="auto">
        <a:xfrm>
          <a:off x="2403738" y="51407682"/>
          <a:ext cx="7060263" cy="766053"/>
          <a:chOff x="2290666" y="37523522"/>
          <a:chExt cx="7572851" cy="679941"/>
        </a:xfrm>
      </xdr:grpSpPr>
      <xdr:sp macro="" textlink="">
        <xdr:nvSpPr>
          <xdr:cNvPr id="120" name="正方形/長方形 119"/>
          <xdr:cNvSpPr/>
        </xdr:nvSpPr>
        <xdr:spPr bwMode="auto">
          <a:xfrm>
            <a:off x="2290666" y="37564565"/>
            <a:ext cx="2021705" cy="56227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1" name="正方形/長方形 120"/>
          <xdr:cNvSpPr/>
        </xdr:nvSpPr>
        <xdr:spPr bwMode="auto">
          <a:xfrm>
            <a:off x="4809791" y="37526257"/>
            <a:ext cx="2140795" cy="61974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Ｂ．天城自然ガイドクラブ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（２件）０．９</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2" name="大かっこ 121"/>
          <xdr:cNvSpPr/>
        </xdr:nvSpPr>
        <xdr:spPr bwMode="auto">
          <a:xfrm>
            <a:off x="7132561" y="37523522"/>
            <a:ext cx="2730956" cy="6799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山の日環境教育プログラム開催業務</a:t>
            </a:r>
          </a:p>
        </xdr:txBody>
      </xdr:sp>
    </xdr:grpSp>
    <xdr:clientData/>
  </xdr:twoCellAnchor>
  <xdr:twoCellAnchor>
    <xdr:from>
      <xdr:col>13</xdr:col>
      <xdr:colOff>53599</xdr:colOff>
      <xdr:row>757</xdr:row>
      <xdr:rowOff>601758</xdr:rowOff>
    </xdr:from>
    <xdr:to>
      <xdr:col>46</xdr:col>
      <xdr:colOff>25400</xdr:colOff>
      <xdr:row>759</xdr:row>
      <xdr:rowOff>63500</xdr:rowOff>
    </xdr:to>
    <xdr:grpSp>
      <xdr:nvGrpSpPr>
        <xdr:cNvPr id="123" name="グループ化 81"/>
        <xdr:cNvGrpSpPr>
          <a:grpSpLocks/>
        </xdr:cNvGrpSpPr>
      </xdr:nvGrpSpPr>
      <xdr:grpSpPr bwMode="auto">
        <a:xfrm>
          <a:off x="2675775" y="55880376"/>
          <a:ext cx="6628096" cy="806448"/>
          <a:chOff x="2424743" y="41211867"/>
          <a:chExt cx="7414582" cy="972408"/>
        </a:xfrm>
      </xdr:grpSpPr>
      <xdr:sp macro="" textlink="">
        <xdr:nvSpPr>
          <xdr:cNvPr id="124" name="正方形/長方形 123"/>
          <xdr:cNvSpPr/>
        </xdr:nvSpPr>
        <xdr:spPr bwMode="auto">
          <a:xfrm>
            <a:off x="2424743" y="41211867"/>
            <a:ext cx="1887372" cy="9724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5" name="正方形/長方形 124"/>
          <xdr:cNvSpPr/>
        </xdr:nvSpPr>
        <xdr:spPr bwMode="auto">
          <a:xfrm>
            <a:off x="4837145" y="41230996"/>
            <a:ext cx="2224207" cy="95326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Ｆ．させぼパール・シー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6" name="大かっこ 125"/>
          <xdr:cNvSpPr/>
        </xdr:nvSpPr>
        <xdr:spPr bwMode="auto">
          <a:xfrm>
            <a:off x="7120539" y="41317082"/>
            <a:ext cx="2718786" cy="8016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山の日記念行事「ヤマの仕事遺産探訪」実施</a:t>
            </a:r>
          </a:p>
        </xdr:txBody>
      </xdr:sp>
    </xdr:grpSp>
    <xdr:clientData/>
  </xdr:twoCellAnchor>
  <xdr:oneCellAnchor>
    <xdr:from>
      <xdr:col>24</xdr:col>
      <xdr:colOff>80006</xdr:colOff>
      <xdr:row>757</xdr:row>
      <xdr:rowOff>219576</xdr:rowOff>
    </xdr:from>
    <xdr:ext cx="2107509" cy="275717"/>
    <xdr:sp macro="" textlink="">
      <xdr:nvSpPr>
        <xdr:cNvPr id="127" name="テキスト ボックス 126"/>
        <xdr:cNvSpPr txBox="1"/>
      </xdr:nvSpPr>
      <xdr:spPr>
        <a:xfrm>
          <a:off x="4652006" y="55629676"/>
          <a:ext cx="210750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12</xdr:col>
      <xdr:colOff>98877</xdr:colOff>
      <xdr:row>756</xdr:row>
      <xdr:rowOff>22662</xdr:rowOff>
    </xdr:from>
    <xdr:to>
      <xdr:col>46</xdr:col>
      <xdr:colOff>175744</xdr:colOff>
      <xdr:row>757</xdr:row>
      <xdr:rowOff>100088</xdr:rowOff>
    </xdr:to>
    <xdr:grpSp>
      <xdr:nvGrpSpPr>
        <xdr:cNvPr id="128" name="グループ化 81"/>
        <xdr:cNvGrpSpPr>
          <a:grpSpLocks/>
        </xdr:cNvGrpSpPr>
      </xdr:nvGrpSpPr>
      <xdr:grpSpPr bwMode="auto">
        <a:xfrm>
          <a:off x="2519348" y="54628927"/>
          <a:ext cx="6934867" cy="749779"/>
          <a:chOff x="2424743" y="41211867"/>
          <a:chExt cx="7414582" cy="972408"/>
        </a:xfrm>
      </xdr:grpSpPr>
      <xdr:sp macro="" textlink="">
        <xdr:nvSpPr>
          <xdr:cNvPr id="129" name="正方形/長方形 128"/>
          <xdr:cNvSpPr/>
        </xdr:nvSpPr>
        <xdr:spPr bwMode="auto">
          <a:xfrm>
            <a:off x="2424743" y="41211867"/>
            <a:ext cx="1993723" cy="9724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0" name="正方形/長方形 129"/>
          <xdr:cNvSpPr/>
        </xdr:nvSpPr>
        <xdr:spPr bwMode="auto">
          <a:xfrm>
            <a:off x="4837145" y="41230996"/>
            <a:ext cx="2224207" cy="95326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Ｅ．株式会社ＪＴＢ松江支店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1" name="大かっこ 130"/>
          <xdr:cNvSpPr/>
        </xdr:nvSpPr>
        <xdr:spPr bwMode="auto">
          <a:xfrm>
            <a:off x="7120539" y="41317082"/>
            <a:ext cx="2718786" cy="8016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第</a:t>
            </a:r>
            <a:r>
              <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回「山の日」記念全国大会</a:t>
            </a:r>
            <a:r>
              <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in</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鳥取大山フォトコンテスト開催等業務　等</a:t>
            </a:r>
          </a:p>
        </xdr:txBody>
      </xdr:sp>
    </xdr:grpSp>
    <xdr:clientData/>
  </xdr:twoCellAnchor>
  <xdr:oneCellAnchor>
    <xdr:from>
      <xdr:col>24</xdr:col>
      <xdr:colOff>45153</xdr:colOff>
      <xdr:row>755</xdr:row>
      <xdr:rowOff>75019</xdr:rowOff>
    </xdr:from>
    <xdr:ext cx="2107509" cy="275717"/>
    <xdr:sp macro="" textlink="">
      <xdr:nvSpPr>
        <xdr:cNvPr id="132" name="テキスト ボックス 131"/>
        <xdr:cNvSpPr txBox="1"/>
      </xdr:nvSpPr>
      <xdr:spPr>
        <a:xfrm>
          <a:off x="4617153" y="54456419"/>
          <a:ext cx="210750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8</xdr:col>
      <xdr:colOff>165100</xdr:colOff>
      <xdr:row>755</xdr:row>
      <xdr:rowOff>317500</xdr:rowOff>
    </xdr:from>
    <xdr:to>
      <xdr:col>11</xdr:col>
      <xdr:colOff>7863</xdr:colOff>
      <xdr:row>755</xdr:row>
      <xdr:rowOff>328388</xdr:rowOff>
    </xdr:to>
    <xdr:cxnSp macro="">
      <xdr:nvCxnSpPr>
        <xdr:cNvPr id="136" name="直線矢印コネクタ 135"/>
        <xdr:cNvCxnSpPr/>
      </xdr:nvCxnSpPr>
      <xdr:spPr>
        <a:xfrm flipV="1">
          <a:off x="1689100" y="55359300"/>
          <a:ext cx="414263" cy="108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48078</xdr:colOff>
      <xdr:row>768</xdr:row>
      <xdr:rowOff>455660</xdr:rowOff>
    </xdr:from>
    <xdr:to>
      <xdr:col>26</xdr:col>
      <xdr:colOff>116416</xdr:colOff>
      <xdr:row>768</xdr:row>
      <xdr:rowOff>2846921</xdr:rowOff>
    </xdr:to>
    <xdr:grpSp>
      <xdr:nvGrpSpPr>
        <xdr:cNvPr id="304" name="グループ化 94"/>
        <xdr:cNvGrpSpPr>
          <a:grpSpLocks/>
        </xdr:cNvGrpSpPr>
      </xdr:nvGrpSpPr>
      <xdr:grpSpPr bwMode="auto">
        <a:xfrm>
          <a:off x="1460019" y="70649307"/>
          <a:ext cx="3900750" cy="2391261"/>
          <a:chOff x="1388275" y="49559659"/>
          <a:chExt cx="4154307" cy="2071073"/>
        </a:xfrm>
      </xdr:grpSpPr>
      <xdr:sp macro="" textlink="">
        <xdr:nvSpPr>
          <xdr:cNvPr id="305" name="正方形/長方形 304"/>
          <xdr:cNvSpPr/>
        </xdr:nvSpPr>
        <xdr:spPr>
          <a:xfrm>
            <a:off x="1388275" y="50024158"/>
            <a:ext cx="2042983" cy="604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２３．５百万円</a:t>
            </a:r>
          </a:p>
        </xdr:txBody>
      </xdr:sp>
      <xdr:sp macro="" textlink="">
        <xdr:nvSpPr>
          <xdr:cNvPr id="306" name="大かっこ 305"/>
          <xdr:cNvSpPr/>
        </xdr:nvSpPr>
        <xdr:spPr bwMode="auto">
          <a:xfrm>
            <a:off x="1408172" y="49559659"/>
            <a:ext cx="4134410" cy="594904"/>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４）エコツーリズムを通じた地域の魅力向上事業事業</a:t>
            </a: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xnSp macro="">
        <xdr:nvCxnSpPr>
          <xdr:cNvPr id="307" name="直線コネクタ 306"/>
          <xdr:cNvCxnSpPr/>
        </xdr:nvCxnSpPr>
        <xdr:spPr>
          <a:xfrm>
            <a:off x="2222046" y="50651622"/>
            <a:ext cx="14517" cy="979110"/>
          </a:xfrm>
          <a:prstGeom prst="line">
            <a:avLst/>
          </a:prstGeom>
          <a:noFill/>
          <a:ln w="9525" cap="flat" cmpd="sng" algn="ctr">
            <a:solidFill>
              <a:sysClr val="windowText" lastClr="000000">
                <a:shade val="95000"/>
                <a:satMod val="105000"/>
              </a:sysClr>
            </a:solidFill>
            <a:prstDash val="solid"/>
          </a:ln>
          <a:effectLst/>
        </xdr:spPr>
      </xdr:cxnSp>
    </xdr:grpSp>
    <xdr:clientData/>
  </xdr:twoCellAnchor>
  <xdr:twoCellAnchor>
    <xdr:from>
      <xdr:col>6</xdr:col>
      <xdr:colOff>158751</xdr:colOff>
      <xdr:row>766</xdr:row>
      <xdr:rowOff>4233</xdr:rowOff>
    </xdr:from>
    <xdr:to>
      <xdr:col>26</xdr:col>
      <xdr:colOff>190500</xdr:colOff>
      <xdr:row>766</xdr:row>
      <xdr:rowOff>349249</xdr:rowOff>
    </xdr:to>
    <xdr:sp macro="" textlink="">
      <xdr:nvSpPr>
        <xdr:cNvPr id="308" name="大かっこ 307"/>
        <xdr:cNvSpPr/>
      </xdr:nvSpPr>
      <xdr:spPr bwMode="auto">
        <a:xfrm>
          <a:off x="1365251" y="63631233"/>
          <a:ext cx="4053416" cy="345016"/>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３）ジオパークと連携した地形・地質の保全・活用推進事業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182941</xdr:colOff>
      <xdr:row>766</xdr:row>
      <xdr:rowOff>314325</xdr:rowOff>
    </xdr:from>
    <xdr:to>
      <xdr:col>18</xdr:col>
      <xdr:colOff>52936</xdr:colOff>
      <xdr:row>766</xdr:row>
      <xdr:rowOff>949229</xdr:rowOff>
    </xdr:to>
    <xdr:sp macro="" textlink="">
      <xdr:nvSpPr>
        <xdr:cNvPr id="309" name="正方形/長方形 308"/>
        <xdr:cNvSpPr/>
      </xdr:nvSpPr>
      <xdr:spPr bwMode="auto">
        <a:xfrm>
          <a:off x="1706941" y="70227825"/>
          <a:ext cx="1774995" cy="63490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１３．７百万円</a:t>
          </a:r>
        </a:p>
      </xdr:txBody>
    </xdr:sp>
    <xdr:clientData/>
  </xdr:twoCellAnchor>
  <xdr:twoCellAnchor>
    <xdr:from>
      <xdr:col>8</xdr:col>
      <xdr:colOff>141818</xdr:colOff>
      <xdr:row>766</xdr:row>
      <xdr:rowOff>629708</xdr:rowOff>
    </xdr:from>
    <xdr:to>
      <xdr:col>8</xdr:col>
      <xdr:colOff>151191</xdr:colOff>
      <xdr:row>768</xdr:row>
      <xdr:rowOff>89499</xdr:rowOff>
    </xdr:to>
    <xdr:cxnSp macro="">
      <xdr:nvCxnSpPr>
        <xdr:cNvPr id="310" name="直線コネクタ 309"/>
        <xdr:cNvCxnSpPr/>
      </xdr:nvCxnSpPr>
      <xdr:spPr bwMode="auto">
        <a:xfrm flipH="1">
          <a:off x="1581151" y="72003708"/>
          <a:ext cx="9373" cy="622254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137584</xdr:colOff>
      <xdr:row>767</xdr:row>
      <xdr:rowOff>2649613</xdr:rowOff>
    </xdr:from>
    <xdr:to>
      <xdr:col>10</xdr:col>
      <xdr:colOff>58964</xdr:colOff>
      <xdr:row>767</xdr:row>
      <xdr:rowOff>2656417</xdr:rowOff>
    </xdr:to>
    <xdr:cxnSp macro="">
      <xdr:nvCxnSpPr>
        <xdr:cNvPr id="311" name="直線矢印コネクタ 310"/>
        <xdr:cNvCxnSpPr/>
      </xdr:nvCxnSpPr>
      <xdr:spPr>
        <a:xfrm flipV="1">
          <a:off x="1576917" y="75589946"/>
          <a:ext cx="281214" cy="680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1513</xdr:colOff>
      <xdr:row>766</xdr:row>
      <xdr:rowOff>1087513</xdr:rowOff>
    </xdr:from>
    <xdr:to>
      <xdr:col>47</xdr:col>
      <xdr:colOff>107968</xdr:colOff>
      <xdr:row>767</xdr:row>
      <xdr:rowOff>4511492</xdr:rowOff>
    </xdr:to>
    <xdr:sp macro="" textlink="">
      <xdr:nvSpPr>
        <xdr:cNvPr id="312" name="角丸四角形 311"/>
        <xdr:cNvSpPr/>
      </xdr:nvSpPr>
      <xdr:spPr bwMode="auto">
        <a:xfrm>
          <a:off x="1800680" y="72461513"/>
          <a:ext cx="6763371" cy="4990312"/>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182585</xdr:colOff>
      <xdr:row>767</xdr:row>
      <xdr:rowOff>4879863</xdr:rowOff>
    </xdr:from>
    <xdr:to>
      <xdr:col>39</xdr:col>
      <xdr:colOff>26229</xdr:colOff>
      <xdr:row>768</xdr:row>
      <xdr:rowOff>335228</xdr:rowOff>
    </xdr:to>
    <xdr:grpSp>
      <xdr:nvGrpSpPr>
        <xdr:cNvPr id="313" name="グループ化 312"/>
        <xdr:cNvGrpSpPr/>
      </xdr:nvGrpSpPr>
      <xdr:grpSpPr>
        <a:xfrm>
          <a:off x="2603056" y="69873981"/>
          <a:ext cx="5289702" cy="654894"/>
          <a:chOff x="3510640" y="30549320"/>
          <a:chExt cx="5120804" cy="527127"/>
        </a:xfrm>
      </xdr:grpSpPr>
      <xdr:sp macro="" textlink="">
        <xdr:nvSpPr>
          <xdr:cNvPr id="314" name="正方形/長方形 313"/>
          <xdr:cNvSpPr/>
        </xdr:nvSpPr>
        <xdr:spPr bwMode="auto">
          <a:xfrm>
            <a:off x="3510640" y="30617805"/>
            <a:ext cx="2321625" cy="45864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三条印刷株式会社（１件）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5" name="大かっこ 314"/>
          <xdr:cNvSpPr/>
        </xdr:nvSpPr>
        <xdr:spPr bwMode="auto">
          <a:xfrm>
            <a:off x="6062966" y="30549320"/>
            <a:ext cx="2568478" cy="514025"/>
          </a:xfrm>
          <a:prstGeom prst="bracketPair">
            <a:avLst>
              <a:gd name="adj" fmla="val 14118"/>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国立公園とジオパークの連携パンフレット作成業務</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42335</xdr:colOff>
      <xdr:row>767</xdr:row>
      <xdr:rowOff>4712759</xdr:rowOff>
    </xdr:from>
    <xdr:to>
      <xdr:col>41</xdr:col>
      <xdr:colOff>127455</xdr:colOff>
      <xdr:row>768</xdr:row>
      <xdr:rowOff>553325</xdr:rowOff>
    </xdr:to>
    <xdr:sp macro="" textlink="">
      <xdr:nvSpPr>
        <xdr:cNvPr id="316" name="角丸四角形 315"/>
        <xdr:cNvSpPr/>
      </xdr:nvSpPr>
      <xdr:spPr>
        <a:xfrm>
          <a:off x="1841502" y="77653092"/>
          <a:ext cx="5662536" cy="103698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11</xdr:col>
      <xdr:colOff>14639</xdr:colOff>
      <xdr:row>767</xdr:row>
      <xdr:rowOff>4735194</xdr:rowOff>
    </xdr:from>
    <xdr:ext cx="2533828" cy="275717"/>
    <xdr:sp macro="" textlink="">
      <xdr:nvSpPr>
        <xdr:cNvPr id="317" name="テキスト ボックス 316"/>
        <xdr:cNvSpPr txBox="1"/>
      </xdr:nvSpPr>
      <xdr:spPr>
        <a:xfrm>
          <a:off x="2110139" y="77537944"/>
          <a:ext cx="2533828"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11</xdr:col>
      <xdr:colOff>42388</xdr:colOff>
      <xdr:row>768</xdr:row>
      <xdr:rowOff>2156042</xdr:rowOff>
    </xdr:from>
    <xdr:to>
      <xdr:col>46</xdr:col>
      <xdr:colOff>82096</xdr:colOff>
      <xdr:row>768</xdr:row>
      <xdr:rowOff>3557897</xdr:rowOff>
    </xdr:to>
    <xdr:grpSp>
      <xdr:nvGrpSpPr>
        <xdr:cNvPr id="318" name="グループ化 94"/>
        <xdr:cNvGrpSpPr>
          <a:grpSpLocks/>
        </xdr:cNvGrpSpPr>
      </xdr:nvGrpSpPr>
      <xdr:grpSpPr bwMode="auto">
        <a:xfrm>
          <a:off x="2261153" y="72349689"/>
          <a:ext cx="7099414" cy="1401855"/>
          <a:chOff x="2222046" y="50396660"/>
          <a:chExt cx="7557878" cy="1215167"/>
        </a:xfrm>
      </xdr:grpSpPr>
      <xdr:sp macro="" textlink="">
        <xdr:nvSpPr>
          <xdr:cNvPr id="319" name="角丸四角形 318"/>
          <xdr:cNvSpPr/>
        </xdr:nvSpPr>
        <xdr:spPr>
          <a:xfrm>
            <a:off x="3622065" y="50396660"/>
            <a:ext cx="6157859" cy="1215167"/>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320" name="直線コネクタ 319"/>
          <xdr:cNvCxnSpPr/>
        </xdr:nvCxnSpPr>
        <xdr:spPr>
          <a:xfrm>
            <a:off x="2222046" y="50651622"/>
            <a:ext cx="2878" cy="320315"/>
          </a:xfrm>
          <a:prstGeom prst="line">
            <a:avLst/>
          </a:prstGeom>
          <a:noFill/>
          <a:ln w="9525" cap="flat" cmpd="sng" algn="ctr">
            <a:solidFill>
              <a:sysClr val="windowText" lastClr="000000">
                <a:shade val="95000"/>
                <a:satMod val="105000"/>
              </a:sysClr>
            </a:solidFill>
            <a:prstDash val="solid"/>
          </a:ln>
          <a:effectLst/>
        </xdr:spPr>
      </xdr:cxnSp>
      <xdr:cxnSp macro="">
        <xdr:nvCxnSpPr>
          <xdr:cNvPr id="321" name="直線矢印コネクタ 320"/>
          <xdr:cNvCxnSpPr/>
        </xdr:nvCxnSpPr>
        <xdr:spPr>
          <a:xfrm>
            <a:off x="2230856" y="50974133"/>
            <a:ext cx="1403105" cy="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22" name="正方形/長方形 321"/>
          <xdr:cNvSpPr/>
        </xdr:nvSpPr>
        <xdr:spPr>
          <a:xfrm>
            <a:off x="3703013" y="50718217"/>
            <a:ext cx="3375488" cy="78931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．檜原村エコツーリズム推進協議会等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（１２件）　　２３．５百万円</a:t>
            </a:r>
          </a:p>
        </xdr:txBody>
      </xdr:sp>
      <xdr:sp macro="" textlink="">
        <xdr:nvSpPr>
          <xdr:cNvPr id="323" name="大かっこ 322"/>
          <xdr:cNvSpPr/>
        </xdr:nvSpPr>
        <xdr:spPr>
          <a:xfrm>
            <a:off x="7224680" y="50679970"/>
            <a:ext cx="2389491" cy="83469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エコツーリズム地域活性化支援事業　</a:t>
            </a:r>
          </a:p>
        </xdr:txBody>
      </xdr:sp>
    </xdr:grpSp>
    <xdr:clientData/>
  </xdr:twoCellAnchor>
  <xdr:oneCellAnchor>
    <xdr:from>
      <xdr:col>17</xdr:col>
      <xdr:colOff>155726</xdr:colOff>
      <xdr:row>768</xdr:row>
      <xdr:rowOff>1866064</xdr:rowOff>
    </xdr:from>
    <xdr:ext cx="3286124" cy="275717"/>
    <xdr:sp macro="" textlink="">
      <xdr:nvSpPr>
        <xdr:cNvPr id="324" name="テキスト ボックス 323"/>
        <xdr:cNvSpPr txBox="1"/>
      </xdr:nvSpPr>
      <xdr:spPr>
        <a:xfrm>
          <a:off x="3394226" y="79875814"/>
          <a:ext cx="3286124"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136097</xdr:colOff>
      <xdr:row>768</xdr:row>
      <xdr:rowOff>3565742</xdr:rowOff>
    </xdr:from>
    <xdr:to>
      <xdr:col>48</xdr:col>
      <xdr:colOff>60608</xdr:colOff>
      <xdr:row>770</xdr:row>
      <xdr:rowOff>2825750</xdr:rowOff>
    </xdr:to>
    <xdr:grpSp>
      <xdr:nvGrpSpPr>
        <xdr:cNvPr id="325" name="グループ化 233"/>
        <xdr:cNvGrpSpPr>
          <a:grpSpLocks/>
        </xdr:cNvGrpSpPr>
      </xdr:nvGrpSpPr>
      <xdr:grpSpPr bwMode="auto">
        <a:xfrm>
          <a:off x="1548038" y="73759389"/>
          <a:ext cx="8194452" cy="7317037"/>
          <a:chOff x="1327629" y="65307610"/>
          <a:chExt cx="8879996" cy="13552250"/>
        </a:xfrm>
      </xdr:grpSpPr>
      <xdr:sp macro="" textlink="">
        <xdr:nvSpPr>
          <xdr:cNvPr id="326" name="大かっこ 325"/>
          <xdr:cNvSpPr/>
        </xdr:nvSpPr>
        <xdr:spPr bwMode="auto">
          <a:xfrm>
            <a:off x="1327629" y="65307610"/>
            <a:ext cx="2980410" cy="511224"/>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自然環境資源の持続的活用推進事業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7" name="角丸四角形 326"/>
          <xdr:cNvSpPr/>
        </xdr:nvSpPr>
        <xdr:spPr>
          <a:xfrm>
            <a:off x="2117940" y="67242891"/>
            <a:ext cx="8089685" cy="11616969"/>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8" name="正方形/長方形 327"/>
          <xdr:cNvSpPr/>
        </xdr:nvSpPr>
        <xdr:spPr bwMode="auto">
          <a:xfrm>
            <a:off x="2268759" y="67655234"/>
            <a:ext cx="1869548" cy="127658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9" name="正方形/長方形 328"/>
          <xdr:cNvSpPr/>
        </xdr:nvSpPr>
        <xdr:spPr bwMode="auto">
          <a:xfrm>
            <a:off x="2277363" y="70555817"/>
            <a:ext cx="1838117" cy="10575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0" name="正方形/長方形 329"/>
          <xdr:cNvSpPr/>
        </xdr:nvSpPr>
        <xdr:spPr bwMode="auto">
          <a:xfrm>
            <a:off x="4726760" y="67655675"/>
            <a:ext cx="2425915" cy="109683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Q</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利尻山登山道等維持管理連絡協議会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1" name="正方形/長方形 330"/>
          <xdr:cNvSpPr/>
        </xdr:nvSpPr>
        <xdr:spPr bwMode="auto">
          <a:xfrm>
            <a:off x="4732835" y="70533381"/>
            <a:ext cx="2406112" cy="111157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S</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．株式会社ニュージェック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（５件）３．８百万円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2" name="大かっこ 331"/>
          <xdr:cNvSpPr/>
        </xdr:nvSpPr>
        <xdr:spPr bwMode="auto">
          <a:xfrm>
            <a:off x="7278287" y="70539613"/>
            <a:ext cx="2762573" cy="113280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国指定日出島鳥獣保護区裸地化対策業務</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3" name="正方形/長方形 332"/>
          <xdr:cNvSpPr/>
        </xdr:nvSpPr>
        <xdr:spPr bwMode="auto">
          <a:xfrm>
            <a:off x="2277364" y="69121902"/>
            <a:ext cx="1802825" cy="10711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4" name="正方形/長方形 333"/>
          <xdr:cNvSpPr/>
        </xdr:nvSpPr>
        <xdr:spPr bwMode="auto">
          <a:xfrm>
            <a:off x="4756217" y="69157047"/>
            <a:ext cx="2425915" cy="101788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R</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．株式会社地域環境計画北海道支社　等（２件）１．４百万円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5" name="大かっこ 334"/>
          <xdr:cNvSpPr/>
        </xdr:nvSpPr>
        <xdr:spPr bwMode="auto">
          <a:xfrm>
            <a:off x="7248731" y="69210516"/>
            <a:ext cx="2762573" cy="90030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阿寒摩周国立公園つつじヶ原におけるハイマツ枯損状況等調査業務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336" name="グループ化 81"/>
          <xdr:cNvGrpSpPr>
            <a:grpSpLocks/>
          </xdr:cNvGrpSpPr>
        </xdr:nvGrpSpPr>
        <xdr:grpSpPr bwMode="auto">
          <a:xfrm>
            <a:off x="2235851" y="71944711"/>
            <a:ext cx="7765473" cy="1021792"/>
            <a:chOff x="2260595" y="41394953"/>
            <a:chExt cx="7644438" cy="1044525"/>
          </a:xfrm>
        </xdr:grpSpPr>
        <xdr:sp macro="" textlink="">
          <xdr:nvSpPr>
            <xdr:cNvPr id="344" name="正方形/長方形 343"/>
            <xdr:cNvSpPr/>
          </xdr:nvSpPr>
          <xdr:spPr bwMode="auto">
            <a:xfrm>
              <a:off x="2260595" y="41490360"/>
              <a:ext cx="1796137" cy="9491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5" name="正方形/長方形 344"/>
            <xdr:cNvSpPr/>
          </xdr:nvSpPr>
          <xdr:spPr bwMode="auto">
            <a:xfrm>
              <a:off x="4797810" y="41394953"/>
              <a:ext cx="2256378" cy="103026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．株式会社地域環境計画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（９件）１２．３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46" name="大かっこ 345"/>
            <xdr:cNvSpPr/>
          </xdr:nvSpPr>
          <xdr:spPr bwMode="auto">
            <a:xfrm>
              <a:off x="7107539" y="41594767"/>
              <a:ext cx="2797494" cy="77693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337" name="直線矢印コネクタ 336"/>
          <xdr:cNvCxnSpPr>
            <a:stCxn id="328" idx="3"/>
          </xdr:cNvCxnSpPr>
        </xdr:nvCxnSpPr>
        <xdr:spPr>
          <a:xfrm flipV="1">
            <a:off x="4138307" y="68221780"/>
            <a:ext cx="514448" cy="7174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xnSp macro="">
        <xdr:nvCxnSpPr>
          <xdr:cNvPr id="338" name="直線矢印コネクタ 337"/>
          <xdr:cNvCxnSpPr/>
        </xdr:nvCxnSpPr>
        <xdr:spPr>
          <a:xfrm>
            <a:off x="4106454" y="69617325"/>
            <a:ext cx="613905" cy="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xnSp macro="">
        <xdr:nvCxnSpPr>
          <xdr:cNvPr id="339" name="直線矢印コネクタ 338"/>
          <xdr:cNvCxnSpPr/>
        </xdr:nvCxnSpPr>
        <xdr:spPr>
          <a:xfrm>
            <a:off x="4150352" y="71103413"/>
            <a:ext cx="564397" cy="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xnSp macro="">
        <xdr:nvCxnSpPr>
          <xdr:cNvPr id="340" name="直線矢印コネクタ 339"/>
          <xdr:cNvCxnSpPr/>
        </xdr:nvCxnSpPr>
        <xdr:spPr>
          <a:xfrm>
            <a:off x="4184328" y="72469911"/>
            <a:ext cx="544593" cy="1406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xnSp macro="">
        <xdr:nvCxnSpPr>
          <xdr:cNvPr id="341" name="直線コネクタ 340"/>
          <xdr:cNvCxnSpPr/>
        </xdr:nvCxnSpPr>
        <xdr:spPr>
          <a:xfrm flipH="1">
            <a:off x="1652562" y="66759340"/>
            <a:ext cx="22348" cy="5835616"/>
          </a:xfrm>
          <a:prstGeom prst="line">
            <a:avLst/>
          </a:prstGeom>
          <a:noFill/>
          <a:ln w="9525" cap="flat" cmpd="sng" algn="ctr">
            <a:solidFill>
              <a:sysClr val="windowText" lastClr="000000">
                <a:shade val="95000"/>
                <a:satMod val="105000"/>
              </a:sysClr>
            </a:solidFill>
            <a:prstDash val="solid"/>
          </a:ln>
          <a:effectLst/>
        </xdr:spPr>
      </xdr:cxnSp>
      <xdr:cxnSp macro="">
        <xdr:nvCxnSpPr>
          <xdr:cNvPr id="342" name="直線矢印コネクタ 341"/>
          <xdr:cNvCxnSpPr/>
        </xdr:nvCxnSpPr>
        <xdr:spPr>
          <a:xfrm flipV="1">
            <a:off x="1632757" y="72594958"/>
            <a:ext cx="485183" cy="1086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43" name="正方形/長方形 342"/>
          <xdr:cNvSpPr/>
        </xdr:nvSpPr>
        <xdr:spPr>
          <a:xfrm>
            <a:off x="1444625" y="65827627"/>
            <a:ext cx="2019946" cy="9391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３４．０百万円</a:t>
            </a:r>
          </a:p>
        </xdr:txBody>
      </xdr:sp>
    </xdr:grpSp>
    <xdr:clientData/>
  </xdr:twoCellAnchor>
  <xdr:twoCellAnchor>
    <xdr:from>
      <xdr:col>7</xdr:col>
      <xdr:colOff>52917</xdr:colOff>
      <xdr:row>770</xdr:row>
      <xdr:rowOff>3044825</xdr:rowOff>
    </xdr:from>
    <xdr:to>
      <xdr:col>29</xdr:col>
      <xdr:colOff>31750</xdr:colOff>
      <xdr:row>770</xdr:row>
      <xdr:rowOff>3381102</xdr:rowOff>
    </xdr:to>
    <xdr:sp macro="" textlink="">
      <xdr:nvSpPr>
        <xdr:cNvPr id="347" name="大かっこ 346"/>
        <xdr:cNvSpPr/>
      </xdr:nvSpPr>
      <xdr:spPr bwMode="auto">
        <a:xfrm>
          <a:off x="1386417" y="87715725"/>
          <a:ext cx="4169833" cy="336277"/>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（２）国立公園等における子どもの自然体験活動推進事業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132443</xdr:colOff>
      <xdr:row>770</xdr:row>
      <xdr:rowOff>3314852</xdr:rowOff>
    </xdr:from>
    <xdr:to>
      <xdr:col>15</xdr:col>
      <xdr:colOff>177214</xdr:colOff>
      <xdr:row>770</xdr:row>
      <xdr:rowOff>3895424</xdr:rowOff>
    </xdr:to>
    <xdr:sp macro="" textlink="">
      <xdr:nvSpPr>
        <xdr:cNvPr id="348" name="正方形/長方形 347"/>
        <xdr:cNvSpPr/>
      </xdr:nvSpPr>
      <xdr:spPr bwMode="auto">
        <a:xfrm>
          <a:off x="1275443" y="87230102"/>
          <a:ext cx="1759271" cy="5805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５．４百万円</a:t>
          </a:r>
        </a:p>
      </xdr:txBody>
    </xdr:sp>
    <xdr:clientData/>
  </xdr:twoCellAnchor>
  <xdr:twoCellAnchor>
    <xdr:from>
      <xdr:col>7</xdr:col>
      <xdr:colOff>179918</xdr:colOff>
      <xdr:row>770</xdr:row>
      <xdr:rowOff>3915380</xdr:rowOff>
    </xdr:from>
    <xdr:to>
      <xdr:col>7</xdr:col>
      <xdr:colOff>184453</xdr:colOff>
      <xdr:row>772</xdr:row>
      <xdr:rowOff>236008</xdr:rowOff>
    </xdr:to>
    <xdr:cxnSp macro="">
      <xdr:nvCxnSpPr>
        <xdr:cNvPr id="349" name="直線コネクタ 348"/>
        <xdr:cNvCxnSpPr/>
      </xdr:nvCxnSpPr>
      <xdr:spPr bwMode="auto">
        <a:xfrm flipH="1">
          <a:off x="1513418" y="87830630"/>
          <a:ext cx="4535" cy="184512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136979</xdr:colOff>
      <xdr:row>770</xdr:row>
      <xdr:rowOff>4536471</xdr:rowOff>
    </xdr:from>
    <xdr:to>
      <xdr:col>47</xdr:col>
      <xdr:colOff>63517</xdr:colOff>
      <xdr:row>772</xdr:row>
      <xdr:rowOff>4714663</xdr:rowOff>
    </xdr:to>
    <xdr:sp macro="" textlink="">
      <xdr:nvSpPr>
        <xdr:cNvPr id="350" name="角丸四角形 349"/>
        <xdr:cNvSpPr/>
      </xdr:nvSpPr>
      <xdr:spPr bwMode="auto">
        <a:xfrm>
          <a:off x="1851479" y="88451721"/>
          <a:ext cx="7165538" cy="5702692"/>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41124</xdr:colOff>
      <xdr:row>770</xdr:row>
      <xdr:rowOff>4789470</xdr:rowOff>
    </xdr:from>
    <xdr:to>
      <xdr:col>46</xdr:col>
      <xdr:colOff>150442</xdr:colOff>
      <xdr:row>771</xdr:row>
      <xdr:rowOff>284720</xdr:rowOff>
    </xdr:to>
    <xdr:grpSp>
      <xdr:nvGrpSpPr>
        <xdr:cNvPr id="351" name="グループ化 350"/>
        <xdr:cNvGrpSpPr/>
      </xdr:nvGrpSpPr>
      <xdr:grpSpPr>
        <a:xfrm>
          <a:off x="2058183" y="83040146"/>
          <a:ext cx="7370730" cy="694780"/>
          <a:chOff x="2052060" y="39079693"/>
          <a:chExt cx="7604363" cy="1765667"/>
        </a:xfrm>
      </xdr:grpSpPr>
      <xdr:sp macro="" textlink="">
        <xdr:nvSpPr>
          <xdr:cNvPr id="352" name="正方形/長方形 351"/>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3" name="正方形/長方形 352"/>
          <xdr:cNvSpPr/>
        </xdr:nvSpPr>
        <xdr:spPr bwMode="auto">
          <a:xfrm>
            <a:off x="4538929" y="39293095"/>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X</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．（公財）キープ協会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54" name="大かっこ 353"/>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那須平成の森藤を活用した子どもの自然体験活動推進業務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55" name="直線矢印コネクタ 354"/>
          <xdr:cNvCxnSpPr>
            <a:stCxn id="352" idx="3"/>
            <a:endCxn id="353" idx="1"/>
          </xdr:cNvCxnSpPr>
        </xdr:nvCxnSpPr>
        <xdr:spPr bwMode="auto">
          <a:xfrm>
            <a:off x="3789714" y="40066720"/>
            <a:ext cx="749215" cy="250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8</xdr:col>
      <xdr:colOff>14940</xdr:colOff>
      <xdr:row>772</xdr:row>
      <xdr:rowOff>216647</xdr:rowOff>
    </xdr:from>
    <xdr:to>
      <xdr:col>9</xdr:col>
      <xdr:colOff>82176</xdr:colOff>
      <xdr:row>772</xdr:row>
      <xdr:rowOff>597647</xdr:rowOff>
    </xdr:to>
    <xdr:cxnSp macro="">
      <xdr:nvCxnSpPr>
        <xdr:cNvPr id="356" name="直線矢印コネクタ 355"/>
        <xdr:cNvCxnSpPr/>
      </xdr:nvCxnSpPr>
      <xdr:spPr>
        <a:xfrm>
          <a:off x="1538940" y="89656397"/>
          <a:ext cx="257736" cy="3810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52917</xdr:colOff>
      <xdr:row>772</xdr:row>
      <xdr:rowOff>1525058</xdr:rowOff>
    </xdr:from>
    <xdr:to>
      <xdr:col>46</xdr:col>
      <xdr:colOff>162235</xdr:colOff>
      <xdr:row>772</xdr:row>
      <xdr:rowOff>2215965</xdr:rowOff>
    </xdr:to>
    <xdr:grpSp>
      <xdr:nvGrpSpPr>
        <xdr:cNvPr id="357" name="グループ化 356"/>
        <xdr:cNvGrpSpPr/>
      </xdr:nvGrpSpPr>
      <xdr:grpSpPr>
        <a:xfrm>
          <a:off x="2069976" y="85277823"/>
          <a:ext cx="7370730" cy="690907"/>
          <a:chOff x="2052060" y="39079693"/>
          <a:chExt cx="7604363" cy="1765659"/>
        </a:xfrm>
      </xdr:grpSpPr>
      <xdr:sp macro="" textlink="">
        <xdr:nvSpPr>
          <xdr:cNvPr id="358" name="正方形/長方形 357"/>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中国四国地方環境事務所１．７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9" name="正方形/長方形 358"/>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Z</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．株式会社海中景観研究所等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0" name="大かっこ 359"/>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隠岐島地域子どもの農山漁村体験プロジェクト関連事業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61" name="直線矢印コネクタ 360"/>
          <xdr:cNvCxnSpPr>
            <a:stCxn id="358" idx="3"/>
            <a:endCxn id="359" idx="1"/>
          </xdr:cNvCxnSpPr>
        </xdr:nvCxnSpPr>
        <xdr:spPr bwMode="auto">
          <a:xfrm>
            <a:off x="3789714" y="40066720"/>
            <a:ext cx="749215" cy="250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104986</xdr:colOff>
      <xdr:row>772</xdr:row>
      <xdr:rowOff>80162</xdr:rowOff>
    </xdr:from>
    <xdr:to>
      <xdr:col>46</xdr:col>
      <xdr:colOff>122320</xdr:colOff>
      <xdr:row>772</xdr:row>
      <xdr:rowOff>786943</xdr:rowOff>
    </xdr:to>
    <xdr:grpSp>
      <xdr:nvGrpSpPr>
        <xdr:cNvPr id="362" name="グループ化 361"/>
        <xdr:cNvGrpSpPr/>
      </xdr:nvGrpSpPr>
      <xdr:grpSpPr>
        <a:xfrm>
          <a:off x="2122045" y="83832927"/>
          <a:ext cx="7278746" cy="706781"/>
          <a:chOff x="2150259" y="39079693"/>
          <a:chExt cx="7506164" cy="1765659"/>
        </a:xfrm>
      </xdr:grpSpPr>
      <xdr:sp macro="" textlink="">
        <xdr:nvSpPr>
          <xdr:cNvPr id="363" name="正方形/長方形 362"/>
          <xdr:cNvSpPr/>
        </xdr:nvSpPr>
        <xdr:spPr bwMode="auto">
          <a:xfrm>
            <a:off x="2150259"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4" name="正方形/長方形 363"/>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Y</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．（株）山と渓谷社等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5" name="大かっこ 364"/>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平成３０年度妙高戸隠連山国立公園のロングトレイル開通支援作業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66" name="直線矢印コネクタ 365"/>
          <xdr:cNvCxnSpPr>
            <a:stCxn id="363" idx="3"/>
            <a:endCxn id="364" idx="1"/>
          </xdr:cNvCxnSpPr>
        </xdr:nvCxnSpPr>
        <xdr:spPr bwMode="auto">
          <a:xfrm>
            <a:off x="3887913" y="40066720"/>
            <a:ext cx="651015" cy="249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9737</xdr:colOff>
      <xdr:row>772</xdr:row>
      <xdr:rowOff>3718983</xdr:rowOff>
    </xdr:from>
    <xdr:to>
      <xdr:col>46</xdr:col>
      <xdr:colOff>119055</xdr:colOff>
      <xdr:row>772</xdr:row>
      <xdr:rowOff>4425765</xdr:rowOff>
    </xdr:to>
    <xdr:grpSp>
      <xdr:nvGrpSpPr>
        <xdr:cNvPr id="367" name="グループ化 366"/>
        <xdr:cNvGrpSpPr/>
      </xdr:nvGrpSpPr>
      <xdr:grpSpPr>
        <a:xfrm>
          <a:off x="2026796" y="87471748"/>
          <a:ext cx="7370730" cy="706782"/>
          <a:chOff x="2052060" y="39079693"/>
          <a:chExt cx="7604363" cy="1765659"/>
        </a:xfrm>
      </xdr:grpSpPr>
      <xdr:sp macro="" textlink="">
        <xdr:nvSpPr>
          <xdr:cNvPr id="368" name="正方形/長方形 367"/>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9" name="正方形/長方形 368"/>
          <xdr:cNvSpPr/>
        </xdr:nvSpPr>
        <xdr:spPr bwMode="auto">
          <a:xfrm>
            <a:off x="4538929" y="39293086"/>
            <a:ext cx="2532334" cy="15522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．わくわくサンゴ石垣島</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0" name="大かっこ 369"/>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西表石垣国立公園子ども自然ふれあい業務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1" name="直線矢印コネクタ 370"/>
          <xdr:cNvCxnSpPr>
            <a:stCxn id="368" idx="3"/>
            <a:endCxn id="369" idx="1"/>
          </xdr:cNvCxnSpPr>
        </xdr:nvCxnSpPr>
        <xdr:spPr bwMode="auto">
          <a:xfrm>
            <a:off x="3789714" y="40066718"/>
            <a:ext cx="749215" cy="250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9</xdr:col>
      <xdr:colOff>181186</xdr:colOff>
      <xdr:row>772</xdr:row>
      <xdr:rowOff>2713868</xdr:rowOff>
    </xdr:from>
    <xdr:to>
      <xdr:col>46</xdr:col>
      <xdr:colOff>98734</xdr:colOff>
      <xdr:row>772</xdr:row>
      <xdr:rowOff>3420651</xdr:rowOff>
    </xdr:to>
    <xdr:grpSp>
      <xdr:nvGrpSpPr>
        <xdr:cNvPr id="372" name="グループ化 371"/>
        <xdr:cNvGrpSpPr/>
      </xdr:nvGrpSpPr>
      <xdr:grpSpPr>
        <a:xfrm>
          <a:off x="1996539" y="86466633"/>
          <a:ext cx="7380666" cy="706783"/>
          <a:chOff x="2052060" y="39079693"/>
          <a:chExt cx="7604363" cy="1765659"/>
        </a:xfrm>
      </xdr:grpSpPr>
      <xdr:sp macro="" textlink="">
        <xdr:nvSpPr>
          <xdr:cNvPr id="373" name="正方形/長方形 372"/>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4" name="正方形/長方形 373"/>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NPO</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法人久住高原みちくさ案内人倶楽部</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5" name="大かっこ 374"/>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くじゅう地域子どもパークレンジャー事業</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6" name="直線矢印コネクタ 375"/>
          <xdr:cNvCxnSpPr>
            <a:stCxn id="373" idx="3"/>
            <a:endCxn id="374" idx="1"/>
          </xdr:cNvCxnSpPr>
        </xdr:nvCxnSpPr>
        <xdr:spPr bwMode="auto">
          <a:xfrm>
            <a:off x="3789714" y="40066720"/>
            <a:ext cx="749215" cy="250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12</xdr:col>
      <xdr:colOff>111125</xdr:colOff>
      <xdr:row>770</xdr:row>
      <xdr:rowOff>512969</xdr:rowOff>
    </xdr:from>
    <xdr:to>
      <xdr:col>20</xdr:col>
      <xdr:colOff>177616</xdr:colOff>
      <xdr:row>770</xdr:row>
      <xdr:rowOff>1382918</xdr:rowOff>
    </xdr:to>
    <xdr:sp macro="" textlink="">
      <xdr:nvSpPr>
        <xdr:cNvPr id="377" name="正方形/長方形 376"/>
        <xdr:cNvSpPr/>
      </xdr:nvSpPr>
      <xdr:spPr bwMode="auto">
        <a:xfrm>
          <a:off x="2397125" y="88238219"/>
          <a:ext cx="1590491" cy="86994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32657</xdr:colOff>
      <xdr:row>770</xdr:row>
      <xdr:rowOff>837668</xdr:rowOff>
    </xdr:from>
    <xdr:to>
      <xdr:col>23</xdr:col>
      <xdr:colOff>87691</xdr:colOff>
      <xdr:row>770</xdr:row>
      <xdr:rowOff>842431</xdr:rowOff>
    </xdr:to>
    <xdr:cxnSp macro="">
      <xdr:nvCxnSpPr>
        <xdr:cNvPr id="378" name="直線矢印コネクタ 377"/>
        <xdr:cNvCxnSpPr/>
      </xdr:nvCxnSpPr>
      <xdr:spPr bwMode="auto">
        <a:xfrm>
          <a:off x="4033157" y="88562918"/>
          <a:ext cx="436034" cy="476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95067</xdr:colOff>
      <xdr:row>770</xdr:row>
      <xdr:rowOff>583879</xdr:rowOff>
    </xdr:from>
    <xdr:to>
      <xdr:col>34</xdr:col>
      <xdr:colOff>124433</xdr:colOff>
      <xdr:row>770</xdr:row>
      <xdr:rowOff>1350887</xdr:rowOff>
    </xdr:to>
    <xdr:sp macro="" textlink="">
      <xdr:nvSpPr>
        <xdr:cNvPr id="379" name="正方形/長方形 378"/>
        <xdr:cNvSpPr/>
      </xdr:nvSpPr>
      <xdr:spPr bwMode="auto">
        <a:xfrm>
          <a:off x="4233150" y="84784879"/>
          <a:ext cx="2008450" cy="7670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V</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．平戸観光ウェルカムガイド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（２件）３．８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9071</xdr:colOff>
      <xdr:row>770</xdr:row>
      <xdr:rowOff>461715</xdr:rowOff>
    </xdr:from>
    <xdr:to>
      <xdr:col>48</xdr:col>
      <xdr:colOff>14363</xdr:colOff>
      <xdr:row>770</xdr:row>
      <xdr:rowOff>1279367</xdr:rowOff>
    </xdr:to>
    <xdr:sp macro="" textlink="">
      <xdr:nvSpPr>
        <xdr:cNvPr id="380" name="大かっこ 379"/>
        <xdr:cNvSpPr/>
      </xdr:nvSpPr>
      <xdr:spPr bwMode="auto">
        <a:xfrm>
          <a:off x="6676571" y="88186965"/>
          <a:ext cx="2481792" cy="81765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タイワンツバメシジミ生息環境保全及び生息状況モニタリング調査事業</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181900</xdr:colOff>
      <xdr:row>770</xdr:row>
      <xdr:rowOff>1742657</xdr:rowOff>
    </xdr:from>
    <xdr:to>
      <xdr:col>20</xdr:col>
      <xdr:colOff>63216</xdr:colOff>
      <xdr:row>770</xdr:row>
      <xdr:rowOff>2458257</xdr:rowOff>
    </xdr:to>
    <xdr:sp macro="" textlink="">
      <xdr:nvSpPr>
        <xdr:cNvPr id="381" name="正方形/長方形 380"/>
        <xdr:cNvSpPr/>
      </xdr:nvSpPr>
      <xdr:spPr bwMode="auto">
        <a:xfrm>
          <a:off x="2277400" y="89467907"/>
          <a:ext cx="1595816" cy="7156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5614</xdr:colOff>
      <xdr:row>770</xdr:row>
      <xdr:rowOff>1671506</xdr:rowOff>
    </xdr:from>
    <xdr:to>
      <xdr:col>34</xdr:col>
      <xdr:colOff>29653</xdr:colOff>
      <xdr:row>770</xdr:row>
      <xdr:rowOff>2464290</xdr:rowOff>
    </xdr:to>
    <xdr:sp macro="" textlink="">
      <xdr:nvSpPr>
        <xdr:cNvPr id="382" name="正方形/長方形 381"/>
        <xdr:cNvSpPr/>
      </xdr:nvSpPr>
      <xdr:spPr bwMode="auto">
        <a:xfrm>
          <a:off x="4387114" y="89396756"/>
          <a:ext cx="2119539" cy="79278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W</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．（株）南西環境研究所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（５件</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166481</xdr:colOff>
      <xdr:row>770</xdr:row>
      <xdr:rowOff>1618439</xdr:rowOff>
    </xdr:from>
    <xdr:to>
      <xdr:col>47</xdr:col>
      <xdr:colOff>96480</xdr:colOff>
      <xdr:row>770</xdr:row>
      <xdr:rowOff>2405800</xdr:rowOff>
    </xdr:to>
    <xdr:sp macro="" textlink="">
      <xdr:nvSpPr>
        <xdr:cNvPr id="383" name="大かっこ 382"/>
        <xdr:cNvSpPr/>
      </xdr:nvSpPr>
      <xdr:spPr bwMode="auto">
        <a:xfrm>
          <a:off x="6643481" y="89343689"/>
          <a:ext cx="2406499" cy="7873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西表石垣国立公園新城島におけるインドクジャク根絶確認事業  等</a:t>
          </a:r>
        </a:p>
      </xdr:txBody>
    </xdr:sp>
    <xdr:clientData/>
  </xdr:twoCellAnchor>
  <xdr:twoCellAnchor>
    <xdr:from>
      <xdr:col>20</xdr:col>
      <xdr:colOff>66241</xdr:colOff>
      <xdr:row>770</xdr:row>
      <xdr:rowOff>1997882</xdr:rowOff>
    </xdr:from>
    <xdr:to>
      <xdr:col>22</xdr:col>
      <xdr:colOff>118671</xdr:colOff>
      <xdr:row>770</xdr:row>
      <xdr:rowOff>2005276</xdr:rowOff>
    </xdr:to>
    <xdr:cxnSp macro="">
      <xdr:nvCxnSpPr>
        <xdr:cNvPr id="384" name="直線矢印コネクタ 383"/>
        <xdr:cNvCxnSpPr/>
      </xdr:nvCxnSpPr>
      <xdr:spPr bwMode="auto">
        <a:xfrm flipV="1">
          <a:off x="3876241" y="89723132"/>
          <a:ext cx="433430" cy="739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31888</xdr:colOff>
      <xdr:row>770</xdr:row>
      <xdr:rowOff>412750</xdr:rowOff>
    </xdr:from>
    <xdr:to>
      <xdr:col>34</xdr:col>
      <xdr:colOff>88061</xdr:colOff>
      <xdr:row>770</xdr:row>
      <xdr:rowOff>617333</xdr:rowOff>
    </xdr:to>
    <xdr:sp macro="" textlink="">
      <xdr:nvSpPr>
        <xdr:cNvPr id="385" name="正方形/長方形 384"/>
        <xdr:cNvSpPr/>
      </xdr:nvSpPr>
      <xdr:spPr>
        <a:xfrm>
          <a:off x="4169971" y="84613750"/>
          <a:ext cx="2035257"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125021</xdr:colOff>
      <xdr:row>770</xdr:row>
      <xdr:rowOff>1455510</xdr:rowOff>
    </xdr:from>
    <xdr:to>
      <xdr:col>33</xdr:col>
      <xdr:colOff>181194</xdr:colOff>
      <xdr:row>770</xdr:row>
      <xdr:rowOff>1660093</xdr:rowOff>
    </xdr:to>
    <xdr:sp macro="" textlink="">
      <xdr:nvSpPr>
        <xdr:cNvPr id="386" name="正方形/長方形 385"/>
        <xdr:cNvSpPr/>
      </xdr:nvSpPr>
      <xdr:spPr>
        <a:xfrm>
          <a:off x="4316021" y="89180760"/>
          <a:ext cx="2151673"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74084</xdr:colOff>
      <xdr:row>769</xdr:row>
      <xdr:rowOff>4278813</xdr:rowOff>
    </xdr:from>
    <xdr:to>
      <xdr:col>20</xdr:col>
      <xdr:colOff>140437</xdr:colOff>
      <xdr:row>770</xdr:row>
      <xdr:rowOff>366968</xdr:rowOff>
    </xdr:to>
    <xdr:sp macro="" textlink="">
      <xdr:nvSpPr>
        <xdr:cNvPr id="387" name="正方形/長方形 386"/>
        <xdr:cNvSpPr/>
      </xdr:nvSpPr>
      <xdr:spPr bwMode="auto">
        <a:xfrm>
          <a:off x="2360084" y="84542813"/>
          <a:ext cx="1590353" cy="59665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86968</xdr:colOff>
      <xdr:row>769</xdr:row>
      <xdr:rowOff>4299823</xdr:rowOff>
    </xdr:from>
    <xdr:to>
      <xdr:col>34</xdr:col>
      <xdr:colOff>52916</xdr:colOff>
      <xdr:row>770</xdr:row>
      <xdr:rowOff>423333</xdr:rowOff>
    </xdr:to>
    <xdr:sp macro="" textlink="">
      <xdr:nvSpPr>
        <xdr:cNvPr id="388" name="正方形/長方形 387"/>
        <xdr:cNvSpPr/>
      </xdr:nvSpPr>
      <xdr:spPr bwMode="auto">
        <a:xfrm>
          <a:off x="4225051" y="84002906"/>
          <a:ext cx="1945032" cy="62142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．（一社）小笠原環境計画研究所等</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５．８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63692</xdr:colOff>
      <xdr:row>769</xdr:row>
      <xdr:rowOff>4222782</xdr:rowOff>
    </xdr:from>
    <xdr:to>
      <xdr:col>48</xdr:col>
      <xdr:colOff>64264</xdr:colOff>
      <xdr:row>770</xdr:row>
      <xdr:rowOff>275640</xdr:rowOff>
    </xdr:to>
    <xdr:sp macro="" textlink="">
      <xdr:nvSpPr>
        <xdr:cNvPr id="389" name="大かっこ 388"/>
        <xdr:cNvSpPr/>
      </xdr:nvSpPr>
      <xdr:spPr bwMode="auto">
        <a:xfrm>
          <a:off x="6731192" y="84486782"/>
          <a:ext cx="2477072" cy="56135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小笠原国立公園母島における特定外来生物の予防・拡散防止対策　等</a:t>
          </a:r>
        </a:p>
      </xdr:txBody>
    </xdr:sp>
    <xdr:clientData/>
  </xdr:twoCellAnchor>
  <xdr:twoCellAnchor>
    <xdr:from>
      <xdr:col>21</xdr:col>
      <xdr:colOff>9050</xdr:colOff>
      <xdr:row>769</xdr:row>
      <xdr:rowOff>4396598</xdr:rowOff>
    </xdr:from>
    <xdr:to>
      <xdr:col>23</xdr:col>
      <xdr:colOff>95551</xdr:colOff>
      <xdr:row>769</xdr:row>
      <xdr:rowOff>4406476</xdr:rowOff>
    </xdr:to>
    <xdr:cxnSp macro="">
      <xdr:nvCxnSpPr>
        <xdr:cNvPr id="390" name="直線矢印コネクタ 389"/>
        <xdr:cNvCxnSpPr/>
      </xdr:nvCxnSpPr>
      <xdr:spPr bwMode="auto">
        <a:xfrm>
          <a:off x="4009550" y="84660598"/>
          <a:ext cx="467501" cy="987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34</xdr:col>
      <xdr:colOff>180977</xdr:colOff>
      <xdr:row>769</xdr:row>
      <xdr:rowOff>3569758</xdr:rowOff>
    </xdr:from>
    <xdr:to>
      <xdr:col>46</xdr:col>
      <xdr:colOff>190501</xdr:colOff>
      <xdr:row>769</xdr:row>
      <xdr:rowOff>4246940</xdr:rowOff>
    </xdr:to>
    <xdr:sp macro="" textlink="">
      <xdr:nvSpPr>
        <xdr:cNvPr id="392" name="Text Box 1"/>
        <xdr:cNvSpPr txBox="1">
          <a:spLocks noChangeArrowheads="1"/>
        </xdr:cNvSpPr>
      </xdr:nvSpPr>
      <xdr:spPr bwMode="auto">
        <a:xfrm>
          <a:off x="7017810" y="77526091"/>
          <a:ext cx="2422524" cy="677182"/>
        </a:xfrm>
        <a:prstGeom prst="rect">
          <a:avLst/>
        </a:prstGeom>
        <a:solidFill>
          <a:srgbClr val="FFFFFF"/>
        </a:solid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年度グリーンエキスパート事業（妙高戸隠連山国立公園頸城山系ライチョウ個体群生息環境把握等調査</a:t>
          </a:r>
        </a:p>
      </xdr:txBody>
    </xdr:sp>
    <xdr:clientData/>
  </xdr:twoCellAnchor>
  <xdr:twoCellAnchor>
    <xdr:from>
      <xdr:col>10</xdr:col>
      <xdr:colOff>171449</xdr:colOff>
      <xdr:row>766</xdr:row>
      <xdr:rowOff>1406223</xdr:rowOff>
    </xdr:from>
    <xdr:to>
      <xdr:col>47</xdr:col>
      <xdr:colOff>62605</xdr:colOff>
      <xdr:row>767</xdr:row>
      <xdr:rowOff>521768</xdr:rowOff>
    </xdr:to>
    <xdr:grpSp>
      <xdr:nvGrpSpPr>
        <xdr:cNvPr id="393" name="グループ化 392"/>
        <xdr:cNvGrpSpPr/>
      </xdr:nvGrpSpPr>
      <xdr:grpSpPr>
        <a:xfrm>
          <a:off x="2188508" y="64842723"/>
          <a:ext cx="7354273" cy="673163"/>
          <a:chOff x="2090745" y="37547550"/>
          <a:chExt cx="7571477" cy="676275"/>
        </a:xfrm>
      </xdr:grpSpPr>
      <xdr:sp macro="" textlink="">
        <xdr:nvSpPr>
          <xdr:cNvPr id="394" name="正方形/長方形 393"/>
          <xdr:cNvSpPr/>
        </xdr:nvSpPr>
        <xdr:spPr bwMode="auto">
          <a:xfrm>
            <a:off x="2090745" y="37632628"/>
            <a:ext cx="1729861" cy="5313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5" name="大かっこ 394"/>
          <xdr:cNvSpPr/>
        </xdr:nvSpPr>
        <xdr:spPr bwMode="auto">
          <a:xfrm>
            <a:off x="7142222" y="37547550"/>
            <a:ext cx="2520000" cy="6762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伊豆諸島地域ジオパークと連携した協働型管理運営体制構築支援業務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96" name="直線矢印コネクタ 395"/>
          <xdr:cNvCxnSpPr>
            <a:stCxn id="394" idx="3"/>
          </xdr:cNvCxnSpPr>
        </xdr:nvCxnSpPr>
        <xdr:spPr bwMode="auto">
          <a:xfrm>
            <a:off x="3820606" y="37898299"/>
            <a:ext cx="724987" cy="763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22</xdr:col>
      <xdr:colOff>146655</xdr:colOff>
      <xdr:row>766</xdr:row>
      <xdr:rowOff>1455814</xdr:rowOff>
    </xdr:from>
    <xdr:to>
      <xdr:col>34</xdr:col>
      <xdr:colOff>159725</xdr:colOff>
      <xdr:row>767</xdr:row>
      <xdr:rowOff>419894</xdr:rowOff>
    </xdr:to>
    <xdr:sp macro="" textlink="">
      <xdr:nvSpPr>
        <xdr:cNvPr id="397" name="正方形/長方形 396"/>
        <xdr:cNvSpPr/>
      </xdr:nvSpPr>
      <xdr:spPr bwMode="auto">
        <a:xfrm>
          <a:off x="4104822" y="72829814"/>
          <a:ext cx="2172070" cy="53041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．日本工営株式会社</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29633</xdr:colOff>
      <xdr:row>766</xdr:row>
      <xdr:rowOff>1242483</xdr:rowOff>
    </xdr:from>
    <xdr:to>
      <xdr:col>34</xdr:col>
      <xdr:colOff>134407</xdr:colOff>
      <xdr:row>766</xdr:row>
      <xdr:rowOff>1521168</xdr:rowOff>
    </xdr:to>
    <xdr:sp macro="" textlink="">
      <xdr:nvSpPr>
        <xdr:cNvPr id="398" name="正方形/長方形 397"/>
        <xdr:cNvSpPr/>
      </xdr:nvSpPr>
      <xdr:spPr bwMode="auto">
        <a:xfrm>
          <a:off x="3987800" y="72616483"/>
          <a:ext cx="2263774" cy="27868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80433</xdr:colOff>
      <xdr:row>767</xdr:row>
      <xdr:rowOff>876300</xdr:rowOff>
    </xdr:from>
    <xdr:to>
      <xdr:col>47</xdr:col>
      <xdr:colOff>3679</xdr:colOff>
      <xdr:row>767</xdr:row>
      <xdr:rowOff>1563226</xdr:rowOff>
    </xdr:to>
    <xdr:grpSp>
      <xdr:nvGrpSpPr>
        <xdr:cNvPr id="399" name="グループ化 398"/>
        <xdr:cNvGrpSpPr/>
      </xdr:nvGrpSpPr>
      <xdr:grpSpPr>
        <a:xfrm>
          <a:off x="2097492" y="65870418"/>
          <a:ext cx="7386363" cy="686926"/>
          <a:chOff x="2071722" y="38888467"/>
          <a:chExt cx="7612785" cy="698931"/>
        </a:xfrm>
      </xdr:grpSpPr>
      <xdr:sp macro="" textlink="">
        <xdr:nvSpPr>
          <xdr:cNvPr id="400" name="正方形/長方形 399"/>
          <xdr:cNvSpPr/>
        </xdr:nvSpPr>
        <xdr:spPr bwMode="auto">
          <a:xfrm>
            <a:off x="2071722" y="38961196"/>
            <a:ext cx="1737654" cy="5313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1" name="大かっこ 400"/>
          <xdr:cNvSpPr/>
        </xdr:nvSpPr>
        <xdr:spPr bwMode="auto">
          <a:xfrm>
            <a:off x="7164507" y="38888467"/>
            <a:ext cx="2520000" cy="69893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年度糸魚川ジオパーク普及啓発支援事業</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02" name="直線矢印コネクタ 401"/>
          <xdr:cNvCxnSpPr>
            <a:stCxn id="400" idx="3"/>
          </xdr:cNvCxnSpPr>
        </xdr:nvCxnSpPr>
        <xdr:spPr bwMode="auto">
          <a:xfrm>
            <a:off x="3809376" y="39226866"/>
            <a:ext cx="744739" cy="84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10</xdr:col>
      <xdr:colOff>97400</xdr:colOff>
      <xdr:row>767</xdr:row>
      <xdr:rowOff>3146762</xdr:rowOff>
    </xdr:from>
    <xdr:to>
      <xdr:col>47</xdr:col>
      <xdr:colOff>18166</xdr:colOff>
      <xdr:row>767</xdr:row>
      <xdr:rowOff>3810586</xdr:rowOff>
    </xdr:to>
    <xdr:grpSp>
      <xdr:nvGrpSpPr>
        <xdr:cNvPr id="403" name="グループ化 402"/>
        <xdr:cNvGrpSpPr/>
      </xdr:nvGrpSpPr>
      <xdr:grpSpPr>
        <a:xfrm>
          <a:off x="2114459" y="68140880"/>
          <a:ext cx="7383883" cy="663824"/>
          <a:chOff x="2057392" y="41619479"/>
          <a:chExt cx="7601814" cy="540000"/>
        </a:xfrm>
      </xdr:grpSpPr>
      <xdr:sp macro="" textlink="">
        <xdr:nvSpPr>
          <xdr:cNvPr id="404" name="正方形/長方形 403"/>
          <xdr:cNvSpPr/>
        </xdr:nvSpPr>
        <xdr:spPr bwMode="auto">
          <a:xfrm>
            <a:off x="2057392" y="41620900"/>
            <a:ext cx="1729861" cy="53653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5" name="大かっこ 404"/>
          <xdr:cNvSpPr/>
        </xdr:nvSpPr>
        <xdr:spPr bwMode="auto">
          <a:xfrm>
            <a:off x="7139206" y="41619479"/>
            <a:ext cx="2520000" cy="540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平阿蘇カルデラ環境保全活用推進事業　等</a:t>
            </a:r>
          </a:p>
        </xdr:txBody>
      </xdr:sp>
      <xdr:cxnSp macro="">
        <xdr:nvCxnSpPr>
          <xdr:cNvPr id="406" name="直線矢印コネクタ 405"/>
          <xdr:cNvCxnSpPr>
            <a:stCxn id="404" idx="3"/>
          </xdr:cNvCxnSpPr>
        </xdr:nvCxnSpPr>
        <xdr:spPr bwMode="auto">
          <a:xfrm>
            <a:off x="3787253" y="41889169"/>
            <a:ext cx="756630" cy="442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22</xdr:col>
      <xdr:colOff>107346</xdr:colOff>
      <xdr:row>767</xdr:row>
      <xdr:rowOff>958094</xdr:rowOff>
    </xdr:from>
    <xdr:to>
      <xdr:col>34</xdr:col>
      <xdr:colOff>120361</xdr:colOff>
      <xdr:row>767</xdr:row>
      <xdr:rowOff>1503537</xdr:rowOff>
    </xdr:to>
    <xdr:sp macro="" textlink="">
      <xdr:nvSpPr>
        <xdr:cNvPr id="407" name="正方形/長方形 406"/>
        <xdr:cNvSpPr/>
      </xdr:nvSpPr>
      <xdr:spPr bwMode="auto">
        <a:xfrm>
          <a:off x="4065513" y="73898427"/>
          <a:ext cx="2172015" cy="54544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環境アセスメントセンター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（１件）１．０百万円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110216</xdr:colOff>
      <xdr:row>767</xdr:row>
      <xdr:rowOff>717550</xdr:rowOff>
    </xdr:from>
    <xdr:to>
      <xdr:col>33</xdr:col>
      <xdr:colOff>176741</xdr:colOff>
      <xdr:row>767</xdr:row>
      <xdr:rowOff>965010</xdr:rowOff>
    </xdr:to>
    <xdr:sp macro="" textlink="">
      <xdr:nvSpPr>
        <xdr:cNvPr id="408" name="正方形/長方形 407"/>
        <xdr:cNvSpPr/>
      </xdr:nvSpPr>
      <xdr:spPr bwMode="auto">
        <a:xfrm>
          <a:off x="3888466" y="73657883"/>
          <a:ext cx="2225525" cy="24746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99332</xdr:colOff>
      <xdr:row>767</xdr:row>
      <xdr:rowOff>2024804</xdr:rowOff>
    </xdr:from>
    <xdr:to>
      <xdr:col>47</xdr:col>
      <xdr:colOff>18150</xdr:colOff>
      <xdr:row>767</xdr:row>
      <xdr:rowOff>2699836</xdr:rowOff>
    </xdr:to>
    <xdr:grpSp>
      <xdr:nvGrpSpPr>
        <xdr:cNvPr id="409" name="グループ化 408"/>
        <xdr:cNvGrpSpPr/>
      </xdr:nvGrpSpPr>
      <xdr:grpSpPr>
        <a:xfrm>
          <a:off x="2116391" y="67018922"/>
          <a:ext cx="7381935" cy="675032"/>
          <a:chOff x="2052060" y="39079693"/>
          <a:chExt cx="7604363" cy="1765659"/>
        </a:xfrm>
        <a:solidFill>
          <a:srgbClr val="FFFF00"/>
        </a:solidFill>
      </xdr:grpSpPr>
      <xdr:sp macro="" textlink="">
        <xdr:nvSpPr>
          <xdr:cNvPr id="410" name="正方形/長方形 409"/>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11" name="正方形/長方形 410"/>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（株）一成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12" name="大かっこ 411"/>
          <xdr:cNvSpPr/>
        </xdr:nvSpPr>
        <xdr:spPr bwMode="auto">
          <a:xfrm>
            <a:off x="7161425" y="39079693"/>
            <a:ext cx="2494998" cy="175407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山陰海岸国立公園ジオパーク行動計画改訂補助に係る業務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13" name="直線矢印コネクタ 412"/>
          <xdr:cNvCxnSpPr>
            <a:stCxn id="410" idx="3"/>
            <a:endCxn id="411" idx="1"/>
          </xdr:cNvCxnSpPr>
        </xdr:nvCxnSpPr>
        <xdr:spPr bwMode="auto">
          <a:xfrm>
            <a:off x="3789714" y="40066720"/>
            <a:ext cx="749215" cy="2501"/>
          </a:xfrm>
          <a:prstGeom prst="straightConnector1">
            <a:avLst/>
          </a:prstGeom>
          <a:grp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21</xdr:col>
      <xdr:colOff>116417</xdr:colOff>
      <xdr:row>767</xdr:row>
      <xdr:rowOff>1809750</xdr:rowOff>
    </xdr:from>
    <xdr:to>
      <xdr:col>34</xdr:col>
      <xdr:colOff>178857</xdr:colOff>
      <xdr:row>767</xdr:row>
      <xdr:rowOff>1988926</xdr:rowOff>
    </xdr:to>
    <xdr:sp macro="" textlink="">
      <xdr:nvSpPr>
        <xdr:cNvPr id="414" name="正方形/長方形 413"/>
        <xdr:cNvSpPr/>
      </xdr:nvSpPr>
      <xdr:spPr bwMode="auto">
        <a:xfrm>
          <a:off x="3894667" y="74750083"/>
          <a:ext cx="2401357" cy="179176"/>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73478</xdr:colOff>
      <xdr:row>767</xdr:row>
      <xdr:rowOff>2997200</xdr:rowOff>
    </xdr:from>
    <xdr:to>
      <xdr:col>34</xdr:col>
      <xdr:colOff>62440</xdr:colOff>
      <xdr:row>767</xdr:row>
      <xdr:rowOff>3253732</xdr:rowOff>
    </xdr:to>
    <xdr:sp macro="" textlink="">
      <xdr:nvSpPr>
        <xdr:cNvPr id="415" name="正方形/長方形 414"/>
        <xdr:cNvSpPr/>
      </xdr:nvSpPr>
      <xdr:spPr bwMode="auto">
        <a:xfrm>
          <a:off x="4031645" y="75937533"/>
          <a:ext cx="2147962" cy="256532"/>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93133</xdr:colOff>
      <xdr:row>767</xdr:row>
      <xdr:rowOff>3232150</xdr:rowOff>
    </xdr:from>
    <xdr:to>
      <xdr:col>34</xdr:col>
      <xdr:colOff>99239</xdr:colOff>
      <xdr:row>767</xdr:row>
      <xdr:rowOff>3813292</xdr:rowOff>
    </xdr:to>
    <xdr:sp macro="" textlink="">
      <xdr:nvSpPr>
        <xdr:cNvPr id="416" name="正方形/長方形 415"/>
        <xdr:cNvSpPr/>
      </xdr:nvSpPr>
      <xdr:spPr bwMode="auto">
        <a:xfrm>
          <a:off x="4051300" y="76172483"/>
          <a:ext cx="2165106" cy="58114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．（株）メッツ研究所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42334</xdr:colOff>
      <xdr:row>768</xdr:row>
      <xdr:rowOff>34834</xdr:rowOff>
    </xdr:from>
    <xdr:to>
      <xdr:col>10</xdr:col>
      <xdr:colOff>42335</xdr:colOff>
      <xdr:row>768</xdr:row>
      <xdr:rowOff>47625</xdr:rowOff>
    </xdr:to>
    <xdr:cxnSp macro="">
      <xdr:nvCxnSpPr>
        <xdr:cNvPr id="420" name="直線矢印コネクタ 419"/>
        <xdr:cNvCxnSpPr>
          <a:endCxn id="316" idx="1"/>
        </xdr:cNvCxnSpPr>
      </xdr:nvCxnSpPr>
      <xdr:spPr>
        <a:xfrm flipV="1">
          <a:off x="1481667" y="78171584"/>
          <a:ext cx="359835" cy="127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222250</xdr:colOff>
      <xdr:row>768</xdr:row>
      <xdr:rowOff>1762125</xdr:rowOff>
    </xdr:from>
    <xdr:to>
      <xdr:col>61</xdr:col>
      <xdr:colOff>1136650</xdr:colOff>
      <xdr:row>768</xdr:row>
      <xdr:rowOff>2676525</xdr:rowOff>
    </xdr:to>
    <xdr:cxnSp macro="">
      <xdr:nvCxnSpPr>
        <xdr:cNvPr id="422" name="直線矢印コネクタ 421"/>
        <xdr:cNvCxnSpPr/>
      </xdr:nvCxnSpPr>
      <xdr:spPr>
        <a:xfrm>
          <a:off x="13541375" y="72675750"/>
          <a:ext cx="914400" cy="914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5594</xdr:colOff>
      <xdr:row>773</xdr:row>
      <xdr:rowOff>911680</xdr:rowOff>
    </xdr:from>
    <xdr:to>
      <xdr:col>49</xdr:col>
      <xdr:colOff>228116</xdr:colOff>
      <xdr:row>775</xdr:row>
      <xdr:rowOff>3547556</xdr:rowOff>
    </xdr:to>
    <xdr:grpSp>
      <xdr:nvGrpSpPr>
        <xdr:cNvPr id="456" name="グループ化 455"/>
        <xdr:cNvGrpSpPr/>
      </xdr:nvGrpSpPr>
      <xdr:grpSpPr>
        <a:xfrm>
          <a:off x="1417535" y="89404533"/>
          <a:ext cx="8694169" cy="12396199"/>
          <a:chOff x="3860800" y="48811205"/>
          <a:chExt cx="5970900" cy="6801302"/>
        </a:xfrm>
      </xdr:grpSpPr>
      <xdr:sp macro="" textlink="">
        <xdr:nvSpPr>
          <xdr:cNvPr id="457" name="正方形/長方形 456"/>
          <xdr:cNvSpPr/>
        </xdr:nvSpPr>
        <xdr:spPr>
          <a:xfrm>
            <a:off x="3860800" y="48811205"/>
            <a:ext cx="971533" cy="3640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　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47</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458" name="正方形/長方形 457"/>
          <xdr:cNvSpPr/>
        </xdr:nvSpPr>
        <xdr:spPr>
          <a:xfrm>
            <a:off x="5216962" y="49356010"/>
            <a:ext cx="2248656" cy="64623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（一財）自然環境研究センター等（２件）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a:ea typeface="ＭＳ Ｐゴシック"/>
              </a:rPr>
              <a:t>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59" name="テキスト ボックス 458"/>
          <xdr:cNvSpPr txBox="1"/>
        </xdr:nvSpPr>
        <xdr:spPr>
          <a:xfrm>
            <a:off x="5224724" y="49131792"/>
            <a:ext cx="1879625" cy="167796"/>
          </a:xfrm>
          <a:prstGeom prst="rect">
            <a:avLst/>
          </a:prstGeom>
          <a:noFill/>
          <a:ln>
            <a:no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60" name="正方形/長方形 459"/>
          <xdr:cNvSpPr/>
        </xdr:nvSpPr>
        <xdr:spPr bwMode="auto">
          <a:xfrm>
            <a:off x="4843082" y="53693961"/>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九州地方環境事務所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１１百万円</a:t>
            </a:r>
          </a:p>
        </xdr:txBody>
      </xdr:sp>
      <xdr:sp macro="" textlink="">
        <xdr:nvSpPr>
          <xdr:cNvPr id="461" name="正方形/長方形 460"/>
          <xdr:cNvSpPr/>
        </xdr:nvSpPr>
        <xdr:spPr bwMode="auto">
          <a:xfrm>
            <a:off x="7462635" y="53693961"/>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rPr>
              <a:t>g</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．（株）八千代エンジニアリング等（５件）</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１１百万円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62" name="正方形/長方形 461"/>
          <xdr:cNvSpPr/>
        </xdr:nvSpPr>
        <xdr:spPr bwMode="auto">
          <a:xfrm>
            <a:off x="4854609" y="51818978"/>
            <a:ext cx="1821613"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東北地方環境事務所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１４百万円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63" name="正方形/長方形 462"/>
          <xdr:cNvSpPr/>
        </xdr:nvSpPr>
        <xdr:spPr bwMode="auto">
          <a:xfrm>
            <a:off x="7474161" y="51818978"/>
            <a:ext cx="2242505"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e</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．特定非営利活動法人つがる野自然学校等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rPr>
              <a:t>（１０件）　１４百万円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64" name="大かっこ 463"/>
          <xdr:cNvSpPr/>
        </xdr:nvSpPr>
        <xdr:spPr bwMode="auto">
          <a:xfrm>
            <a:off x="7129023" y="52202469"/>
            <a:ext cx="2563725" cy="42639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白神山地の順応的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65" name="テキスト ボックス 464"/>
          <xdr:cNvSpPr txBox="1"/>
        </xdr:nvSpPr>
        <xdr:spPr bwMode="auto">
          <a:xfrm>
            <a:off x="7454398" y="51632351"/>
            <a:ext cx="2269207"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66" name="正方形/長方形 465"/>
          <xdr:cNvSpPr/>
        </xdr:nvSpPr>
        <xdr:spPr bwMode="auto">
          <a:xfrm>
            <a:off x="4843716" y="52765085"/>
            <a:ext cx="1821613" cy="3543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関東地方環境事務所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２５百万円</a:t>
            </a:r>
          </a:p>
        </xdr:txBody>
      </xdr:sp>
      <xdr:sp macro="" textlink="">
        <xdr:nvSpPr>
          <xdr:cNvPr id="467" name="正方形/長方形 466"/>
          <xdr:cNvSpPr/>
        </xdr:nvSpPr>
        <xdr:spPr bwMode="auto">
          <a:xfrm>
            <a:off x="7463266" y="52765085"/>
            <a:ext cx="2197679" cy="3502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．（株）プレック研究所等（９件）</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２５百万円</a:t>
            </a:r>
          </a:p>
        </xdr:txBody>
      </xdr:sp>
      <xdr:sp macro="" textlink="">
        <xdr:nvSpPr>
          <xdr:cNvPr id="468" name="テキスト ボックス 467"/>
          <xdr:cNvSpPr txBox="1"/>
        </xdr:nvSpPr>
        <xdr:spPr bwMode="auto">
          <a:xfrm>
            <a:off x="7443505" y="52575350"/>
            <a:ext cx="1747564"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69" name="正方形/長方形 468"/>
          <xdr:cNvSpPr/>
        </xdr:nvSpPr>
        <xdr:spPr bwMode="auto">
          <a:xfrm>
            <a:off x="4854609" y="50497418"/>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釧路自然環境事務所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２５百万円</a:t>
            </a:r>
          </a:p>
        </xdr:txBody>
      </xdr:sp>
      <xdr:sp macro="" textlink="">
        <xdr:nvSpPr>
          <xdr:cNvPr id="470" name="正方形/長方形 469"/>
          <xdr:cNvSpPr/>
        </xdr:nvSpPr>
        <xdr:spPr bwMode="auto">
          <a:xfrm>
            <a:off x="7474161" y="50497418"/>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．（公財）知床財団等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（８件）　２５百万円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71" name="テキスト ボックス 470"/>
          <xdr:cNvSpPr txBox="1"/>
        </xdr:nvSpPr>
        <xdr:spPr bwMode="auto">
          <a:xfrm>
            <a:off x="7454398" y="50314969"/>
            <a:ext cx="2264754" cy="177378"/>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72" name="正方形/長方形 471"/>
          <xdr:cNvSpPr/>
        </xdr:nvSpPr>
        <xdr:spPr bwMode="auto">
          <a:xfrm>
            <a:off x="7362820" y="54715346"/>
            <a:ext cx="2322864" cy="2959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h</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．（一財）自然環境研究センター等（２１件）</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６</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rPr>
              <a:t>1</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473" name="直線コネクタ 472"/>
          <xdr:cNvCxnSpPr>
            <a:stCxn id="457" idx="2"/>
          </xdr:cNvCxnSpPr>
        </xdr:nvCxnSpPr>
        <xdr:spPr>
          <a:xfrm flipH="1">
            <a:off x="4317796" y="49175208"/>
            <a:ext cx="28770" cy="5640793"/>
          </a:xfrm>
          <a:prstGeom prst="line">
            <a:avLst/>
          </a:prstGeom>
          <a:noFill/>
          <a:ln w="9525" cap="flat" cmpd="sng" algn="ctr">
            <a:solidFill>
              <a:sysClr val="windowText" lastClr="000000"/>
            </a:solidFill>
            <a:prstDash val="solid"/>
          </a:ln>
          <a:effectLst/>
        </xdr:spPr>
      </xdr:cxnSp>
      <xdr:cxnSp macro="">
        <xdr:nvCxnSpPr>
          <xdr:cNvPr id="474" name="直線矢印コネクタ 473"/>
          <xdr:cNvCxnSpPr>
            <a:stCxn id="469" idx="3"/>
            <a:endCxn id="470" idx="1"/>
          </xdr:cNvCxnSpPr>
        </xdr:nvCxnSpPr>
        <xdr:spPr>
          <a:xfrm>
            <a:off x="6676222" y="50669745"/>
            <a:ext cx="797939" cy="0"/>
          </a:xfrm>
          <a:prstGeom prst="straightConnector1">
            <a:avLst/>
          </a:prstGeom>
          <a:noFill/>
          <a:ln w="9525" cap="flat" cmpd="sng" algn="ctr">
            <a:solidFill>
              <a:sysClr val="windowText" lastClr="000000"/>
            </a:solidFill>
            <a:prstDash val="solid"/>
            <a:tailEnd type="arrow"/>
          </a:ln>
          <a:effectLst/>
        </xdr:spPr>
      </xdr:cxnSp>
      <xdr:cxnSp macro="">
        <xdr:nvCxnSpPr>
          <xdr:cNvPr id="475" name="直線矢印コネクタ 474"/>
          <xdr:cNvCxnSpPr>
            <a:stCxn id="478" idx="3"/>
            <a:endCxn id="472" idx="1"/>
          </xdr:cNvCxnSpPr>
        </xdr:nvCxnSpPr>
        <xdr:spPr>
          <a:xfrm>
            <a:off x="6669609" y="54849736"/>
            <a:ext cx="693211" cy="13597"/>
          </a:xfrm>
          <a:prstGeom prst="straightConnector1">
            <a:avLst/>
          </a:prstGeom>
          <a:noFill/>
          <a:ln w="9525" cap="flat" cmpd="sng" algn="ctr">
            <a:solidFill>
              <a:sysClr val="windowText" lastClr="000000"/>
            </a:solidFill>
            <a:prstDash val="solid"/>
            <a:tailEnd type="arrow"/>
          </a:ln>
          <a:effectLst/>
        </xdr:spPr>
      </xdr:cxnSp>
      <xdr:cxnSp macro="">
        <xdr:nvCxnSpPr>
          <xdr:cNvPr id="476" name="直線矢印コネクタ 475"/>
          <xdr:cNvCxnSpPr>
            <a:stCxn id="466" idx="3"/>
            <a:endCxn id="467" idx="1"/>
          </xdr:cNvCxnSpPr>
        </xdr:nvCxnSpPr>
        <xdr:spPr>
          <a:xfrm flipV="1">
            <a:off x="6665327" y="52935339"/>
            <a:ext cx="797939" cy="2071"/>
          </a:xfrm>
          <a:prstGeom prst="straightConnector1">
            <a:avLst/>
          </a:prstGeom>
          <a:noFill/>
          <a:ln w="9525" cap="flat" cmpd="sng" algn="ctr">
            <a:solidFill>
              <a:sysClr val="windowText" lastClr="000000"/>
            </a:solidFill>
            <a:prstDash val="solid"/>
            <a:tailEnd type="arrow"/>
          </a:ln>
          <a:effectLst/>
        </xdr:spPr>
      </xdr:cxnSp>
      <xdr:cxnSp macro="">
        <xdr:nvCxnSpPr>
          <xdr:cNvPr id="477" name="直線矢印コネクタ 476"/>
          <xdr:cNvCxnSpPr>
            <a:stCxn id="460" idx="3"/>
            <a:endCxn id="461" idx="1"/>
          </xdr:cNvCxnSpPr>
        </xdr:nvCxnSpPr>
        <xdr:spPr>
          <a:xfrm>
            <a:off x="6664695" y="53866288"/>
            <a:ext cx="797939" cy="0"/>
          </a:xfrm>
          <a:prstGeom prst="straightConnector1">
            <a:avLst/>
          </a:prstGeom>
          <a:noFill/>
          <a:ln w="9525" cap="flat" cmpd="sng" algn="ctr">
            <a:solidFill>
              <a:sysClr val="windowText" lastClr="000000"/>
            </a:solidFill>
            <a:prstDash val="solid"/>
            <a:tailEnd type="arrow"/>
          </a:ln>
          <a:effectLst/>
        </xdr:spPr>
      </xdr:cxnSp>
      <xdr:sp macro="" textlink="">
        <xdr:nvSpPr>
          <xdr:cNvPr id="478" name="正方形/長方形 477"/>
          <xdr:cNvSpPr/>
        </xdr:nvSpPr>
        <xdr:spPr bwMode="auto">
          <a:xfrm>
            <a:off x="4847996" y="54671806"/>
            <a:ext cx="1821613"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那覇自然環境事務所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479" name="直線矢印コネクタ 478"/>
          <xdr:cNvCxnSpPr>
            <a:endCxn id="478" idx="1"/>
          </xdr:cNvCxnSpPr>
        </xdr:nvCxnSpPr>
        <xdr:spPr>
          <a:xfrm>
            <a:off x="4291376" y="54839059"/>
            <a:ext cx="556621" cy="10675"/>
          </a:xfrm>
          <a:prstGeom prst="straightConnector1">
            <a:avLst/>
          </a:prstGeom>
          <a:noFill/>
          <a:ln w="9525" cap="flat" cmpd="sng" algn="ctr">
            <a:solidFill>
              <a:sysClr val="windowText" lastClr="000000"/>
            </a:solidFill>
            <a:prstDash val="solid"/>
            <a:tailEnd type="arrow"/>
          </a:ln>
          <a:effectLst/>
        </xdr:spPr>
      </xdr:cxnSp>
      <xdr:cxnSp macro="">
        <xdr:nvCxnSpPr>
          <xdr:cNvPr id="480" name="直線矢印コネクタ 479"/>
          <xdr:cNvCxnSpPr/>
        </xdr:nvCxnSpPr>
        <xdr:spPr>
          <a:xfrm flipV="1">
            <a:off x="4335039" y="53871764"/>
            <a:ext cx="508044" cy="5840"/>
          </a:xfrm>
          <a:prstGeom prst="straightConnector1">
            <a:avLst/>
          </a:prstGeom>
          <a:noFill/>
          <a:ln w="9525" cap="flat" cmpd="sng" algn="ctr">
            <a:solidFill>
              <a:sysClr val="windowText" lastClr="000000"/>
            </a:solidFill>
            <a:prstDash val="solid"/>
            <a:tailEnd type="arrow"/>
          </a:ln>
          <a:effectLst/>
        </xdr:spPr>
      </xdr:cxnSp>
      <xdr:cxnSp macro="">
        <xdr:nvCxnSpPr>
          <xdr:cNvPr id="481" name="直線矢印コネクタ 480"/>
          <xdr:cNvCxnSpPr>
            <a:endCxn id="466" idx="1"/>
          </xdr:cNvCxnSpPr>
        </xdr:nvCxnSpPr>
        <xdr:spPr>
          <a:xfrm>
            <a:off x="4335672" y="52936266"/>
            <a:ext cx="508044" cy="6017"/>
          </a:xfrm>
          <a:prstGeom prst="straightConnector1">
            <a:avLst/>
          </a:prstGeom>
          <a:noFill/>
          <a:ln w="9525" cap="flat" cmpd="sng" algn="ctr">
            <a:solidFill>
              <a:sysClr val="windowText" lastClr="000000"/>
            </a:solidFill>
            <a:prstDash val="solid"/>
            <a:tailEnd type="arrow"/>
          </a:ln>
          <a:effectLst/>
        </xdr:spPr>
      </xdr:cxnSp>
      <xdr:cxnSp macro="">
        <xdr:nvCxnSpPr>
          <xdr:cNvPr id="482" name="直線矢印コネクタ 481"/>
          <xdr:cNvCxnSpPr/>
        </xdr:nvCxnSpPr>
        <xdr:spPr>
          <a:xfrm flipV="1">
            <a:off x="4365996" y="50664135"/>
            <a:ext cx="488613" cy="6583"/>
          </a:xfrm>
          <a:prstGeom prst="straightConnector1">
            <a:avLst/>
          </a:prstGeom>
          <a:noFill/>
          <a:ln w="9525" cap="flat" cmpd="sng" algn="ctr">
            <a:solidFill>
              <a:sysClr val="windowText" lastClr="000000"/>
            </a:solidFill>
            <a:prstDash val="solid"/>
            <a:tailEnd type="arrow"/>
          </a:ln>
          <a:effectLst/>
        </xdr:spPr>
      </xdr:cxnSp>
      <xdr:sp macro="" textlink="">
        <xdr:nvSpPr>
          <xdr:cNvPr id="483" name="大かっこ 482"/>
          <xdr:cNvSpPr/>
        </xdr:nvSpPr>
        <xdr:spPr bwMode="auto">
          <a:xfrm>
            <a:off x="7209997" y="53175006"/>
            <a:ext cx="2621703"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小笠原諸島の順応的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84" name="大かっこ 483"/>
          <xdr:cNvSpPr/>
        </xdr:nvSpPr>
        <xdr:spPr bwMode="auto">
          <a:xfrm>
            <a:off x="7209120" y="54165577"/>
            <a:ext cx="2564967"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屋久島の順応的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85" name="大かっこ 484"/>
          <xdr:cNvSpPr/>
        </xdr:nvSpPr>
        <xdr:spPr bwMode="auto">
          <a:xfrm>
            <a:off x="7062090" y="55090321"/>
            <a:ext cx="2646029" cy="5221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・科学的知見に基づく奄美大島、徳之島、沖縄島北部及び西表島の順応的管理の推進</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・奄美大島、徳之島、沖縄島北部及び西表島の世界自然遺産登録推進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grpSp>
    <xdr:clientData/>
  </xdr:twoCellAnchor>
  <xdr:twoCellAnchor>
    <xdr:from>
      <xdr:col>7</xdr:col>
      <xdr:colOff>142875</xdr:colOff>
      <xdr:row>772</xdr:row>
      <xdr:rowOff>4603750</xdr:rowOff>
    </xdr:from>
    <xdr:to>
      <xdr:col>35</xdr:col>
      <xdr:colOff>24765</xdr:colOff>
      <xdr:row>773</xdr:row>
      <xdr:rowOff>1230084</xdr:rowOff>
    </xdr:to>
    <xdr:sp macro="" textlink="">
      <xdr:nvSpPr>
        <xdr:cNvPr id="486" name="大かっこ 485"/>
        <xdr:cNvSpPr/>
      </xdr:nvSpPr>
      <xdr:spPr bwMode="auto">
        <a:xfrm>
          <a:off x="1476375" y="94043500"/>
          <a:ext cx="5215890" cy="1452334"/>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（３）日本の国立公園・世界自然遺産保護管理強化事業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１）遺産地域等貴重な自然環境保全推進事業</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２）奄美大島、徳之島、沖縄島北部及び西表島の世界自然遺産登録推進</a:t>
          </a: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10</xdr:col>
      <xdr:colOff>58847</xdr:colOff>
      <xdr:row>773</xdr:row>
      <xdr:rowOff>2191236</xdr:rowOff>
    </xdr:from>
    <xdr:to>
      <xdr:col>15</xdr:col>
      <xdr:colOff>34657</xdr:colOff>
      <xdr:row>773</xdr:row>
      <xdr:rowOff>2207612</xdr:rowOff>
    </xdr:to>
    <xdr:cxnSp macro="">
      <xdr:nvCxnSpPr>
        <xdr:cNvPr id="487" name="直線矢印コネクタ 486"/>
        <xdr:cNvCxnSpPr>
          <a:endCxn id="488" idx="1"/>
        </xdr:cNvCxnSpPr>
      </xdr:nvCxnSpPr>
      <xdr:spPr>
        <a:xfrm flipV="1">
          <a:off x="1963847" y="96456986"/>
          <a:ext cx="928310" cy="1637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34657</xdr:colOff>
      <xdr:row>773</xdr:row>
      <xdr:rowOff>1085369</xdr:rowOff>
    </xdr:from>
    <xdr:to>
      <xdr:col>49</xdr:col>
      <xdr:colOff>147261</xdr:colOff>
      <xdr:row>773</xdr:row>
      <xdr:rowOff>3297102</xdr:rowOff>
    </xdr:to>
    <xdr:sp macro="" textlink="">
      <xdr:nvSpPr>
        <xdr:cNvPr id="488" name="角丸四角形 487"/>
        <xdr:cNvSpPr/>
      </xdr:nvSpPr>
      <xdr:spPr>
        <a:xfrm>
          <a:off x="2892157" y="95351119"/>
          <a:ext cx="6589604" cy="221173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142875</xdr:colOff>
      <xdr:row>774</xdr:row>
      <xdr:rowOff>508000</xdr:rowOff>
    </xdr:from>
    <xdr:to>
      <xdr:col>49</xdr:col>
      <xdr:colOff>68843</xdr:colOff>
      <xdr:row>774</xdr:row>
      <xdr:rowOff>1327453</xdr:rowOff>
    </xdr:to>
    <xdr:sp macro="" textlink="">
      <xdr:nvSpPr>
        <xdr:cNvPr id="489" name="大かっこ 488"/>
        <xdr:cNvSpPr/>
      </xdr:nvSpPr>
      <xdr:spPr bwMode="auto">
        <a:xfrm>
          <a:off x="6048375" y="99345750"/>
          <a:ext cx="3354968" cy="81945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知床の順応的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127000</xdr:colOff>
      <xdr:row>774</xdr:row>
      <xdr:rowOff>2159000</xdr:rowOff>
    </xdr:from>
    <xdr:to>
      <xdr:col>14</xdr:col>
      <xdr:colOff>40834</xdr:colOff>
      <xdr:row>774</xdr:row>
      <xdr:rowOff>2161865</xdr:rowOff>
    </xdr:to>
    <xdr:cxnSp macro="">
      <xdr:nvCxnSpPr>
        <xdr:cNvPr id="492" name="直線矢印コネクタ 491"/>
        <xdr:cNvCxnSpPr>
          <a:endCxn id="462" idx="1"/>
        </xdr:cNvCxnSpPr>
      </xdr:nvCxnSpPr>
      <xdr:spPr>
        <a:xfrm>
          <a:off x="2032000" y="100996750"/>
          <a:ext cx="675834" cy="2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774</xdr:row>
      <xdr:rowOff>2143125</xdr:rowOff>
    </xdr:from>
    <xdr:to>
      <xdr:col>33</xdr:col>
      <xdr:colOff>29156</xdr:colOff>
      <xdr:row>774</xdr:row>
      <xdr:rowOff>2161865</xdr:rowOff>
    </xdr:to>
    <xdr:cxnSp macro="">
      <xdr:nvCxnSpPr>
        <xdr:cNvPr id="494" name="直線矢印コネクタ 493"/>
        <xdr:cNvCxnSpPr>
          <a:endCxn id="463" idx="1"/>
        </xdr:cNvCxnSpPr>
      </xdr:nvCxnSpPr>
      <xdr:spPr>
        <a:xfrm>
          <a:off x="5397500" y="100980875"/>
          <a:ext cx="918156" cy="187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1333500</xdr:colOff>
      <xdr:row>775</xdr:row>
      <xdr:rowOff>1317625</xdr:rowOff>
    </xdr:from>
    <xdr:to>
      <xdr:col>61</xdr:col>
      <xdr:colOff>1365250</xdr:colOff>
      <xdr:row>775</xdr:row>
      <xdr:rowOff>1397000</xdr:rowOff>
    </xdr:to>
    <xdr:cxnSp macro="">
      <xdr:nvCxnSpPr>
        <xdr:cNvPr id="496" name="直線矢印コネクタ 495"/>
        <xdr:cNvCxnSpPr/>
      </xdr:nvCxnSpPr>
      <xdr:spPr>
        <a:xfrm flipH="1">
          <a:off x="14652625" y="102076250"/>
          <a:ext cx="31750" cy="79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156633</xdr:colOff>
      <xdr:row>763</xdr:row>
      <xdr:rowOff>324680</xdr:rowOff>
    </xdr:from>
    <xdr:to>
      <xdr:col>48</xdr:col>
      <xdr:colOff>176590</xdr:colOff>
      <xdr:row>763</xdr:row>
      <xdr:rowOff>5079999</xdr:rowOff>
    </xdr:to>
    <xdr:sp macro="" textlink="">
      <xdr:nvSpPr>
        <xdr:cNvPr id="516" name="角丸四角形 515"/>
        <xdr:cNvSpPr/>
      </xdr:nvSpPr>
      <xdr:spPr bwMode="auto">
        <a:xfrm>
          <a:off x="1871133" y="58516080"/>
          <a:ext cx="7449457" cy="4755319"/>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72926</xdr:colOff>
      <xdr:row>763</xdr:row>
      <xdr:rowOff>1953418</xdr:rowOff>
    </xdr:from>
    <xdr:to>
      <xdr:col>46</xdr:col>
      <xdr:colOff>23585</xdr:colOff>
      <xdr:row>763</xdr:row>
      <xdr:rowOff>2655653</xdr:rowOff>
    </xdr:to>
    <xdr:grpSp>
      <xdr:nvGrpSpPr>
        <xdr:cNvPr id="517" name="グループ化 516"/>
        <xdr:cNvGrpSpPr/>
      </xdr:nvGrpSpPr>
      <xdr:grpSpPr>
        <a:xfrm>
          <a:off x="2291691" y="59999889"/>
          <a:ext cx="7010365" cy="702235"/>
          <a:chOff x="2243558" y="35996860"/>
          <a:chExt cx="7239885" cy="2226965"/>
        </a:xfrm>
      </xdr:grpSpPr>
      <xdr:sp macro="" textlink="">
        <xdr:nvSpPr>
          <xdr:cNvPr id="518" name="正方形/長方形 517"/>
          <xdr:cNvSpPr/>
        </xdr:nvSpPr>
        <xdr:spPr bwMode="auto">
          <a:xfrm>
            <a:off x="2243558" y="35996860"/>
            <a:ext cx="1748491" cy="216710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9" name="正方形/長方形 518"/>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．公益財団法人尾瀬保護財団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20" name="大かっこ 519"/>
          <xdr:cNvSpPr/>
        </xdr:nvSpPr>
        <xdr:spPr bwMode="auto">
          <a:xfrm>
            <a:off x="7008882" y="36121661"/>
            <a:ext cx="2474561"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尾瀬国立公園利用適正化推進業務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21" name="直線矢印コネクタ 520"/>
          <xdr:cNvCxnSpPr>
            <a:stCxn id="518" idx="3"/>
            <a:endCxn id="519" idx="1"/>
          </xdr:cNvCxnSpPr>
        </xdr:nvCxnSpPr>
        <xdr:spPr bwMode="auto">
          <a:xfrm>
            <a:off x="3992049" y="37080416"/>
            <a:ext cx="420205" cy="68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73457</xdr:colOff>
      <xdr:row>763</xdr:row>
      <xdr:rowOff>3000568</xdr:rowOff>
    </xdr:from>
    <xdr:to>
      <xdr:col>46</xdr:col>
      <xdr:colOff>101680</xdr:colOff>
      <xdr:row>763</xdr:row>
      <xdr:rowOff>3590834</xdr:rowOff>
    </xdr:to>
    <xdr:grpSp>
      <xdr:nvGrpSpPr>
        <xdr:cNvPr id="522" name="グループ化 521"/>
        <xdr:cNvGrpSpPr/>
      </xdr:nvGrpSpPr>
      <xdr:grpSpPr>
        <a:xfrm>
          <a:off x="2292222" y="61047039"/>
          <a:ext cx="7087929" cy="590266"/>
          <a:chOff x="2205066" y="36268587"/>
          <a:chExt cx="7334988" cy="4769435"/>
        </a:xfrm>
      </xdr:grpSpPr>
      <xdr:sp macro="" textlink="">
        <xdr:nvSpPr>
          <xdr:cNvPr id="523" name="正方形/長方形 522"/>
          <xdr:cNvSpPr/>
        </xdr:nvSpPr>
        <xdr:spPr bwMode="auto">
          <a:xfrm>
            <a:off x="2205066" y="36268587"/>
            <a:ext cx="1737653" cy="476943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4" name="正方形/長方形 523"/>
          <xdr:cNvSpPr/>
        </xdr:nvSpPr>
        <xdr:spPr bwMode="auto">
          <a:xfrm>
            <a:off x="4409663" y="36375778"/>
            <a:ext cx="2520000" cy="45014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．（株）地域環境計画等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（２件）　５．５百万円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25" name="大かっこ 524"/>
          <xdr:cNvSpPr/>
        </xdr:nvSpPr>
        <xdr:spPr bwMode="auto">
          <a:xfrm>
            <a:off x="7020054" y="36507244"/>
            <a:ext cx="2520000" cy="4233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妙高戸隠連山国立公園協働型管理運営推進業務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26" name="直線矢印コネクタ 525"/>
          <xdr:cNvCxnSpPr>
            <a:stCxn id="523" idx="3"/>
            <a:endCxn id="524" idx="1"/>
          </xdr:cNvCxnSpPr>
        </xdr:nvCxnSpPr>
        <xdr:spPr bwMode="auto">
          <a:xfrm flipV="1">
            <a:off x="3942719" y="38626523"/>
            <a:ext cx="466944" cy="2678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8</xdr:col>
      <xdr:colOff>167383</xdr:colOff>
      <xdr:row>761</xdr:row>
      <xdr:rowOff>392649</xdr:rowOff>
    </xdr:from>
    <xdr:to>
      <xdr:col>18</xdr:col>
      <xdr:colOff>53829</xdr:colOff>
      <xdr:row>763</xdr:row>
      <xdr:rowOff>89123</xdr:rowOff>
    </xdr:to>
    <xdr:sp macro="" textlink="">
      <xdr:nvSpPr>
        <xdr:cNvPr id="527" name="正方形/長方形 526"/>
        <xdr:cNvSpPr/>
      </xdr:nvSpPr>
      <xdr:spPr bwMode="auto">
        <a:xfrm>
          <a:off x="1691383" y="57758549"/>
          <a:ext cx="1791446" cy="5219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２４．０百万円</a:t>
          </a:r>
        </a:p>
      </xdr:txBody>
    </xdr:sp>
    <xdr:clientData/>
  </xdr:twoCellAnchor>
  <xdr:twoCellAnchor>
    <xdr:from>
      <xdr:col>6</xdr:col>
      <xdr:colOff>93133</xdr:colOff>
      <xdr:row>761</xdr:row>
      <xdr:rowOff>86783</xdr:rowOff>
    </xdr:from>
    <xdr:to>
      <xdr:col>22</xdr:col>
      <xdr:colOff>131979</xdr:colOff>
      <xdr:row>761</xdr:row>
      <xdr:rowOff>424873</xdr:rowOff>
    </xdr:to>
    <xdr:sp macro="" textlink="">
      <xdr:nvSpPr>
        <xdr:cNvPr id="528" name="大かっこ 527"/>
        <xdr:cNvSpPr/>
      </xdr:nvSpPr>
      <xdr:spPr bwMode="auto">
        <a:xfrm>
          <a:off x="1236133" y="57452683"/>
          <a:ext cx="3086846" cy="33809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２）国立公園協働型管理運営体制強化事業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158500</xdr:colOff>
      <xdr:row>763</xdr:row>
      <xdr:rowOff>75970</xdr:rowOff>
    </xdr:from>
    <xdr:to>
      <xdr:col>8</xdr:col>
      <xdr:colOff>158500</xdr:colOff>
      <xdr:row>763</xdr:row>
      <xdr:rowOff>2319637</xdr:rowOff>
    </xdr:to>
    <xdr:cxnSp macro="">
      <xdr:nvCxnSpPr>
        <xdr:cNvPr id="529" name="直線コネクタ 528"/>
        <xdr:cNvCxnSpPr/>
      </xdr:nvCxnSpPr>
      <xdr:spPr>
        <a:xfrm>
          <a:off x="1682500" y="58267370"/>
          <a:ext cx="0" cy="2243667"/>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10</xdr:col>
      <xdr:colOff>143025</xdr:colOff>
      <xdr:row>763</xdr:row>
      <xdr:rowOff>4158272</xdr:rowOff>
    </xdr:from>
    <xdr:to>
      <xdr:col>45</xdr:col>
      <xdr:colOff>42703</xdr:colOff>
      <xdr:row>763</xdr:row>
      <xdr:rowOff>4889499</xdr:rowOff>
    </xdr:to>
    <xdr:grpSp>
      <xdr:nvGrpSpPr>
        <xdr:cNvPr id="530" name="グループ化 529"/>
        <xdr:cNvGrpSpPr/>
      </xdr:nvGrpSpPr>
      <xdr:grpSpPr>
        <a:xfrm>
          <a:off x="2160084" y="62204743"/>
          <a:ext cx="6959384" cy="731227"/>
          <a:chOff x="1906161" y="39644573"/>
          <a:chExt cx="7434839" cy="5493682"/>
        </a:xfrm>
      </xdr:grpSpPr>
      <xdr:sp macro="" textlink="">
        <xdr:nvSpPr>
          <xdr:cNvPr id="531" name="正方形/長方形 530"/>
          <xdr:cNvSpPr/>
        </xdr:nvSpPr>
        <xdr:spPr bwMode="auto">
          <a:xfrm>
            <a:off x="1906161" y="39924962"/>
            <a:ext cx="1902356" cy="515305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１．９百万</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2" name="正方形/長方形 531"/>
          <xdr:cNvSpPr/>
        </xdr:nvSpPr>
        <xdr:spPr bwMode="auto">
          <a:xfrm>
            <a:off x="4225678" y="39834669"/>
            <a:ext cx="2519999" cy="530358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．（株）地域環境計画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１．９百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33" name="大かっこ 532"/>
          <xdr:cNvSpPr/>
        </xdr:nvSpPr>
        <xdr:spPr bwMode="auto">
          <a:xfrm>
            <a:off x="6820999" y="39644573"/>
            <a:ext cx="2520001" cy="538432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やんばる国立公園管理運営計画検討業務　等</a:t>
            </a:r>
          </a:p>
        </xdr:txBody>
      </xdr:sp>
      <xdr:cxnSp macro="">
        <xdr:nvCxnSpPr>
          <xdr:cNvPr id="534" name="直線矢印コネクタ 533"/>
          <xdr:cNvCxnSpPr>
            <a:stCxn id="531" idx="3"/>
            <a:endCxn id="532" idx="1"/>
          </xdr:cNvCxnSpPr>
        </xdr:nvCxnSpPr>
        <xdr:spPr bwMode="auto">
          <a:xfrm flipV="1">
            <a:off x="3808517" y="42486466"/>
            <a:ext cx="417161" cy="1502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15</xdr:col>
      <xdr:colOff>50801</xdr:colOff>
      <xdr:row>763</xdr:row>
      <xdr:rowOff>1754649</xdr:rowOff>
    </xdr:from>
    <xdr:to>
      <xdr:col>27</xdr:col>
      <xdr:colOff>61892</xdr:colOff>
      <xdr:row>763</xdr:row>
      <xdr:rowOff>2008553</xdr:rowOff>
    </xdr:to>
    <xdr:sp macro="" textlink="">
      <xdr:nvSpPr>
        <xdr:cNvPr id="535" name="正方形/長方形 534"/>
        <xdr:cNvSpPr/>
      </xdr:nvSpPr>
      <xdr:spPr bwMode="auto">
        <a:xfrm>
          <a:off x="2908301" y="59946049"/>
          <a:ext cx="2297091" cy="253904"/>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94344</xdr:colOff>
      <xdr:row>763</xdr:row>
      <xdr:rowOff>2745858</xdr:rowOff>
    </xdr:from>
    <xdr:to>
      <xdr:col>27</xdr:col>
      <xdr:colOff>94851</xdr:colOff>
      <xdr:row>763</xdr:row>
      <xdr:rowOff>2999762</xdr:rowOff>
    </xdr:to>
    <xdr:sp macro="" textlink="">
      <xdr:nvSpPr>
        <xdr:cNvPr id="536" name="正方形/長方形 535"/>
        <xdr:cNvSpPr/>
      </xdr:nvSpPr>
      <xdr:spPr bwMode="auto">
        <a:xfrm>
          <a:off x="2951844" y="60937258"/>
          <a:ext cx="2286507" cy="253904"/>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62048</xdr:colOff>
      <xdr:row>763</xdr:row>
      <xdr:rowOff>872105</xdr:rowOff>
    </xdr:from>
    <xdr:to>
      <xdr:col>46</xdr:col>
      <xdr:colOff>53074</xdr:colOff>
      <xdr:row>763</xdr:row>
      <xdr:rowOff>1574340</xdr:rowOff>
    </xdr:to>
    <xdr:grpSp>
      <xdr:nvGrpSpPr>
        <xdr:cNvPr id="537" name="グループ化 536"/>
        <xdr:cNvGrpSpPr/>
      </xdr:nvGrpSpPr>
      <xdr:grpSpPr>
        <a:xfrm>
          <a:off x="2280813" y="58918576"/>
          <a:ext cx="7050732" cy="702235"/>
          <a:chOff x="2243558" y="35996860"/>
          <a:chExt cx="7285324" cy="2226965"/>
        </a:xfrm>
      </xdr:grpSpPr>
      <xdr:sp macro="" textlink="">
        <xdr:nvSpPr>
          <xdr:cNvPr id="538" name="正方形/長方形 537"/>
          <xdr:cNvSpPr/>
        </xdr:nvSpPr>
        <xdr:spPr bwMode="auto">
          <a:xfrm>
            <a:off x="2243558" y="35996860"/>
            <a:ext cx="1748491" cy="216710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9" name="正方形/長方形 538"/>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．株式会社ライヴ環境計画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0" name="大かっこ 539"/>
          <xdr:cNvSpPr/>
        </xdr:nvSpPr>
        <xdr:spPr bwMode="auto">
          <a:xfrm>
            <a:off x="7008882" y="36121661"/>
            <a:ext cx="2520000"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大雪山国立公園協働型管理体制検討業務</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41" name="直線矢印コネクタ 540"/>
          <xdr:cNvCxnSpPr>
            <a:stCxn id="538" idx="3"/>
            <a:endCxn id="539" idx="1"/>
          </xdr:cNvCxnSpPr>
        </xdr:nvCxnSpPr>
        <xdr:spPr bwMode="auto">
          <a:xfrm>
            <a:off x="3992049" y="37080416"/>
            <a:ext cx="420205" cy="6838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15</xdr:col>
      <xdr:colOff>103108</xdr:colOff>
      <xdr:row>763</xdr:row>
      <xdr:rowOff>3752464</xdr:rowOff>
    </xdr:from>
    <xdr:to>
      <xdr:col>27</xdr:col>
      <xdr:colOff>124782</xdr:colOff>
      <xdr:row>763</xdr:row>
      <xdr:rowOff>4021427</xdr:rowOff>
    </xdr:to>
    <xdr:sp macro="" textlink="">
      <xdr:nvSpPr>
        <xdr:cNvPr id="542" name="正方形/長方形 541"/>
        <xdr:cNvSpPr/>
      </xdr:nvSpPr>
      <xdr:spPr bwMode="auto">
        <a:xfrm>
          <a:off x="2960608" y="61943864"/>
          <a:ext cx="2307674" cy="26896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62896</xdr:colOff>
      <xdr:row>763</xdr:row>
      <xdr:rowOff>601357</xdr:rowOff>
    </xdr:from>
    <xdr:to>
      <xdr:col>27</xdr:col>
      <xdr:colOff>73987</xdr:colOff>
      <xdr:row>763</xdr:row>
      <xdr:rowOff>877940</xdr:rowOff>
    </xdr:to>
    <xdr:sp macro="" textlink="">
      <xdr:nvSpPr>
        <xdr:cNvPr id="543" name="正方形/長方形 542"/>
        <xdr:cNvSpPr/>
      </xdr:nvSpPr>
      <xdr:spPr bwMode="auto">
        <a:xfrm>
          <a:off x="2920396" y="58792757"/>
          <a:ext cx="2297091"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146050</xdr:colOff>
      <xdr:row>763</xdr:row>
      <xdr:rowOff>2235200</xdr:rowOff>
    </xdr:from>
    <xdr:to>
      <xdr:col>9</xdr:col>
      <xdr:colOff>156633</xdr:colOff>
      <xdr:row>763</xdr:row>
      <xdr:rowOff>2703398</xdr:rowOff>
    </xdr:to>
    <xdr:cxnSp macro="">
      <xdr:nvCxnSpPr>
        <xdr:cNvPr id="544" name="直線矢印コネクタ 543"/>
        <xdr:cNvCxnSpPr>
          <a:endCxn id="516" idx="1"/>
        </xdr:cNvCxnSpPr>
      </xdr:nvCxnSpPr>
      <xdr:spPr>
        <a:xfrm>
          <a:off x="1670050" y="60426600"/>
          <a:ext cx="201083" cy="4681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127000</xdr:colOff>
      <xdr:row>776</xdr:row>
      <xdr:rowOff>188384</xdr:rowOff>
    </xdr:from>
    <xdr:to>
      <xdr:col>21</xdr:col>
      <xdr:colOff>169333</xdr:colOff>
      <xdr:row>776</xdr:row>
      <xdr:rowOff>486834</xdr:rowOff>
    </xdr:to>
    <xdr:sp macro="" textlink="">
      <xdr:nvSpPr>
        <xdr:cNvPr id="555" name="大かっこ 554"/>
        <xdr:cNvSpPr/>
      </xdr:nvSpPr>
      <xdr:spPr bwMode="auto">
        <a:xfrm>
          <a:off x="1270000" y="108942717"/>
          <a:ext cx="2899833" cy="29845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国立・国定公園の海域適正管理強化事業</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139651</xdr:colOff>
      <xdr:row>776</xdr:row>
      <xdr:rowOff>1034054</xdr:rowOff>
    </xdr:from>
    <xdr:to>
      <xdr:col>49</xdr:col>
      <xdr:colOff>148166</xdr:colOff>
      <xdr:row>777</xdr:row>
      <xdr:rowOff>5116108</xdr:rowOff>
    </xdr:to>
    <xdr:sp macro="" textlink="">
      <xdr:nvSpPr>
        <xdr:cNvPr id="556" name="角丸四角形 555"/>
        <xdr:cNvSpPr/>
      </xdr:nvSpPr>
      <xdr:spPr bwMode="auto">
        <a:xfrm>
          <a:off x="1854151" y="109788387"/>
          <a:ext cx="7628515" cy="9289054"/>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77844</xdr:colOff>
      <xdr:row>776</xdr:row>
      <xdr:rowOff>764826</xdr:rowOff>
    </xdr:from>
    <xdr:to>
      <xdr:col>7</xdr:col>
      <xdr:colOff>77845</xdr:colOff>
      <xdr:row>776</xdr:row>
      <xdr:rowOff>3619903</xdr:rowOff>
    </xdr:to>
    <xdr:cxnSp macro="">
      <xdr:nvCxnSpPr>
        <xdr:cNvPr id="557" name="直線コネクタ 556"/>
        <xdr:cNvCxnSpPr/>
      </xdr:nvCxnSpPr>
      <xdr:spPr bwMode="auto">
        <a:xfrm flipH="1">
          <a:off x="1411344" y="110784926"/>
          <a:ext cx="1" cy="285507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98404</xdr:colOff>
      <xdr:row>776</xdr:row>
      <xdr:rowOff>3666471</xdr:rowOff>
    </xdr:from>
    <xdr:to>
      <xdr:col>9</xdr:col>
      <xdr:colOff>171106</xdr:colOff>
      <xdr:row>776</xdr:row>
      <xdr:rowOff>3666472</xdr:rowOff>
    </xdr:to>
    <xdr:cxnSp macro="">
      <xdr:nvCxnSpPr>
        <xdr:cNvPr id="558" name="直線矢印コネクタ 557"/>
        <xdr:cNvCxnSpPr/>
      </xdr:nvCxnSpPr>
      <xdr:spPr bwMode="auto">
        <a:xfrm>
          <a:off x="1431904" y="112420804"/>
          <a:ext cx="453702" cy="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94116</xdr:colOff>
      <xdr:row>776</xdr:row>
      <xdr:rowOff>434819</xdr:rowOff>
    </xdr:from>
    <xdr:to>
      <xdr:col>17</xdr:col>
      <xdr:colOff>40220</xdr:colOff>
      <xdr:row>776</xdr:row>
      <xdr:rowOff>973667</xdr:rowOff>
    </xdr:to>
    <xdr:sp macro="" textlink="">
      <xdr:nvSpPr>
        <xdr:cNvPr id="559" name="正方形/長方形 558"/>
        <xdr:cNvSpPr/>
      </xdr:nvSpPr>
      <xdr:spPr bwMode="auto">
        <a:xfrm>
          <a:off x="1427616" y="109189152"/>
          <a:ext cx="1851104" cy="5388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７０．３百万円</a:t>
          </a:r>
        </a:p>
      </xdr:txBody>
    </xdr:sp>
    <xdr:clientData/>
  </xdr:twoCellAnchor>
  <xdr:twoCellAnchor>
    <xdr:from>
      <xdr:col>11</xdr:col>
      <xdr:colOff>86409</xdr:colOff>
      <xdr:row>776</xdr:row>
      <xdr:rowOff>2289783</xdr:rowOff>
    </xdr:from>
    <xdr:to>
      <xdr:col>21</xdr:col>
      <xdr:colOff>44124</xdr:colOff>
      <xdr:row>776</xdr:row>
      <xdr:rowOff>3017577</xdr:rowOff>
    </xdr:to>
    <xdr:sp macro="" textlink="">
      <xdr:nvSpPr>
        <xdr:cNvPr id="560" name="正方形/長方形 559"/>
        <xdr:cNvSpPr/>
      </xdr:nvSpPr>
      <xdr:spPr bwMode="auto">
        <a:xfrm>
          <a:off x="2181909" y="111044116"/>
          <a:ext cx="1862715" cy="72779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22108</xdr:colOff>
      <xdr:row>776</xdr:row>
      <xdr:rowOff>2277544</xdr:rowOff>
    </xdr:from>
    <xdr:to>
      <xdr:col>34</xdr:col>
      <xdr:colOff>147615</xdr:colOff>
      <xdr:row>776</xdr:row>
      <xdr:rowOff>3046840</xdr:rowOff>
    </xdr:to>
    <xdr:sp macro="" textlink="">
      <xdr:nvSpPr>
        <xdr:cNvPr id="561" name="正方形/長方形 560"/>
        <xdr:cNvSpPr/>
      </xdr:nvSpPr>
      <xdr:spPr bwMode="auto">
        <a:xfrm>
          <a:off x="4403608" y="111031877"/>
          <a:ext cx="2221007" cy="7692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．特定非営利活動法人バードリサーチ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86317</xdr:colOff>
      <xdr:row>776</xdr:row>
      <xdr:rowOff>2235699</xdr:rowOff>
    </xdr:from>
    <xdr:to>
      <xdr:col>48</xdr:col>
      <xdr:colOff>130267</xdr:colOff>
      <xdr:row>776</xdr:row>
      <xdr:rowOff>3106315</xdr:rowOff>
    </xdr:to>
    <xdr:sp macro="" textlink="">
      <xdr:nvSpPr>
        <xdr:cNvPr id="562" name="大かっこ 561"/>
        <xdr:cNvSpPr/>
      </xdr:nvSpPr>
      <xdr:spPr bwMode="auto">
        <a:xfrm>
          <a:off x="6753817" y="110990032"/>
          <a:ext cx="2520450" cy="87061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阿寒摩周国立公園つつじヶ原におけるハイマツ枯損状況等調査等</a:t>
          </a:r>
        </a:p>
      </xdr:txBody>
    </xdr:sp>
    <xdr:clientData/>
  </xdr:twoCellAnchor>
  <xdr:twoCellAnchor>
    <xdr:from>
      <xdr:col>11</xdr:col>
      <xdr:colOff>139326</xdr:colOff>
      <xdr:row>776</xdr:row>
      <xdr:rowOff>3483431</xdr:rowOff>
    </xdr:from>
    <xdr:to>
      <xdr:col>21</xdr:col>
      <xdr:colOff>52695</xdr:colOff>
      <xdr:row>776</xdr:row>
      <xdr:rowOff>4183095</xdr:rowOff>
    </xdr:to>
    <xdr:sp macro="" textlink="">
      <xdr:nvSpPr>
        <xdr:cNvPr id="563" name="正方形/長方形 562"/>
        <xdr:cNvSpPr/>
      </xdr:nvSpPr>
      <xdr:spPr bwMode="auto">
        <a:xfrm>
          <a:off x="2234826" y="112237764"/>
          <a:ext cx="1818369" cy="6996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78320</xdr:colOff>
      <xdr:row>776</xdr:row>
      <xdr:rowOff>3399865</xdr:rowOff>
    </xdr:from>
    <xdr:to>
      <xdr:col>34</xdr:col>
      <xdr:colOff>158455</xdr:colOff>
      <xdr:row>776</xdr:row>
      <xdr:rowOff>4257517</xdr:rowOff>
    </xdr:to>
    <xdr:sp macro="" textlink="">
      <xdr:nvSpPr>
        <xdr:cNvPr id="564" name="正方形/長方形 563"/>
        <xdr:cNvSpPr/>
      </xdr:nvSpPr>
      <xdr:spPr bwMode="auto">
        <a:xfrm>
          <a:off x="4459820" y="112154198"/>
          <a:ext cx="2175635" cy="8576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．特定非営利活動法人小笠原クラブ　等（５件）　６．６百万円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123059</xdr:colOff>
      <xdr:row>776</xdr:row>
      <xdr:rowOff>3468870</xdr:rowOff>
    </xdr:from>
    <xdr:to>
      <xdr:col>48</xdr:col>
      <xdr:colOff>178215</xdr:colOff>
      <xdr:row>776</xdr:row>
      <xdr:rowOff>4258578</xdr:rowOff>
    </xdr:to>
    <xdr:sp macro="" textlink="">
      <xdr:nvSpPr>
        <xdr:cNvPr id="565" name="大かっこ 564"/>
        <xdr:cNvSpPr/>
      </xdr:nvSpPr>
      <xdr:spPr bwMode="auto">
        <a:xfrm>
          <a:off x="6790559" y="112223203"/>
          <a:ext cx="2531656" cy="78970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小笠原群島属島環境美化清掃業務　等</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111923</xdr:colOff>
      <xdr:row>777</xdr:row>
      <xdr:rowOff>530503</xdr:rowOff>
    </xdr:from>
    <xdr:to>
      <xdr:col>34</xdr:col>
      <xdr:colOff>147868</xdr:colOff>
      <xdr:row>777</xdr:row>
      <xdr:rowOff>1060942</xdr:rowOff>
    </xdr:to>
    <xdr:sp macro="" textlink="">
      <xdr:nvSpPr>
        <xdr:cNvPr id="569" name="正方形/長方形 568"/>
        <xdr:cNvSpPr/>
      </xdr:nvSpPr>
      <xdr:spPr bwMode="auto">
        <a:xfrm>
          <a:off x="4493423" y="114491836"/>
          <a:ext cx="2131445" cy="53043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．有限会社オズ 海島遊民くらぶ等（３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　．０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88445</xdr:colOff>
      <xdr:row>777</xdr:row>
      <xdr:rowOff>483677</xdr:rowOff>
    </xdr:from>
    <xdr:to>
      <xdr:col>48</xdr:col>
      <xdr:colOff>124277</xdr:colOff>
      <xdr:row>777</xdr:row>
      <xdr:rowOff>1046411</xdr:rowOff>
    </xdr:to>
    <xdr:sp macro="" textlink="">
      <xdr:nvSpPr>
        <xdr:cNvPr id="570" name="大かっこ 569"/>
        <xdr:cNvSpPr/>
      </xdr:nvSpPr>
      <xdr:spPr bwMode="auto">
        <a:xfrm>
          <a:off x="6755945" y="114445010"/>
          <a:ext cx="2512332" cy="56273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伊勢志摩国立公園漂着ごみ普及啓発業務</a:t>
          </a:r>
        </a:p>
      </xdr:txBody>
    </xdr:sp>
    <xdr:clientData/>
  </xdr:twoCellAnchor>
  <xdr:twoCellAnchor>
    <xdr:from>
      <xdr:col>11</xdr:col>
      <xdr:colOff>41462</xdr:colOff>
      <xdr:row>777</xdr:row>
      <xdr:rowOff>527274</xdr:rowOff>
    </xdr:from>
    <xdr:to>
      <xdr:col>20</xdr:col>
      <xdr:colOff>132629</xdr:colOff>
      <xdr:row>777</xdr:row>
      <xdr:rowOff>1044483</xdr:rowOff>
    </xdr:to>
    <xdr:sp macro="" textlink="">
      <xdr:nvSpPr>
        <xdr:cNvPr id="571" name="正方形/長方形 570"/>
        <xdr:cNvSpPr/>
      </xdr:nvSpPr>
      <xdr:spPr bwMode="auto">
        <a:xfrm>
          <a:off x="2136962" y="114488607"/>
          <a:ext cx="1805667" cy="51720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33613</xdr:colOff>
      <xdr:row>777</xdr:row>
      <xdr:rowOff>349998</xdr:rowOff>
    </xdr:from>
    <xdr:to>
      <xdr:col>36</xdr:col>
      <xdr:colOff>24088</xdr:colOff>
      <xdr:row>777</xdr:row>
      <xdr:rowOff>461469</xdr:rowOff>
    </xdr:to>
    <xdr:sp macro="" textlink="">
      <xdr:nvSpPr>
        <xdr:cNvPr id="572" name="正方形/長方形 571"/>
        <xdr:cNvSpPr/>
      </xdr:nvSpPr>
      <xdr:spPr>
        <a:xfrm>
          <a:off x="4605613" y="114311331"/>
          <a:ext cx="2276475" cy="11147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20296</xdr:colOff>
      <xdr:row>777</xdr:row>
      <xdr:rowOff>1502833</xdr:rowOff>
    </xdr:from>
    <xdr:to>
      <xdr:col>20</xdr:col>
      <xdr:colOff>120366</xdr:colOff>
      <xdr:row>777</xdr:row>
      <xdr:rowOff>2192404</xdr:rowOff>
    </xdr:to>
    <xdr:sp macro="" textlink="">
      <xdr:nvSpPr>
        <xdr:cNvPr id="573" name="正方形/長方形 572"/>
        <xdr:cNvSpPr/>
      </xdr:nvSpPr>
      <xdr:spPr bwMode="auto">
        <a:xfrm>
          <a:off x="2232213" y="108172250"/>
          <a:ext cx="1909820" cy="68957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30596</xdr:colOff>
      <xdr:row>777</xdr:row>
      <xdr:rowOff>1481666</xdr:rowOff>
    </xdr:from>
    <xdr:to>
      <xdr:col>34</xdr:col>
      <xdr:colOff>83191</xdr:colOff>
      <xdr:row>777</xdr:row>
      <xdr:rowOff>2180166</xdr:rowOff>
    </xdr:to>
    <xdr:sp macro="" textlink="">
      <xdr:nvSpPr>
        <xdr:cNvPr id="574" name="正方形/長方形 573"/>
        <xdr:cNvSpPr/>
      </xdr:nvSpPr>
      <xdr:spPr bwMode="auto">
        <a:xfrm>
          <a:off x="4655513" y="108151083"/>
          <a:ext cx="2264511" cy="6985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．和歌山東漁業協同組合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１６．５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172240</xdr:colOff>
      <xdr:row>777</xdr:row>
      <xdr:rowOff>1108883</xdr:rowOff>
    </xdr:from>
    <xdr:to>
      <xdr:col>34</xdr:col>
      <xdr:colOff>194960</xdr:colOff>
      <xdr:row>777</xdr:row>
      <xdr:rowOff>1547229</xdr:rowOff>
    </xdr:to>
    <xdr:sp macro="" textlink="">
      <xdr:nvSpPr>
        <xdr:cNvPr id="575" name="正方形/長方形 574"/>
        <xdr:cNvSpPr/>
      </xdr:nvSpPr>
      <xdr:spPr>
        <a:xfrm>
          <a:off x="4596073" y="107778300"/>
          <a:ext cx="2435720" cy="438346"/>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136090</xdr:colOff>
      <xdr:row>777</xdr:row>
      <xdr:rowOff>1341716</xdr:rowOff>
    </xdr:from>
    <xdr:to>
      <xdr:col>48</xdr:col>
      <xdr:colOff>136090</xdr:colOff>
      <xdr:row>777</xdr:row>
      <xdr:rowOff>2191497</xdr:rowOff>
    </xdr:to>
    <xdr:sp macro="" textlink="">
      <xdr:nvSpPr>
        <xdr:cNvPr id="576" name="大かっこ 575"/>
        <xdr:cNvSpPr/>
      </xdr:nvSpPr>
      <xdr:spPr bwMode="auto">
        <a:xfrm>
          <a:off x="6613090" y="115303049"/>
          <a:ext cx="2667000" cy="84978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マリンワーカー事業（竜串地区自然再生事業海域調査業務）</a:t>
          </a:r>
        </a:p>
      </xdr:txBody>
    </xdr:sp>
    <xdr:clientData/>
  </xdr:twoCellAnchor>
  <xdr:twoCellAnchor>
    <xdr:from>
      <xdr:col>35</xdr:col>
      <xdr:colOff>137460</xdr:colOff>
      <xdr:row>777</xdr:row>
      <xdr:rowOff>2477124</xdr:rowOff>
    </xdr:from>
    <xdr:to>
      <xdr:col>48</xdr:col>
      <xdr:colOff>117059</xdr:colOff>
      <xdr:row>777</xdr:row>
      <xdr:rowOff>3217957</xdr:rowOff>
    </xdr:to>
    <xdr:sp macro="" textlink="">
      <xdr:nvSpPr>
        <xdr:cNvPr id="577" name="大かっこ 576"/>
        <xdr:cNvSpPr/>
      </xdr:nvSpPr>
      <xdr:spPr bwMode="auto">
        <a:xfrm>
          <a:off x="6804960" y="116438457"/>
          <a:ext cx="2456099" cy="74083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マリンワーカー事業（竜串地区自然再生事業海域調査業務）</a:t>
          </a:r>
        </a:p>
      </xdr:txBody>
    </xdr:sp>
    <xdr:clientData/>
  </xdr:twoCellAnchor>
  <xdr:twoCellAnchor>
    <xdr:from>
      <xdr:col>10</xdr:col>
      <xdr:colOff>62754</xdr:colOff>
      <xdr:row>777</xdr:row>
      <xdr:rowOff>2539124</xdr:rowOff>
    </xdr:from>
    <xdr:to>
      <xdr:col>20</xdr:col>
      <xdr:colOff>79431</xdr:colOff>
      <xdr:row>777</xdr:row>
      <xdr:rowOff>3151486</xdr:rowOff>
    </xdr:to>
    <xdr:sp macro="" textlink="">
      <xdr:nvSpPr>
        <xdr:cNvPr id="578" name="正方形/長方形 577"/>
        <xdr:cNvSpPr/>
      </xdr:nvSpPr>
      <xdr:spPr bwMode="auto">
        <a:xfrm>
          <a:off x="1967754" y="116500457"/>
          <a:ext cx="1921677" cy="61236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79431</xdr:colOff>
      <xdr:row>777</xdr:row>
      <xdr:rowOff>2926022</xdr:rowOff>
    </xdr:from>
    <xdr:to>
      <xdr:col>22</xdr:col>
      <xdr:colOff>113874</xdr:colOff>
      <xdr:row>777</xdr:row>
      <xdr:rowOff>2931938</xdr:rowOff>
    </xdr:to>
    <xdr:cxnSp macro="">
      <xdr:nvCxnSpPr>
        <xdr:cNvPr id="579" name="直線矢印コネクタ 578"/>
        <xdr:cNvCxnSpPr>
          <a:stCxn id="578" idx="3"/>
        </xdr:cNvCxnSpPr>
      </xdr:nvCxnSpPr>
      <xdr:spPr bwMode="auto">
        <a:xfrm flipV="1">
          <a:off x="3889431" y="116887355"/>
          <a:ext cx="415443"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164221</xdr:colOff>
      <xdr:row>777</xdr:row>
      <xdr:rowOff>2564980</xdr:rowOff>
    </xdr:from>
    <xdr:to>
      <xdr:col>35</xdr:col>
      <xdr:colOff>2778</xdr:colOff>
      <xdr:row>777</xdr:row>
      <xdr:rowOff>3196391</xdr:rowOff>
    </xdr:to>
    <xdr:sp macro="" textlink="">
      <xdr:nvSpPr>
        <xdr:cNvPr id="580" name="正方形/長方形 579"/>
        <xdr:cNvSpPr/>
      </xdr:nvSpPr>
      <xdr:spPr bwMode="auto">
        <a:xfrm>
          <a:off x="4355221" y="116526313"/>
          <a:ext cx="2315057" cy="6314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．公益財団法人黒潮生物研究所等　（５３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83884</xdr:colOff>
      <xdr:row>777</xdr:row>
      <xdr:rowOff>2149040</xdr:rowOff>
    </xdr:from>
    <xdr:to>
      <xdr:col>35</xdr:col>
      <xdr:colOff>54017</xdr:colOff>
      <xdr:row>777</xdr:row>
      <xdr:rowOff>2538234</xdr:rowOff>
    </xdr:to>
    <xdr:sp macro="" textlink="">
      <xdr:nvSpPr>
        <xdr:cNvPr id="581" name="正方形/長方形 580"/>
        <xdr:cNvSpPr/>
      </xdr:nvSpPr>
      <xdr:spPr>
        <a:xfrm>
          <a:off x="4274884" y="116110373"/>
          <a:ext cx="2446633" cy="38919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45062</xdr:colOff>
      <xdr:row>777</xdr:row>
      <xdr:rowOff>3679665</xdr:rowOff>
    </xdr:from>
    <xdr:to>
      <xdr:col>23</xdr:col>
      <xdr:colOff>10121</xdr:colOff>
      <xdr:row>777</xdr:row>
      <xdr:rowOff>3687417</xdr:rowOff>
    </xdr:to>
    <xdr:cxnSp macro="">
      <xdr:nvCxnSpPr>
        <xdr:cNvPr id="630" name="直線矢印コネクタ 629"/>
        <xdr:cNvCxnSpPr/>
      </xdr:nvCxnSpPr>
      <xdr:spPr bwMode="auto">
        <a:xfrm flipV="1">
          <a:off x="4045562" y="117640998"/>
          <a:ext cx="346059" cy="775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10</xdr:col>
      <xdr:colOff>189752</xdr:colOff>
      <xdr:row>777</xdr:row>
      <xdr:rowOff>3477068</xdr:rowOff>
    </xdr:from>
    <xdr:to>
      <xdr:col>21</xdr:col>
      <xdr:colOff>16167</xdr:colOff>
      <xdr:row>777</xdr:row>
      <xdr:rowOff>3988877</xdr:rowOff>
    </xdr:to>
    <xdr:sp macro="" textlink="">
      <xdr:nvSpPr>
        <xdr:cNvPr id="631" name="正方形/長方形 630"/>
        <xdr:cNvSpPr/>
      </xdr:nvSpPr>
      <xdr:spPr bwMode="auto">
        <a:xfrm>
          <a:off x="2094752" y="117438401"/>
          <a:ext cx="1921915" cy="51180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15923</xdr:colOff>
      <xdr:row>777</xdr:row>
      <xdr:rowOff>3399378</xdr:rowOff>
    </xdr:from>
    <xdr:to>
      <xdr:col>35</xdr:col>
      <xdr:colOff>95205</xdr:colOff>
      <xdr:row>777</xdr:row>
      <xdr:rowOff>3923564</xdr:rowOff>
    </xdr:to>
    <xdr:sp macro="" textlink="">
      <xdr:nvSpPr>
        <xdr:cNvPr id="632" name="正方形/長方形 631"/>
        <xdr:cNvSpPr/>
      </xdr:nvSpPr>
      <xdr:spPr bwMode="auto">
        <a:xfrm>
          <a:off x="4397423" y="117360711"/>
          <a:ext cx="2365282" cy="52418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．永田連絡ウミガメ協議会　等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49712</xdr:colOff>
      <xdr:row>777</xdr:row>
      <xdr:rowOff>3112122</xdr:rowOff>
    </xdr:from>
    <xdr:to>
      <xdr:col>35</xdr:col>
      <xdr:colOff>109000</xdr:colOff>
      <xdr:row>777</xdr:row>
      <xdr:rowOff>3451179</xdr:rowOff>
    </xdr:to>
    <xdr:sp macro="" textlink="">
      <xdr:nvSpPr>
        <xdr:cNvPr id="633" name="正方形/長方形 632"/>
        <xdr:cNvSpPr/>
      </xdr:nvSpPr>
      <xdr:spPr>
        <a:xfrm>
          <a:off x="4431212" y="117073455"/>
          <a:ext cx="2345288" cy="339057"/>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3039</xdr:colOff>
      <xdr:row>777</xdr:row>
      <xdr:rowOff>4225502</xdr:rowOff>
    </xdr:from>
    <xdr:to>
      <xdr:col>49</xdr:col>
      <xdr:colOff>8331</xdr:colOff>
      <xdr:row>777</xdr:row>
      <xdr:rowOff>4817689</xdr:rowOff>
    </xdr:to>
    <xdr:sp macro="" textlink="">
      <xdr:nvSpPr>
        <xdr:cNvPr id="634" name="大かっこ 633"/>
        <xdr:cNvSpPr/>
      </xdr:nvSpPr>
      <xdr:spPr bwMode="auto">
        <a:xfrm>
          <a:off x="6670539" y="118186835"/>
          <a:ext cx="2672292" cy="59218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西表石垣国立公園サンゴ礁保全業務（オニヒトデ駆除）　等</a:t>
          </a:r>
        </a:p>
      </xdr:txBody>
    </xdr:sp>
    <xdr:clientData/>
  </xdr:twoCellAnchor>
  <xdr:twoCellAnchor>
    <xdr:from>
      <xdr:col>35</xdr:col>
      <xdr:colOff>179170</xdr:colOff>
      <xdr:row>777</xdr:row>
      <xdr:rowOff>3461373</xdr:rowOff>
    </xdr:from>
    <xdr:to>
      <xdr:col>48</xdr:col>
      <xdr:colOff>189753</xdr:colOff>
      <xdr:row>777</xdr:row>
      <xdr:rowOff>3979217</xdr:rowOff>
    </xdr:to>
    <xdr:sp macro="" textlink="">
      <xdr:nvSpPr>
        <xdr:cNvPr id="635" name="大かっこ 634"/>
        <xdr:cNvSpPr/>
      </xdr:nvSpPr>
      <xdr:spPr bwMode="auto">
        <a:xfrm>
          <a:off x="6846670" y="117422706"/>
          <a:ext cx="2487083" cy="51784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屋久島永田浜におけるウミガメ上陸産卵頭数調査　等</a:t>
          </a:r>
        </a:p>
      </xdr:txBody>
    </xdr:sp>
    <xdr:clientData/>
  </xdr:twoCellAnchor>
  <xdr:twoCellAnchor>
    <xdr:from>
      <xdr:col>22</xdr:col>
      <xdr:colOff>83920</xdr:colOff>
      <xdr:row>777</xdr:row>
      <xdr:rowOff>3969373</xdr:rowOff>
    </xdr:from>
    <xdr:to>
      <xdr:col>35</xdr:col>
      <xdr:colOff>53724</xdr:colOff>
      <xdr:row>777</xdr:row>
      <xdr:rowOff>4374336</xdr:rowOff>
    </xdr:to>
    <xdr:sp macro="" textlink="">
      <xdr:nvSpPr>
        <xdr:cNvPr id="636" name="正方形/長方形 635"/>
        <xdr:cNvSpPr/>
      </xdr:nvSpPr>
      <xdr:spPr>
        <a:xfrm>
          <a:off x="4274920" y="117930706"/>
          <a:ext cx="2446304" cy="40496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115670</xdr:colOff>
      <xdr:row>777</xdr:row>
      <xdr:rowOff>4233956</xdr:rowOff>
    </xdr:from>
    <xdr:to>
      <xdr:col>34</xdr:col>
      <xdr:colOff>154718</xdr:colOff>
      <xdr:row>777</xdr:row>
      <xdr:rowOff>4925352</xdr:rowOff>
    </xdr:to>
    <xdr:sp macro="" textlink="">
      <xdr:nvSpPr>
        <xdr:cNvPr id="637" name="正方形/長方形 636"/>
        <xdr:cNvSpPr/>
      </xdr:nvSpPr>
      <xdr:spPr bwMode="auto">
        <a:xfrm>
          <a:off x="4306670" y="118195289"/>
          <a:ext cx="2325048" cy="6913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．石垣島マリンレジャー協同組合　等（１０件）１８．０百万円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179792</xdr:colOff>
      <xdr:row>777</xdr:row>
      <xdr:rowOff>4233957</xdr:rowOff>
    </xdr:from>
    <xdr:to>
      <xdr:col>20</xdr:col>
      <xdr:colOff>172739</xdr:colOff>
      <xdr:row>777</xdr:row>
      <xdr:rowOff>4917340</xdr:rowOff>
    </xdr:to>
    <xdr:sp macro="" textlink="">
      <xdr:nvSpPr>
        <xdr:cNvPr id="638" name="正方形/長方形 637"/>
        <xdr:cNvSpPr/>
      </xdr:nvSpPr>
      <xdr:spPr bwMode="auto">
        <a:xfrm>
          <a:off x="2084792" y="118195290"/>
          <a:ext cx="1897947" cy="6833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那覇自然環境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65866</xdr:colOff>
      <xdr:row>776</xdr:row>
      <xdr:rowOff>2649616</xdr:rowOff>
    </xdr:from>
    <xdr:to>
      <xdr:col>23</xdr:col>
      <xdr:colOff>88481</xdr:colOff>
      <xdr:row>776</xdr:row>
      <xdr:rowOff>2655532</xdr:rowOff>
    </xdr:to>
    <xdr:cxnSp macro="">
      <xdr:nvCxnSpPr>
        <xdr:cNvPr id="639" name="直線矢印コネクタ 638"/>
        <xdr:cNvCxnSpPr/>
      </xdr:nvCxnSpPr>
      <xdr:spPr bwMode="auto">
        <a:xfrm flipV="1">
          <a:off x="4066366" y="111403949"/>
          <a:ext cx="403615"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52695</xdr:colOff>
      <xdr:row>776</xdr:row>
      <xdr:rowOff>3828691</xdr:rowOff>
    </xdr:from>
    <xdr:to>
      <xdr:col>23</xdr:col>
      <xdr:colOff>78320</xdr:colOff>
      <xdr:row>776</xdr:row>
      <xdr:rowOff>3833263</xdr:rowOff>
    </xdr:to>
    <xdr:cxnSp macro="">
      <xdr:nvCxnSpPr>
        <xdr:cNvPr id="640" name="直線矢印コネクタ 639"/>
        <xdr:cNvCxnSpPr>
          <a:stCxn id="563" idx="3"/>
          <a:endCxn id="564" idx="1"/>
        </xdr:cNvCxnSpPr>
      </xdr:nvCxnSpPr>
      <xdr:spPr bwMode="auto">
        <a:xfrm flipV="1">
          <a:off x="4053195" y="112583024"/>
          <a:ext cx="406625" cy="457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30879</xdr:colOff>
      <xdr:row>777</xdr:row>
      <xdr:rowOff>815665</xdr:rowOff>
    </xdr:from>
    <xdr:to>
      <xdr:col>23</xdr:col>
      <xdr:colOff>54116</xdr:colOff>
      <xdr:row>777</xdr:row>
      <xdr:rowOff>821581</xdr:rowOff>
    </xdr:to>
    <xdr:cxnSp macro="">
      <xdr:nvCxnSpPr>
        <xdr:cNvPr id="644" name="直線矢印コネクタ 643"/>
        <xdr:cNvCxnSpPr/>
      </xdr:nvCxnSpPr>
      <xdr:spPr bwMode="auto">
        <a:xfrm flipV="1">
          <a:off x="4031379" y="114776998"/>
          <a:ext cx="404237"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20</xdr:col>
      <xdr:colOff>189630</xdr:colOff>
      <xdr:row>777</xdr:row>
      <xdr:rowOff>1886658</xdr:rowOff>
    </xdr:from>
    <xdr:to>
      <xdr:col>23</xdr:col>
      <xdr:colOff>22367</xdr:colOff>
      <xdr:row>777</xdr:row>
      <xdr:rowOff>1892574</xdr:rowOff>
    </xdr:to>
    <xdr:cxnSp macro="">
      <xdr:nvCxnSpPr>
        <xdr:cNvPr id="645" name="直線矢印コネクタ 644"/>
        <xdr:cNvCxnSpPr/>
      </xdr:nvCxnSpPr>
      <xdr:spPr bwMode="auto">
        <a:xfrm flipV="1">
          <a:off x="3999630" y="115847991"/>
          <a:ext cx="404237" cy="59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20</xdr:col>
      <xdr:colOff>172739</xdr:colOff>
      <xdr:row>777</xdr:row>
      <xdr:rowOff>4575649</xdr:rowOff>
    </xdr:from>
    <xdr:to>
      <xdr:col>22</xdr:col>
      <xdr:colOff>115670</xdr:colOff>
      <xdr:row>777</xdr:row>
      <xdr:rowOff>4579654</xdr:rowOff>
    </xdr:to>
    <xdr:cxnSp macro="">
      <xdr:nvCxnSpPr>
        <xdr:cNvPr id="646" name="直線矢印コネクタ 645"/>
        <xdr:cNvCxnSpPr>
          <a:stCxn id="638" idx="3"/>
          <a:endCxn id="637" idx="1"/>
        </xdr:cNvCxnSpPr>
      </xdr:nvCxnSpPr>
      <xdr:spPr bwMode="auto">
        <a:xfrm>
          <a:off x="3982739" y="118536982"/>
          <a:ext cx="323931" cy="400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173569</xdr:colOff>
      <xdr:row>776</xdr:row>
      <xdr:rowOff>2034616</xdr:rowOff>
    </xdr:from>
    <xdr:to>
      <xdr:col>35</xdr:col>
      <xdr:colOff>132167</xdr:colOff>
      <xdr:row>776</xdr:row>
      <xdr:rowOff>2295163</xdr:rowOff>
    </xdr:to>
    <xdr:sp macro="" textlink="">
      <xdr:nvSpPr>
        <xdr:cNvPr id="649" name="正方形/長方形 648"/>
        <xdr:cNvSpPr/>
      </xdr:nvSpPr>
      <xdr:spPr>
        <a:xfrm>
          <a:off x="4364569" y="110788949"/>
          <a:ext cx="2435098" cy="2605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23</xdr:col>
      <xdr:colOff>37356</xdr:colOff>
      <xdr:row>776</xdr:row>
      <xdr:rowOff>3074046</xdr:rowOff>
    </xdr:from>
    <xdr:to>
      <xdr:col>36</xdr:col>
      <xdr:colOff>7160</xdr:colOff>
      <xdr:row>776</xdr:row>
      <xdr:rowOff>3466672</xdr:rowOff>
    </xdr:to>
    <xdr:sp macro="" textlink="">
      <xdr:nvSpPr>
        <xdr:cNvPr id="650" name="正方形/長方形 649"/>
        <xdr:cNvSpPr/>
      </xdr:nvSpPr>
      <xdr:spPr>
        <a:xfrm>
          <a:off x="4418856" y="111828379"/>
          <a:ext cx="2446304" cy="392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21</xdr:col>
      <xdr:colOff>135285</xdr:colOff>
      <xdr:row>770</xdr:row>
      <xdr:rowOff>4569884</xdr:rowOff>
    </xdr:from>
    <xdr:to>
      <xdr:col>35</xdr:col>
      <xdr:colOff>129600</xdr:colOff>
      <xdr:row>770</xdr:row>
      <xdr:rowOff>5001562</xdr:rowOff>
    </xdr:to>
    <xdr:sp macro="" textlink="">
      <xdr:nvSpPr>
        <xdr:cNvPr id="656" name="正方形/長方形 655"/>
        <xdr:cNvSpPr/>
      </xdr:nvSpPr>
      <xdr:spPr bwMode="auto">
        <a:xfrm>
          <a:off x="4135785" y="89240784"/>
          <a:ext cx="2661315" cy="431678"/>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18445</xdr:colOff>
      <xdr:row>772</xdr:row>
      <xdr:rowOff>677350</xdr:rowOff>
    </xdr:from>
    <xdr:to>
      <xdr:col>36</xdr:col>
      <xdr:colOff>12760</xdr:colOff>
      <xdr:row>772</xdr:row>
      <xdr:rowOff>1100046</xdr:rowOff>
    </xdr:to>
    <xdr:sp macro="" textlink="">
      <xdr:nvSpPr>
        <xdr:cNvPr id="657" name="正方形/長方形 656"/>
        <xdr:cNvSpPr/>
      </xdr:nvSpPr>
      <xdr:spPr bwMode="auto">
        <a:xfrm>
          <a:off x="4209445" y="90872750"/>
          <a:ext cx="2661315" cy="422696"/>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80433</xdr:colOff>
      <xdr:row>771</xdr:row>
      <xdr:rowOff>226152</xdr:rowOff>
    </xdr:from>
    <xdr:to>
      <xdr:col>35</xdr:col>
      <xdr:colOff>74748</xdr:colOff>
      <xdr:row>772</xdr:row>
      <xdr:rowOff>279432</xdr:rowOff>
    </xdr:to>
    <xdr:sp macro="" textlink="">
      <xdr:nvSpPr>
        <xdr:cNvPr id="658" name="正方形/長方形 657"/>
        <xdr:cNvSpPr/>
      </xdr:nvSpPr>
      <xdr:spPr bwMode="auto">
        <a:xfrm>
          <a:off x="4080933" y="90104052"/>
          <a:ext cx="2661315" cy="370780"/>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64527</xdr:colOff>
      <xdr:row>772</xdr:row>
      <xdr:rowOff>2525290</xdr:rowOff>
    </xdr:from>
    <xdr:to>
      <xdr:col>35</xdr:col>
      <xdr:colOff>58842</xdr:colOff>
      <xdr:row>772</xdr:row>
      <xdr:rowOff>2908254</xdr:rowOff>
    </xdr:to>
    <xdr:sp macro="" textlink="">
      <xdr:nvSpPr>
        <xdr:cNvPr id="659" name="正方形/長方形 658"/>
        <xdr:cNvSpPr/>
      </xdr:nvSpPr>
      <xdr:spPr bwMode="auto">
        <a:xfrm>
          <a:off x="4065027" y="92720690"/>
          <a:ext cx="2661315" cy="382964"/>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112183</xdr:colOff>
      <xdr:row>772</xdr:row>
      <xdr:rowOff>3437467</xdr:rowOff>
    </xdr:from>
    <xdr:to>
      <xdr:col>35</xdr:col>
      <xdr:colOff>89565</xdr:colOff>
      <xdr:row>772</xdr:row>
      <xdr:rowOff>3860163</xdr:rowOff>
    </xdr:to>
    <xdr:sp macro="" textlink="">
      <xdr:nvSpPr>
        <xdr:cNvPr id="660" name="正方形/長方形 659"/>
        <xdr:cNvSpPr/>
      </xdr:nvSpPr>
      <xdr:spPr bwMode="auto">
        <a:xfrm>
          <a:off x="4112683" y="93632867"/>
          <a:ext cx="2644382" cy="422696"/>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23</xdr:col>
      <xdr:colOff>165100</xdr:colOff>
      <xdr:row>751</xdr:row>
      <xdr:rowOff>342900</xdr:rowOff>
    </xdr:from>
    <xdr:ext cx="2107509" cy="275717"/>
    <xdr:sp macro="" textlink="">
      <xdr:nvSpPr>
        <xdr:cNvPr id="661" name="テキスト ボックス 660"/>
        <xdr:cNvSpPr txBox="1"/>
      </xdr:nvSpPr>
      <xdr:spPr>
        <a:xfrm>
          <a:off x="4546600" y="53301900"/>
          <a:ext cx="210750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171660</xdr:colOff>
      <xdr:row>768</xdr:row>
      <xdr:rowOff>4900083</xdr:rowOff>
    </xdr:from>
    <xdr:to>
      <xdr:col>35</xdr:col>
      <xdr:colOff>104368</xdr:colOff>
      <xdr:row>768</xdr:row>
      <xdr:rowOff>5071533</xdr:rowOff>
    </xdr:to>
    <xdr:sp macro="" textlink="">
      <xdr:nvSpPr>
        <xdr:cNvPr id="662" name="正方形/長方形 661"/>
        <xdr:cNvSpPr/>
      </xdr:nvSpPr>
      <xdr:spPr>
        <a:xfrm>
          <a:off x="4129827" y="83036833"/>
          <a:ext cx="2271624" cy="171450"/>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164522</xdr:colOff>
      <xdr:row>769</xdr:row>
      <xdr:rowOff>1125436</xdr:rowOff>
    </xdr:from>
    <xdr:to>
      <xdr:col>35</xdr:col>
      <xdr:colOff>114696</xdr:colOff>
      <xdr:row>769</xdr:row>
      <xdr:rowOff>1330885</xdr:rowOff>
    </xdr:to>
    <xdr:sp macro="" textlink="">
      <xdr:nvSpPr>
        <xdr:cNvPr id="663" name="正方形/長方形 662"/>
        <xdr:cNvSpPr/>
      </xdr:nvSpPr>
      <xdr:spPr>
        <a:xfrm>
          <a:off x="4355522" y="81287836"/>
          <a:ext cx="2426674" cy="205449"/>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151283</xdr:colOff>
      <xdr:row>769</xdr:row>
      <xdr:rowOff>1891457</xdr:rowOff>
    </xdr:from>
    <xdr:to>
      <xdr:col>35</xdr:col>
      <xdr:colOff>91040</xdr:colOff>
      <xdr:row>769</xdr:row>
      <xdr:rowOff>2096040</xdr:rowOff>
    </xdr:to>
    <xdr:sp macro="" textlink="">
      <xdr:nvSpPr>
        <xdr:cNvPr id="664" name="正方形/長方形 663"/>
        <xdr:cNvSpPr/>
      </xdr:nvSpPr>
      <xdr:spPr>
        <a:xfrm>
          <a:off x="4342283" y="82053857"/>
          <a:ext cx="2416257"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xdr:colOff>
      <xdr:row>769</xdr:row>
      <xdr:rowOff>2600278</xdr:rowOff>
    </xdr:from>
    <xdr:to>
      <xdr:col>35</xdr:col>
      <xdr:colOff>46405</xdr:colOff>
      <xdr:row>769</xdr:row>
      <xdr:rowOff>2796576</xdr:rowOff>
    </xdr:to>
    <xdr:sp macro="" textlink="">
      <xdr:nvSpPr>
        <xdr:cNvPr id="665" name="正方形/長方形 664"/>
        <xdr:cNvSpPr/>
      </xdr:nvSpPr>
      <xdr:spPr>
        <a:xfrm>
          <a:off x="4138084" y="85933445"/>
          <a:ext cx="2205404"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77154</xdr:colOff>
      <xdr:row>769</xdr:row>
      <xdr:rowOff>4119940</xdr:rowOff>
    </xdr:from>
    <xdr:to>
      <xdr:col>36</xdr:col>
      <xdr:colOff>16910</xdr:colOff>
      <xdr:row>769</xdr:row>
      <xdr:rowOff>4324523</xdr:rowOff>
    </xdr:to>
    <xdr:sp macro="" textlink="">
      <xdr:nvSpPr>
        <xdr:cNvPr id="666" name="正方形/長方形 665"/>
        <xdr:cNvSpPr/>
      </xdr:nvSpPr>
      <xdr:spPr>
        <a:xfrm>
          <a:off x="4215237" y="83823023"/>
          <a:ext cx="2278673"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58770</xdr:colOff>
      <xdr:row>776</xdr:row>
      <xdr:rowOff>1321147</xdr:rowOff>
    </xdr:from>
    <xdr:to>
      <xdr:col>21</xdr:col>
      <xdr:colOff>18804</xdr:colOff>
      <xdr:row>776</xdr:row>
      <xdr:rowOff>2086561</xdr:rowOff>
    </xdr:to>
    <xdr:sp macro="" textlink="">
      <xdr:nvSpPr>
        <xdr:cNvPr id="391" name="正方形/長方形 390"/>
        <xdr:cNvSpPr/>
      </xdr:nvSpPr>
      <xdr:spPr bwMode="auto">
        <a:xfrm>
          <a:off x="2154270" y="110075480"/>
          <a:ext cx="1865034" cy="7654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北海道地方環境事務所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６．３</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23</xdr:col>
      <xdr:colOff>23700</xdr:colOff>
      <xdr:row>776</xdr:row>
      <xdr:rowOff>1327417</xdr:rowOff>
    </xdr:from>
    <xdr:to>
      <xdr:col>34</xdr:col>
      <xdr:colOff>166671</xdr:colOff>
      <xdr:row>776</xdr:row>
      <xdr:rowOff>2071617</xdr:rowOff>
    </xdr:to>
    <xdr:sp macro="" textlink="">
      <xdr:nvSpPr>
        <xdr:cNvPr id="417" name="正方形/長方形 416"/>
        <xdr:cNvSpPr/>
      </xdr:nvSpPr>
      <xdr:spPr bwMode="auto">
        <a:xfrm>
          <a:off x="4405200" y="110081750"/>
          <a:ext cx="2238471" cy="744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．一般社団法人自然環境研究センター　等</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４</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　</a:t>
          </a:r>
          <a:endParaRPr kumimoji="1" lang="en-US" altLang="ja-JP" sz="1100">
            <a:solidFill>
              <a:sysClr val="windowText" lastClr="000000"/>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　　６．３</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35</xdr:col>
      <xdr:colOff>82094</xdr:colOff>
      <xdr:row>776</xdr:row>
      <xdr:rowOff>1296468</xdr:rowOff>
    </xdr:from>
    <xdr:to>
      <xdr:col>48</xdr:col>
      <xdr:colOff>160864</xdr:colOff>
      <xdr:row>776</xdr:row>
      <xdr:rowOff>2083862</xdr:rowOff>
    </xdr:to>
    <xdr:sp macro="" textlink="">
      <xdr:nvSpPr>
        <xdr:cNvPr id="418" name="大かっこ 417"/>
        <xdr:cNvSpPr/>
      </xdr:nvSpPr>
      <xdr:spPr bwMode="auto">
        <a:xfrm>
          <a:off x="6749594" y="110050801"/>
          <a:ext cx="2555270" cy="787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100">
              <a:solidFill>
                <a:sysClr val="windowText" lastClr="000000"/>
              </a:solidFill>
            </a:rPr>
            <a:t>ドブネズミ等捕食者対策業務　等</a:t>
          </a:r>
        </a:p>
      </xdr:txBody>
    </xdr:sp>
    <xdr:clientData/>
  </xdr:twoCellAnchor>
  <xdr:twoCellAnchor>
    <xdr:from>
      <xdr:col>21</xdr:col>
      <xdr:colOff>18804</xdr:colOff>
      <xdr:row>776</xdr:row>
      <xdr:rowOff>1703360</xdr:rowOff>
    </xdr:from>
    <xdr:to>
      <xdr:col>23</xdr:col>
      <xdr:colOff>15518</xdr:colOff>
      <xdr:row>776</xdr:row>
      <xdr:rowOff>1720063</xdr:rowOff>
    </xdr:to>
    <xdr:cxnSp macro="">
      <xdr:nvCxnSpPr>
        <xdr:cNvPr id="419" name="直線矢印コネクタ 418"/>
        <xdr:cNvCxnSpPr>
          <a:stCxn id="391" idx="3"/>
        </xdr:cNvCxnSpPr>
      </xdr:nvCxnSpPr>
      <xdr:spPr bwMode="auto">
        <a:xfrm>
          <a:off x="4019304" y="110457693"/>
          <a:ext cx="377714" cy="167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126560</xdr:colOff>
      <xdr:row>776</xdr:row>
      <xdr:rowOff>1073773</xdr:rowOff>
    </xdr:from>
    <xdr:to>
      <xdr:col>34</xdr:col>
      <xdr:colOff>159060</xdr:colOff>
      <xdr:row>776</xdr:row>
      <xdr:rowOff>1459499</xdr:rowOff>
    </xdr:to>
    <xdr:sp macro="" textlink="">
      <xdr:nvSpPr>
        <xdr:cNvPr id="421" name="正方形/長方形 420"/>
        <xdr:cNvSpPr/>
      </xdr:nvSpPr>
      <xdr:spPr>
        <a:xfrm>
          <a:off x="4317560" y="109828106"/>
          <a:ext cx="2318500" cy="385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30</xdr:col>
      <xdr:colOff>86033</xdr:colOff>
      <xdr:row>819</xdr:row>
      <xdr:rowOff>181411</xdr:rowOff>
    </xdr:from>
    <xdr:to>
      <xdr:col>48</xdr:col>
      <xdr:colOff>123573</xdr:colOff>
      <xdr:row>822</xdr:row>
      <xdr:rowOff>89647</xdr:rowOff>
    </xdr:to>
    <xdr:sp macro="" textlink="">
      <xdr:nvSpPr>
        <xdr:cNvPr id="423" name="テキスト ボックス 422"/>
        <xdr:cNvSpPr txBox="1"/>
      </xdr:nvSpPr>
      <xdr:spPr>
        <a:xfrm>
          <a:off x="5464857" y="127076823"/>
          <a:ext cx="3264834" cy="84953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98611</xdr:colOff>
      <xdr:row>819</xdr:row>
      <xdr:rowOff>161365</xdr:rowOff>
    </xdr:from>
    <xdr:to>
      <xdr:col>26</xdr:col>
      <xdr:colOff>136151</xdr:colOff>
      <xdr:row>822</xdr:row>
      <xdr:rowOff>58128</xdr:rowOff>
    </xdr:to>
    <xdr:sp macro="" textlink="">
      <xdr:nvSpPr>
        <xdr:cNvPr id="424" name="テキスト ボックス 423"/>
        <xdr:cNvSpPr txBox="1"/>
      </xdr:nvSpPr>
      <xdr:spPr>
        <a:xfrm>
          <a:off x="1532964" y="127056777"/>
          <a:ext cx="3264834" cy="83805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31750</xdr:colOff>
      <xdr:row>739</xdr:row>
      <xdr:rowOff>84667</xdr:rowOff>
    </xdr:from>
    <xdr:to>
      <xdr:col>24</xdr:col>
      <xdr:colOff>84014</xdr:colOff>
      <xdr:row>740</xdr:row>
      <xdr:rowOff>169334</xdr:rowOff>
    </xdr:to>
    <xdr:sp macro="" textlink="">
      <xdr:nvSpPr>
        <xdr:cNvPr id="426" name="大かっこ 425"/>
        <xdr:cNvSpPr/>
      </xdr:nvSpPr>
      <xdr:spPr bwMode="auto">
        <a:xfrm>
          <a:off x="1238250" y="48736250"/>
          <a:ext cx="3671764" cy="656167"/>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0"/>
            <a:t>（１）国立公園地域活性化促進連携事業</a:t>
          </a:r>
          <a:endParaRPr lang="en-US" altLang="ja-JP" sz="1100" i="0"/>
        </a:p>
        <a:p>
          <a:pPr algn="l"/>
          <a:r>
            <a:rPr lang="ja-JP" altLang="en-US" sz="1100" i="0"/>
            <a:t>１）国立公園等地域連携プログラム強化事業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xdr:colOff>
      <xdr:row>3</xdr:row>
      <xdr:rowOff>190500</xdr:rowOff>
    </xdr:from>
    <xdr:to>
      <xdr:col>26</xdr:col>
      <xdr:colOff>102534</xdr:colOff>
      <xdr:row>6</xdr:row>
      <xdr:rowOff>76057</xdr:rowOff>
    </xdr:to>
    <xdr:sp macro="" textlink="">
      <xdr:nvSpPr>
        <xdr:cNvPr id="2" name="テキスト ボックス 1"/>
        <xdr:cNvSpPr txBox="1"/>
      </xdr:nvSpPr>
      <xdr:spPr>
        <a:xfrm>
          <a:off x="1460500" y="1181100"/>
          <a:ext cx="3264834" cy="83805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76200</xdr:colOff>
      <xdr:row>3</xdr:row>
      <xdr:rowOff>139700</xdr:rowOff>
    </xdr:from>
    <xdr:to>
      <xdr:col>48</xdr:col>
      <xdr:colOff>140634</xdr:colOff>
      <xdr:row>6</xdr:row>
      <xdr:rowOff>25257</xdr:rowOff>
    </xdr:to>
    <xdr:sp macro="" textlink="">
      <xdr:nvSpPr>
        <xdr:cNvPr id="3" name="テキスト ボックス 2"/>
        <xdr:cNvSpPr txBox="1"/>
      </xdr:nvSpPr>
      <xdr:spPr>
        <a:xfrm>
          <a:off x="5410200" y="1130300"/>
          <a:ext cx="3264834" cy="83805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165100</xdr:colOff>
      <xdr:row>16</xdr:row>
      <xdr:rowOff>152400</xdr:rowOff>
    </xdr:from>
    <xdr:to>
      <xdr:col>27</xdr:col>
      <xdr:colOff>51734</xdr:colOff>
      <xdr:row>19</xdr:row>
      <xdr:rowOff>48541</xdr:rowOff>
    </xdr:to>
    <xdr:sp macro="" textlink="">
      <xdr:nvSpPr>
        <xdr:cNvPr id="4" name="テキスト ボックス 3"/>
        <xdr:cNvSpPr txBox="1"/>
      </xdr:nvSpPr>
      <xdr:spPr>
        <a:xfrm>
          <a:off x="1587500" y="5334000"/>
          <a:ext cx="3264834" cy="8486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208</v>
      </c>
      <c r="AT2" s="219"/>
      <c r="AU2" s="219"/>
      <c r="AV2" s="51" t="str">
        <f>IF(AW2="", "", "-")</f>
        <v/>
      </c>
      <c r="AW2" s="396"/>
      <c r="AX2" s="396"/>
    </row>
    <row r="3" spans="1:50" ht="21" customHeight="1" thickBot="1" x14ac:dyDescent="0.2">
      <c r="A3" s="561" t="s">
        <v>498</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23" t="s">
        <v>64</v>
      </c>
      <c r="AJ3" s="563" t="s">
        <v>526</v>
      </c>
      <c r="AK3" s="563"/>
      <c r="AL3" s="563"/>
      <c r="AM3" s="563"/>
      <c r="AN3" s="563"/>
      <c r="AO3" s="563"/>
      <c r="AP3" s="563"/>
      <c r="AQ3" s="563"/>
      <c r="AR3" s="563"/>
      <c r="AS3" s="563"/>
      <c r="AT3" s="563"/>
      <c r="AU3" s="563"/>
      <c r="AV3" s="563"/>
      <c r="AW3" s="563"/>
      <c r="AX3" s="24" t="s">
        <v>65</v>
      </c>
    </row>
    <row r="4" spans="1:50" ht="24.75" customHeight="1" x14ac:dyDescent="0.15">
      <c r="A4" s="761" t="s">
        <v>25</v>
      </c>
      <c r="B4" s="762"/>
      <c r="C4" s="762"/>
      <c r="D4" s="762"/>
      <c r="E4" s="762"/>
      <c r="F4" s="762"/>
      <c r="G4" s="736" t="s">
        <v>529</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1151</v>
      </c>
      <c r="AF4" s="742"/>
      <c r="AG4" s="742"/>
      <c r="AH4" s="742"/>
      <c r="AI4" s="742"/>
      <c r="AJ4" s="742"/>
      <c r="AK4" s="742"/>
      <c r="AL4" s="742"/>
      <c r="AM4" s="742"/>
      <c r="AN4" s="742"/>
      <c r="AO4" s="742"/>
      <c r="AP4" s="743"/>
      <c r="AQ4" s="744" t="s">
        <v>2</v>
      </c>
      <c r="AR4" s="739"/>
      <c r="AS4" s="739"/>
      <c r="AT4" s="739"/>
      <c r="AU4" s="739"/>
      <c r="AV4" s="739"/>
      <c r="AW4" s="739"/>
      <c r="AX4" s="745"/>
    </row>
    <row r="5" spans="1:50" ht="42.4" customHeight="1" x14ac:dyDescent="0.15">
      <c r="A5" s="746" t="s">
        <v>67</v>
      </c>
      <c r="B5" s="747"/>
      <c r="C5" s="747"/>
      <c r="D5" s="747"/>
      <c r="E5" s="747"/>
      <c r="F5" s="748"/>
      <c r="G5" s="596" t="s">
        <v>531</v>
      </c>
      <c r="H5" s="597"/>
      <c r="I5" s="597"/>
      <c r="J5" s="597"/>
      <c r="K5" s="597"/>
      <c r="L5" s="597"/>
      <c r="M5" s="598" t="s">
        <v>66</v>
      </c>
      <c r="N5" s="599"/>
      <c r="O5" s="599"/>
      <c r="P5" s="599"/>
      <c r="Q5" s="599"/>
      <c r="R5" s="600"/>
      <c r="S5" s="601" t="s">
        <v>530</v>
      </c>
      <c r="T5" s="597"/>
      <c r="U5" s="597"/>
      <c r="V5" s="597"/>
      <c r="W5" s="597"/>
      <c r="X5" s="602"/>
      <c r="Y5" s="752" t="s">
        <v>3</v>
      </c>
      <c r="Z5" s="753"/>
      <c r="AA5" s="753"/>
      <c r="AB5" s="753"/>
      <c r="AC5" s="753"/>
      <c r="AD5" s="754"/>
      <c r="AE5" s="755" t="s">
        <v>527</v>
      </c>
      <c r="AF5" s="756"/>
      <c r="AG5" s="756"/>
      <c r="AH5" s="756"/>
      <c r="AI5" s="756"/>
      <c r="AJ5" s="756"/>
      <c r="AK5" s="756"/>
      <c r="AL5" s="756"/>
      <c r="AM5" s="756"/>
      <c r="AN5" s="756"/>
      <c r="AO5" s="756"/>
      <c r="AP5" s="757"/>
      <c r="AQ5" s="758" t="s">
        <v>528</v>
      </c>
      <c r="AR5" s="759"/>
      <c r="AS5" s="759"/>
      <c r="AT5" s="759"/>
      <c r="AU5" s="759"/>
      <c r="AV5" s="759"/>
      <c r="AW5" s="759"/>
      <c r="AX5" s="760"/>
    </row>
    <row r="6" spans="1:50" ht="39" customHeight="1" x14ac:dyDescent="0.15">
      <c r="A6" s="763" t="s">
        <v>4</v>
      </c>
      <c r="B6" s="764"/>
      <c r="C6" s="764"/>
      <c r="D6" s="764"/>
      <c r="E6" s="764"/>
      <c r="F6" s="764"/>
      <c r="G6" s="916" t="str">
        <f>入力規則等!F39</f>
        <v>一般会計</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5" customHeight="1" x14ac:dyDescent="0.15">
      <c r="A7" s="865" t="s">
        <v>22</v>
      </c>
      <c r="B7" s="866"/>
      <c r="C7" s="866"/>
      <c r="D7" s="866"/>
      <c r="E7" s="866"/>
      <c r="F7" s="867"/>
      <c r="G7" s="868" t="s">
        <v>533</v>
      </c>
      <c r="H7" s="869"/>
      <c r="I7" s="869"/>
      <c r="J7" s="869"/>
      <c r="K7" s="869"/>
      <c r="L7" s="869"/>
      <c r="M7" s="869"/>
      <c r="N7" s="869"/>
      <c r="O7" s="869"/>
      <c r="P7" s="869"/>
      <c r="Q7" s="869"/>
      <c r="R7" s="869"/>
      <c r="S7" s="869"/>
      <c r="T7" s="869"/>
      <c r="U7" s="869"/>
      <c r="V7" s="869"/>
      <c r="W7" s="869"/>
      <c r="X7" s="870"/>
      <c r="Y7" s="394" t="s">
        <v>470</v>
      </c>
      <c r="Z7" s="295"/>
      <c r="AA7" s="295"/>
      <c r="AB7" s="295"/>
      <c r="AC7" s="295"/>
      <c r="AD7" s="395"/>
      <c r="AE7" s="382" t="s">
        <v>534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65" t="s">
        <v>368</v>
      </c>
      <c r="B8" s="866"/>
      <c r="C8" s="866"/>
      <c r="D8" s="866"/>
      <c r="E8" s="866"/>
      <c r="F8" s="867"/>
      <c r="G8" s="222" t="str">
        <f>入力規則等!A28</f>
        <v>観光立国、高齢社会対策、クールジャパン</v>
      </c>
      <c r="H8" s="223"/>
      <c r="I8" s="223"/>
      <c r="J8" s="223"/>
      <c r="K8" s="223"/>
      <c r="L8" s="223"/>
      <c r="M8" s="223"/>
      <c r="N8" s="223"/>
      <c r="O8" s="223"/>
      <c r="P8" s="223"/>
      <c r="Q8" s="223"/>
      <c r="R8" s="223"/>
      <c r="S8" s="223"/>
      <c r="T8" s="223"/>
      <c r="U8" s="223"/>
      <c r="V8" s="223"/>
      <c r="W8" s="223"/>
      <c r="X8" s="224"/>
      <c r="Y8" s="607" t="s">
        <v>369</v>
      </c>
      <c r="Z8" s="608"/>
      <c r="AA8" s="608"/>
      <c r="AB8" s="608"/>
      <c r="AC8" s="608"/>
      <c r="AD8" s="609"/>
      <c r="AE8" s="77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77"/>
    </row>
    <row r="9" spans="1:50" ht="58.5" customHeight="1" x14ac:dyDescent="0.15">
      <c r="A9" s="144" t="s">
        <v>23</v>
      </c>
      <c r="B9" s="145"/>
      <c r="C9" s="145"/>
      <c r="D9" s="145"/>
      <c r="E9" s="145"/>
      <c r="F9" s="145"/>
      <c r="G9" s="610" t="s">
        <v>535</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49.5" customHeight="1" x14ac:dyDescent="0.15">
      <c r="A10" s="778" t="s">
        <v>30</v>
      </c>
      <c r="B10" s="779"/>
      <c r="C10" s="779"/>
      <c r="D10" s="779"/>
      <c r="E10" s="779"/>
      <c r="F10" s="779"/>
      <c r="G10" s="710" t="s">
        <v>536</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15">
      <c r="A11" s="778" t="s">
        <v>5</v>
      </c>
      <c r="B11" s="779"/>
      <c r="C11" s="779"/>
      <c r="D11" s="779"/>
      <c r="E11" s="779"/>
      <c r="F11" s="787"/>
      <c r="G11" s="749" t="str">
        <f>入力規則等!P10</f>
        <v>委託・請負、交付</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38" t="s">
        <v>24</v>
      </c>
      <c r="B12" s="139"/>
      <c r="C12" s="139"/>
      <c r="D12" s="139"/>
      <c r="E12" s="139"/>
      <c r="F12" s="140"/>
      <c r="G12" s="716"/>
      <c r="H12" s="717"/>
      <c r="I12" s="717"/>
      <c r="J12" s="717"/>
      <c r="K12" s="717"/>
      <c r="L12" s="717"/>
      <c r="M12" s="717"/>
      <c r="N12" s="717"/>
      <c r="O12" s="717"/>
      <c r="P12" s="302" t="s">
        <v>489</v>
      </c>
      <c r="Q12" s="297"/>
      <c r="R12" s="297"/>
      <c r="S12" s="297"/>
      <c r="T12" s="297"/>
      <c r="U12" s="297"/>
      <c r="V12" s="298"/>
      <c r="W12" s="302" t="s">
        <v>486</v>
      </c>
      <c r="X12" s="297"/>
      <c r="Y12" s="297"/>
      <c r="Z12" s="297"/>
      <c r="AA12" s="297"/>
      <c r="AB12" s="297"/>
      <c r="AC12" s="298"/>
      <c r="AD12" s="302" t="s">
        <v>481</v>
      </c>
      <c r="AE12" s="297"/>
      <c r="AF12" s="297"/>
      <c r="AG12" s="297"/>
      <c r="AH12" s="297"/>
      <c r="AI12" s="297"/>
      <c r="AJ12" s="298"/>
      <c r="AK12" s="302" t="s">
        <v>474</v>
      </c>
      <c r="AL12" s="297"/>
      <c r="AM12" s="297"/>
      <c r="AN12" s="297"/>
      <c r="AO12" s="297"/>
      <c r="AP12" s="297"/>
      <c r="AQ12" s="298"/>
      <c r="AR12" s="302" t="s">
        <v>472</v>
      </c>
      <c r="AS12" s="297"/>
      <c r="AT12" s="297"/>
      <c r="AU12" s="297"/>
      <c r="AV12" s="297"/>
      <c r="AW12" s="297"/>
      <c r="AX12" s="780"/>
    </row>
    <row r="13" spans="1:50" ht="21" customHeight="1" x14ac:dyDescent="0.15">
      <c r="A13" s="141"/>
      <c r="B13" s="142"/>
      <c r="C13" s="142"/>
      <c r="D13" s="142"/>
      <c r="E13" s="142"/>
      <c r="F13" s="143"/>
      <c r="G13" s="781" t="s">
        <v>6</v>
      </c>
      <c r="H13" s="782"/>
      <c r="I13" s="673" t="s">
        <v>7</v>
      </c>
      <c r="J13" s="674"/>
      <c r="K13" s="674"/>
      <c r="L13" s="674"/>
      <c r="M13" s="674"/>
      <c r="N13" s="674"/>
      <c r="O13" s="675"/>
      <c r="P13" s="107">
        <v>450</v>
      </c>
      <c r="Q13" s="108"/>
      <c r="R13" s="108"/>
      <c r="S13" s="108"/>
      <c r="T13" s="108"/>
      <c r="U13" s="108"/>
      <c r="V13" s="109"/>
      <c r="W13" s="107">
        <v>397</v>
      </c>
      <c r="X13" s="108"/>
      <c r="Y13" s="108"/>
      <c r="Z13" s="108"/>
      <c r="AA13" s="108"/>
      <c r="AB13" s="108"/>
      <c r="AC13" s="109"/>
      <c r="AD13" s="107">
        <v>389</v>
      </c>
      <c r="AE13" s="108"/>
      <c r="AF13" s="108"/>
      <c r="AG13" s="108"/>
      <c r="AH13" s="108"/>
      <c r="AI13" s="108"/>
      <c r="AJ13" s="109"/>
      <c r="AK13" s="107">
        <v>437</v>
      </c>
      <c r="AL13" s="108"/>
      <c r="AM13" s="108"/>
      <c r="AN13" s="108"/>
      <c r="AO13" s="108"/>
      <c r="AP13" s="108"/>
      <c r="AQ13" s="109"/>
      <c r="AR13" s="104">
        <v>486</v>
      </c>
      <c r="AS13" s="105"/>
      <c r="AT13" s="105"/>
      <c r="AU13" s="105"/>
      <c r="AV13" s="105"/>
      <c r="AW13" s="105"/>
      <c r="AX13" s="393"/>
    </row>
    <row r="14" spans="1:50" ht="21" customHeight="1" x14ac:dyDescent="0.15">
      <c r="A14" s="141"/>
      <c r="B14" s="142"/>
      <c r="C14" s="142"/>
      <c r="D14" s="142"/>
      <c r="E14" s="142"/>
      <c r="F14" s="143"/>
      <c r="G14" s="783"/>
      <c r="H14" s="784"/>
      <c r="I14" s="613" t="s">
        <v>8</v>
      </c>
      <c r="J14" s="667"/>
      <c r="K14" s="667"/>
      <c r="L14" s="667"/>
      <c r="M14" s="667"/>
      <c r="N14" s="667"/>
      <c r="O14" s="668"/>
      <c r="P14" s="107" t="s">
        <v>537</v>
      </c>
      <c r="Q14" s="108"/>
      <c r="R14" s="108"/>
      <c r="S14" s="108"/>
      <c r="T14" s="108"/>
      <c r="U14" s="108"/>
      <c r="V14" s="109"/>
      <c r="W14" s="107" t="s">
        <v>537</v>
      </c>
      <c r="X14" s="108"/>
      <c r="Y14" s="108"/>
      <c r="Z14" s="108"/>
      <c r="AA14" s="108"/>
      <c r="AB14" s="108"/>
      <c r="AC14" s="109"/>
      <c r="AD14" s="107" t="s">
        <v>537</v>
      </c>
      <c r="AE14" s="108"/>
      <c r="AF14" s="108"/>
      <c r="AG14" s="108"/>
      <c r="AH14" s="108"/>
      <c r="AI14" s="108"/>
      <c r="AJ14" s="109"/>
      <c r="AK14" s="107" t="s">
        <v>537</v>
      </c>
      <c r="AL14" s="108"/>
      <c r="AM14" s="108"/>
      <c r="AN14" s="108"/>
      <c r="AO14" s="108"/>
      <c r="AP14" s="108"/>
      <c r="AQ14" s="109"/>
      <c r="AR14" s="700"/>
      <c r="AS14" s="700"/>
      <c r="AT14" s="700"/>
      <c r="AU14" s="700"/>
      <c r="AV14" s="700"/>
      <c r="AW14" s="700"/>
      <c r="AX14" s="701"/>
    </row>
    <row r="15" spans="1:50" ht="21" customHeight="1" x14ac:dyDescent="0.15">
      <c r="A15" s="141"/>
      <c r="B15" s="142"/>
      <c r="C15" s="142"/>
      <c r="D15" s="142"/>
      <c r="E15" s="142"/>
      <c r="F15" s="143"/>
      <c r="G15" s="783"/>
      <c r="H15" s="784"/>
      <c r="I15" s="613" t="s">
        <v>51</v>
      </c>
      <c r="J15" s="614"/>
      <c r="K15" s="614"/>
      <c r="L15" s="614"/>
      <c r="M15" s="614"/>
      <c r="N15" s="614"/>
      <c r="O15" s="615"/>
      <c r="P15" s="107" t="s">
        <v>537</v>
      </c>
      <c r="Q15" s="108"/>
      <c r="R15" s="108"/>
      <c r="S15" s="108"/>
      <c r="T15" s="108"/>
      <c r="U15" s="108"/>
      <c r="V15" s="109"/>
      <c r="W15" s="107" t="s">
        <v>537</v>
      </c>
      <c r="X15" s="108"/>
      <c r="Y15" s="108"/>
      <c r="Z15" s="108"/>
      <c r="AA15" s="108"/>
      <c r="AB15" s="108"/>
      <c r="AC15" s="109"/>
      <c r="AD15" s="107" t="s">
        <v>537</v>
      </c>
      <c r="AE15" s="108"/>
      <c r="AF15" s="108"/>
      <c r="AG15" s="108"/>
      <c r="AH15" s="108"/>
      <c r="AI15" s="108"/>
      <c r="AJ15" s="109"/>
      <c r="AK15" s="107" t="s">
        <v>537</v>
      </c>
      <c r="AL15" s="108"/>
      <c r="AM15" s="108"/>
      <c r="AN15" s="108"/>
      <c r="AO15" s="108"/>
      <c r="AP15" s="108"/>
      <c r="AQ15" s="109"/>
      <c r="AR15" s="107" t="s">
        <v>537</v>
      </c>
      <c r="AS15" s="108"/>
      <c r="AT15" s="108"/>
      <c r="AU15" s="108"/>
      <c r="AV15" s="108"/>
      <c r="AW15" s="108"/>
      <c r="AX15" s="666"/>
    </row>
    <row r="16" spans="1:50" ht="21" customHeight="1" x14ac:dyDescent="0.15">
      <c r="A16" s="141"/>
      <c r="B16" s="142"/>
      <c r="C16" s="142"/>
      <c r="D16" s="142"/>
      <c r="E16" s="142"/>
      <c r="F16" s="143"/>
      <c r="G16" s="783"/>
      <c r="H16" s="784"/>
      <c r="I16" s="613" t="s">
        <v>52</v>
      </c>
      <c r="J16" s="614"/>
      <c r="K16" s="614"/>
      <c r="L16" s="614"/>
      <c r="M16" s="614"/>
      <c r="N16" s="614"/>
      <c r="O16" s="615"/>
      <c r="P16" s="107" t="s">
        <v>537</v>
      </c>
      <c r="Q16" s="108"/>
      <c r="R16" s="108"/>
      <c r="S16" s="108"/>
      <c r="T16" s="108"/>
      <c r="U16" s="108"/>
      <c r="V16" s="109"/>
      <c r="W16" s="107" t="s">
        <v>537</v>
      </c>
      <c r="X16" s="108"/>
      <c r="Y16" s="108"/>
      <c r="Z16" s="108"/>
      <c r="AA16" s="108"/>
      <c r="AB16" s="108"/>
      <c r="AC16" s="109"/>
      <c r="AD16" s="107" t="s">
        <v>537</v>
      </c>
      <c r="AE16" s="108"/>
      <c r="AF16" s="108"/>
      <c r="AG16" s="108"/>
      <c r="AH16" s="108"/>
      <c r="AI16" s="108"/>
      <c r="AJ16" s="109"/>
      <c r="AK16" s="107" t="s">
        <v>537</v>
      </c>
      <c r="AL16" s="108"/>
      <c r="AM16" s="108"/>
      <c r="AN16" s="108"/>
      <c r="AO16" s="108"/>
      <c r="AP16" s="108"/>
      <c r="AQ16" s="109"/>
      <c r="AR16" s="713"/>
      <c r="AS16" s="714"/>
      <c r="AT16" s="714"/>
      <c r="AU16" s="714"/>
      <c r="AV16" s="714"/>
      <c r="AW16" s="714"/>
      <c r="AX16" s="715"/>
    </row>
    <row r="17" spans="1:50" ht="24.75" customHeight="1" x14ac:dyDescent="0.15">
      <c r="A17" s="141"/>
      <c r="B17" s="142"/>
      <c r="C17" s="142"/>
      <c r="D17" s="142"/>
      <c r="E17" s="142"/>
      <c r="F17" s="143"/>
      <c r="G17" s="783"/>
      <c r="H17" s="784"/>
      <c r="I17" s="613" t="s">
        <v>50</v>
      </c>
      <c r="J17" s="667"/>
      <c r="K17" s="667"/>
      <c r="L17" s="667"/>
      <c r="M17" s="667"/>
      <c r="N17" s="667"/>
      <c r="O17" s="668"/>
      <c r="P17" s="107" t="s">
        <v>537</v>
      </c>
      <c r="Q17" s="108"/>
      <c r="R17" s="108"/>
      <c r="S17" s="108"/>
      <c r="T17" s="108"/>
      <c r="U17" s="108"/>
      <c r="V17" s="109"/>
      <c r="W17" s="107" t="s">
        <v>537</v>
      </c>
      <c r="X17" s="108"/>
      <c r="Y17" s="108"/>
      <c r="Z17" s="108"/>
      <c r="AA17" s="108"/>
      <c r="AB17" s="108"/>
      <c r="AC17" s="109"/>
      <c r="AD17" s="107" t="s">
        <v>537</v>
      </c>
      <c r="AE17" s="108"/>
      <c r="AF17" s="108"/>
      <c r="AG17" s="108"/>
      <c r="AH17" s="108"/>
      <c r="AI17" s="108"/>
      <c r="AJ17" s="109"/>
      <c r="AK17" s="107" t="s">
        <v>537</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85"/>
      <c r="H18" s="786"/>
      <c r="I18" s="773" t="s">
        <v>20</v>
      </c>
      <c r="J18" s="774"/>
      <c r="K18" s="774"/>
      <c r="L18" s="774"/>
      <c r="M18" s="774"/>
      <c r="N18" s="774"/>
      <c r="O18" s="775"/>
      <c r="P18" s="113">
        <f>SUM(P13:V17)</f>
        <v>450</v>
      </c>
      <c r="Q18" s="114"/>
      <c r="R18" s="114"/>
      <c r="S18" s="114"/>
      <c r="T18" s="114"/>
      <c r="U18" s="114"/>
      <c r="V18" s="115"/>
      <c r="W18" s="113">
        <f>SUM(W13:AC17)</f>
        <v>397</v>
      </c>
      <c r="X18" s="114"/>
      <c r="Y18" s="114"/>
      <c r="Z18" s="114"/>
      <c r="AA18" s="114"/>
      <c r="AB18" s="114"/>
      <c r="AC18" s="115"/>
      <c r="AD18" s="113">
        <f>SUM(AD13:AJ17)</f>
        <v>389</v>
      </c>
      <c r="AE18" s="114"/>
      <c r="AF18" s="114"/>
      <c r="AG18" s="114"/>
      <c r="AH18" s="114"/>
      <c r="AI18" s="114"/>
      <c r="AJ18" s="115"/>
      <c r="AK18" s="113">
        <f>SUM(AK13:AQ17)</f>
        <v>437</v>
      </c>
      <c r="AL18" s="114"/>
      <c r="AM18" s="114"/>
      <c r="AN18" s="114"/>
      <c r="AO18" s="114"/>
      <c r="AP18" s="114"/>
      <c r="AQ18" s="115"/>
      <c r="AR18" s="113">
        <f>SUM(AR13:AX17)</f>
        <v>486</v>
      </c>
      <c r="AS18" s="114"/>
      <c r="AT18" s="114"/>
      <c r="AU18" s="114"/>
      <c r="AV18" s="114"/>
      <c r="AW18" s="114"/>
      <c r="AX18" s="575"/>
    </row>
    <row r="19" spans="1:50" ht="24.75" customHeight="1" x14ac:dyDescent="0.15">
      <c r="A19" s="141"/>
      <c r="B19" s="142"/>
      <c r="C19" s="142"/>
      <c r="D19" s="142"/>
      <c r="E19" s="142"/>
      <c r="F19" s="143"/>
      <c r="G19" s="573" t="s">
        <v>9</v>
      </c>
      <c r="H19" s="574"/>
      <c r="I19" s="574"/>
      <c r="J19" s="574"/>
      <c r="K19" s="574"/>
      <c r="L19" s="574"/>
      <c r="M19" s="574"/>
      <c r="N19" s="574"/>
      <c r="O19" s="574"/>
      <c r="P19" s="107">
        <v>419</v>
      </c>
      <c r="Q19" s="108"/>
      <c r="R19" s="108"/>
      <c r="S19" s="108"/>
      <c r="T19" s="108"/>
      <c r="U19" s="108"/>
      <c r="V19" s="109"/>
      <c r="W19" s="107">
        <v>366</v>
      </c>
      <c r="X19" s="108"/>
      <c r="Y19" s="108"/>
      <c r="Z19" s="108"/>
      <c r="AA19" s="108"/>
      <c r="AB19" s="108"/>
      <c r="AC19" s="109"/>
      <c r="AD19" s="107">
        <v>342</v>
      </c>
      <c r="AE19" s="108"/>
      <c r="AF19" s="108"/>
      <c r="AG19" s="108"/>
      <c r="AH19" s="108"/>
      <c r="AI19" s="108"/>
      <c r="AJ19" s="109"/>
      <c r="AK19" s="524"/>
      <c r="AL19" s="524"/>
      <c r="AM19" s="524"/>
      <c r="AN19" s="524"/>
      <c r="AO19" s="524"/>
      <c r="AP19" s="524"/>
      <c r="AQ19" s="524"/>
      <c r="AR19" s="524"/>
      <c r="AS19" s="524"/>
      <c r="AT19" s="524"/>
      <c r="AU19" s="524"/>
      <c r="AV19" s="524"/>
      <c r="AW19" s="524"/>
      <c r="AX19" s="576"/>
    </row>
    <row r="20" spans="1:50" ht="24.75" customHeight="1" x14ac:dyDescent="0.15">
      <c r="A20" s="141"/>
      <c r="B20" s="142"/>
      <c r="C20" s="142"/>
      <c r="D20" s="142"/>
      <c r="E20" s="142"/>
      <c r="F20" s="143"/>
      <c r="G20" s="573" t="s">
        <v>10</v>
      </c>
      <c r="H20" s="574"/>
      <c r="I20" s="574"/>
      <c r="J20" s="574"/>
      <c r="K20" s="574"/>
      <c r="L20" s="574"/>
      <c r="M20" s="574"/>
      <c r="N20" s="574"/>
      <c r="O20" s="574"/>
      <c r="P20" s="577">
        <f>IF(P18=0, "-", SUM(P19)/P18)</f>
        <v>0.93111111111111111</v>
      </c>
      <c r="Q20" s="577"/>
      <c r="R20" s="577"/>
      <c r="S20" s="577"/>
      <c r="T20" s="577"/>
      <c r="U20" s="577"/>
      <c r="V20" s="577"/>
      <c r="W20" s="577">
        <f t="shared" ref="W20" si="0">IF(W18=0, "-", SUM(W19)/W18)</f>
        <v>0.92191435768261965</v>
      </c>
      <c r="X20" s="577"/>
      <c r="Y20" s="577"/>
      <c r="Z20" s="577"/>
      <c r="AA20" s="577"/>
      <c r="AB20" s="577"/>
      <c r="AC20" s="577"/>
      <c r="AD20" s="577">
        <f t="shared" ref="AD20" si="1">IF(AD18=0, "-", SUM(AD19)/AD18)</f>
        <v>0.87917737789203088</v>
      </c>
      <c r="AE20" s="577"/>
      <c r="AF20" s="577"/>
      <c r="AG20" s="577"/>
      <c r="AH20" s="577"/>
      <c r="AI20" s="577"/>
      <c r="AJ20" s="577"/>
      <c r="AK20" s="524"/>
      <c r="AL20" s="524"/>
      <c r="AM20" s="524"/>
      <c r="AN20" s="524"/>
      <c r="AO20" s="524"/>
      <c r="AP20" s="524"/>
      <c r="AQ20" s="525"/>
      <c r="AR20" s="525"/>
      <c r="AS20" s="525"/>
      <c r="AT20" s="525"/>
      <c r="AU20" s="524"/>
      <c r="AV20" s="524"/>
      <c r="AW20" s="524"/>
      <c r="AX20" s="576"/>
    </row>
    <row r="21" spans="1:50" ht="25.5" customHeight="1" x14ac:dyDescent="0.15">
      <c r="A21" s="144"/>
      <c r="B21" s="145"/>
      <c r="C21" s="145"/>
      <c r="D21" s="145"/>
      <c r="E21" s="145"/>
      <c r="F21" s="146"/>
      <c r="G21" s="974" t="s">
        <v>439</v>
      </c>
      <c r="H21" s="975"/>
      <c r="I21" s="975"/>
      <c r="J21" s="975"/>
      <c r="K21" s="975"/>
      <c r="L21" s="975"/>
      <c r="M21" s="975"/>
      <c r="N21" s="975"/>
      <c r="O21" s="975"/>
      <c r="P21" s="577">
        <f>IF(P19=0, "-", SUM(P19)/SUM(P13,P14))</f>
        <v>0.93111111111111111</v>
      </c>
      <c r="Q21" s="577"/>
      <c r="R21" s="577"/>
      <c r="S21" s="577"/>
      <c r="T21" s="577"/>
      <c r="U21" s="577"/>
      <c r="V21" s="577"/>
      <c r="W21" s="577">
        <f t="shared" ref="W21" si="2">IF(W19=0, "-", SUM(W19)/SUM(W13,W14))</f>
        <v>0.92191435768261965</v>
      </c>
      <c r="X21" s="577"/>
      <c r="Y21" s="577"/>
      <c r="Z21" s="577"/>
      <c r="AA21" s="577"/>
      <c r="AB21" s="577"/>
      <c r="AC21" s="577"/>
      <c r="AD21" s="577">
        <f t="shared" ref="AD21" si="3">IF(AD19=0, "-", SUM(AD19)/SUM(AD13,AD14))</f>
        <v>0.87917737789203088</v>
      </c>
      <c r="AE21" s="577"/>
      <c r="AF21" s="577"/>
      <c r="AG21" s="577"/>
      <c r="AH21" s="577"/>
      <c r="AI21" s="577"/>
      <c r="AJ21" s="577"/>
      <c r="AK21" s="524"/>
      <c r="AL21" s="524"/>
      <c r="AM21" s="524"/>
      <c r="AN21" s="524"/>
      <c r="AO21" s="524"/>
      <c r="AP21" s="524"/>
      <c r="AQ21" s="525"/>
      <c r="AR21" s="525"/>
      <c r="AS21" s="525"/>
      <c r="AT21" s="525"/>
      <c r="AU21" s="524"/>
      <c r="AV21" s="524"/>
      <c r="AW21" s="524"/>
      <c r="AX21" s="576"/>
    </row>
    <row r="22" spans="1:50" ht="18.75" customHeight="1" x14ac:dyDescent="0.15">
      <c r="A22" s="197" t="s">
        <v>514</v>
      </c>
      <c r="B22" s="198"/>
      <c r="C22" s="198"/>
      <c r="D22" s="198"/>
      <c r="E22" s="198"/>
      <c r="F22" s="199"/>
      <c r="G22" s="182" t="s">
        <v>418</v>
      </c>
      <c r="H22" s="183"/>
      <c r="I22" s="183"/>
      <c r="J22" s="183"/>
      <c r="K22" s="183"/>
      <c r="L22" s="183"/>
      <c r="M22" s="183"/>
      <c r="N22" s="183"/>
      <c r="O22" s="184"/>
      <c r="P22" s="206" t="s">
        <v>475</v>
      </c>
      <c r="Q22" s="183"/>
      <c r="R22" s="183"/>
      <c r="S22" s="183"/>
      <c r="T22" s="183"/>
      <c r="U22" s="183"/>
      <c r="V22" s="184"/>
      <c r="W22" s="206" t="s">
        <v>471</v>
      </c>
      <c r="X22" s="183"/>
      <c r="Y22" s="183"/>
      <c r="Z22" s="183"/>
      <c r="AA22" s="183"/>
      <c r="AB22" s="183"/>
      <c r="AC22" s="184"/>
      <c r="AD22" s="206" t="s">
        <v>417</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538</v>
      </c>
      <c r="H23" s="186"/>
      <c r="I23" s="186"/>
      <c r="J23" s="186"/>
      <c r="K23" s="186"/>
      <c r="L23" s="186"/>
      <c r="M23" s="186"/>
      <c r="N23" s="186"/>
      <c r="O23" s="187"/>
      <c r="P23" s="104">
        <v>407</v>
      </c>
      <c r="Q23" s="105"/>
      <c r="R23" s="105"/>
      <c r="S23" s="105"/>
      <c r="T23" s="105"/>
      <c r="U23" s="105"/>
      <c r="V23" s="106"/>
      <c r="W23" s="104">
        <v>452</v>
      </c>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539</v>
      </c>
      <c r="H24" s="189"/>
      <c r="I24" s="189"/>
      <c r="J24" s="189"/>
      <c r="K24" s="189"/>
      <c r="L24" s="189"/>
      <c r="M24" s="189"/>
      <c r="N24" s="189"/>
      <c r="O24" s="190"/>
      <c r="P24" s="107">
        <v>25</v>
      </c>
      <c r="Q24" s="108"/>
      <c r="R24" s="108"/>
      <c r="S24" s="108"/>
      <c r="T24" s="108"/>
      <c r="U24" s="108"/>
      <c r="V24" s="109"/>
      <c r="W24" s="107">
        <v>30</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540</v>
      </c>
      <c r="H25" s="189"/>
      <c r="I25" s="189"/>
      <c r="J25" s="189"/>
      <c r="K25" s="189"/>
      <c r="L25" s="189"/>
      <c r="M25" s="189"/>
      <c r="N25" s="189"/>
      <c r="O25" s="190"/>
      <c r="P25" s="107">
        <v>5</v>
      </c>
      <c r="Q25" s="108"/>
      <c r="R25" s="108"/>
      <c r="S25" s="108"/>
      <c r="T25" s="108"/>
      <c r="U25" s="108"/>
      <c r="V25" s="109"/>
      <c r="W25" s="107">
        <v>4</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422</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419</v>
      </c>
      <c r="H29" s="195"/>
      <c r="I29" s="195"/>
      <c r="J29" s="195"/>
      <c r="K29" s="195"/>
      <c r="L29" s="195"/>
      <c r="M29" s="195"/>
      <c r="N29" s="195"/>
      <c r="O29" s="196"/>
      <c r="P29" s="107">
        <f>AK13</f>
        <v>437</v>
      </c>
      <c r="Q29" s="108"/>
      <c r="R29" s="108"/>
      <c r="S29" s="108"/>
      <c r="T29" s="108"/>
      <c r="U29" s="108"/>
      <c r="V29" s="109"/>
      <c r="W29" s="226">
        <f>AR13</f>
        <v>486</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47" t="s">
        <v>434</v>
      </c>
      <c r="B30" s="548"/>
      <c r="C30" s="548"/>
      <c r="D30" s="548"/>
      <c r="E30" s="548"/>
      <c r="F30" s="549"/>
      <c r="G30" s="685" t="s">
        <v>264</v>
      </c>
      <c r="H30" s="389"/>
      <c r="I30" s="389"/>
      <c r="J30" s="389"/>
      <c r="K30" s="389"/>
      <c r="L30" s="389"/>
      <c r="M30" s="389"/>
      <c r="N30" s="389"/>
      <c r="O30" s="617"/>
      <c r="P30" s="616" t="s">
        <v>59</v>
      </c>
      <c r="Q30" s="389"/>
      <c r="R30" s="389"/>
      <c r="S30" s="389"/>
      <c r="T30" s="389"/>
      <c r="U30" s="389"/>
      <c r="V30" s="389"/>
      <c r="W30" s="389"/>
      <c r="X30" s="617"/>
      <c r="Y30" s="503"/>
      <c r="Z30" s="504"/>
      <c r="AA30" s="505"/>
      <c r="AB30" s="385" t="s">
        <v>11</v>
      </c>
      <c r="AC30" s="386"/>
      <c r="AD30" s="387"/>
      <c r="AE30" s="385" t="s">
        <v>490</v>
      </c>
      <c r="AF30" s="386"/>
      <c r="AG30" s="386"/>
      <c r="AH30" s="387"/>
      <c r="AI30" s="385" t="s">
        <v>487</v>
      </c>
      <c r="AJ30" s="386"/>
      <c r="AK30" s="386"/>
      <c r="AL30" s="387"/>
      <c r="AM30" s="388" t="s">
        <v>482</v>
      </c>
      <c r="AN30" s="388"/>
      <c r="AO30" s="388"/>
      <c r="AP30" s="385"/>
      <c r="AQ30" s="676" t="s">
        <v>344</v>
      </c>
      <c r="AR30" s="677"/>
      <c r="AS30" s="677"/>
      <c r="AT30" s="678"/>
      <c r="AU30" s="389" t="s">
        <v>252</v>
      </c>
      <c r="AV30" s="389"/>
      <c r="AW30" s="389"/>
      <c r="AX30" s="390"/>
    </row>
    <row r="31" spans="1:50" ht="18.75" customHeight="1" x14ac:dyDescent="0.15">
      <c r="A31" s="550"/>
      <c r="B31" s="551"/>
      <c r="C31" s="551"/>
      <c r="D31" s="551"/>
      <c r="E31" s="551"/>
      <c r="F31" s="552"/>
      <c r="G31" s="605"/>
      <c r="H31" s="378"/>
      <c r="I31" s="378"/>
      <c r="J31" s="378"/>
      <c r="K31" s="378"/>
      <c r="L31" s="378"/>
      <c r="M31" s="378"/>
      <c r="N31" s="378"/>
      <c r="O31" s="606"/>
      <c r="P31" s="618"/>
      <c r="Q31" s="378"/>
      <c r="R31" s="378"/>
      <c r="S31" s="378"/>
      <c r="T31" s="378"/>
      <c r="U31" s="378"/>
      <c r="V31" s="378"/>
      <c r="W31" s="378"/>
      <c r="X31" s="606"/>
      <c r="Y31" s="506"/>
      <c r="Z31" s="507"/>
      <c r="AA31" s="508"/>
      <c r="AB31" s="331"/>
      <c r="AC31" s="332"/>
      <c r="AD31" s="333"/>
      <c r="AE31" s="331"/>
      <c r="AF31" s="332"/>
      <c r="AG31" s="332"/>
      <c r="AH31" s="333"/>
      <c r="AI31" s="331"/>
      <c r="AJ31" s="332"/>
      <c r="AK31" s="332"/>
      <c r="AL31" s="333"/>
      <c r="AM31" s="375"/>
      <c r="AN31" s="375"/>
      <c r="AO31" s="375"/>
      <c r="AP31" s="331"/>
      <c r="AQ31" s="216"/>
      <c r="AR31" s="135"/>
      <c r="AS31" s="136" t="s">
        <v>345</v>
      </c>
      <c r="AT31" s="171"/>
      <c r="AU31" s="270"/>
      <c r="AV31" s="270"/>
      <c r="AW31" s="378" t="s">
        <v>299</v>
      </c>
      <c r="AX31" s="379"/>
    </row>
    <row r="32" spans="1:50" ht="23.25" customHeight="1" x14ac:dyDescent="0.15">
      <c r="A32" s="553"/>
      <c r="B32" s="551"/>
      <c r="C32" s="551"/>
      <c r="D32" s="551"/>
      <c r="E32" s="551"/>
      <c r="F32" s="552"/>
      <c r="G32" s="578" t="s">
        <v>541</v>
      </c>
      <c r="H32" s="579"/>
      <c r="I32" s="579"/>
      <c r="J32" s="579"/>
      <c r="K32" s="579"/>
      <c r="L32" s="579"/>
      <c r="M32" s="579"/>
      <c r="N32" s="579"/>
      <c r="O32" s="580"/>
      <c r="P32" s="160" t="s">
        <v>542</v>
      </c>
      <c r="Q32" s="160"/>
      <c r="R32" s="160"/>
      <c r="S32" s="160"/>
      <c r="T32" s="160"/>
      <c r="U32" s="160"/>
      <c r="V32" s="160"/>
      <c r="W32" s="160"/>
      <c r="X32" s="230"/>
      <c r="Y32" s="337" t="s">
        <v>12</v>
      </c>
      <c r="Z32" s="587"/>
      <c r="AA32" s="588"/>
      <c r="AB32" s="589"/>
      <c r="AC32" s="589"/>
      <c r="AD32" s="589"/>
      <c r="AE32" s="363">
        <v>359</v>
      </c>
      <c r="AF32" s="364"/>
      <c r="AG32" s="364"/>
      <c r="AH32" s="364"/>
      <c r="AI32" s="363">
        <v>367</v>
      </c>
      <c r="AJ32" s="364"/>
      <c r="AK32" s="364"/>
      <c r="AL32" s="364"/>
      <c r="AM32" s="363"/>
      <c r="AN32" s="364"/>
      <c r="AO32" s="364"/>
      <c r="AP32" s="364"/>
      <c r="AQ32" s="110" t="s">
        <v>537</v>
      </c>
      <c r="AR32" s="111"/>
      <c r="AS32" s="111"/>
      <c r="AT32" s="112"/>
      <c r="AU32" s="364" t="s">
        <v>537</v>
      </c>
      <c r="AV32" s="364"/>
      <c r="AW32" s="364"/>
      <c r="AX32" s="366"/>
    </row>
    <row r="33" spans="1:50" ht="23.25" customHeight="1" x14ac:dyDescent="0.15">
      <c r="A33" s="554"/>
      <c r="B33" s="555"/>
      <c r="C33" s="555"/>
      <c r="D33" s="555"/>
      <c r="E33" s="555"/>
      <c r="F33" s="556"/>
      <c r="G33" s="581"/>
      <c r="H33" s="582"/>
      <c r="I33" s="582"/>
      <c r="J33" s="582"/>
      <c r="K33" s="582"/>
      <c r="L33" s="582"/>
      <c r="M33" s="582"/>
      <c r="N33" s="582"/>
      <c r="O33" s="583"/>
      <c r="P33" s="232"/>
      <c r="Q33" s="232"/>
      <c r="R33" s="232"/>
      <c r="S33" s="232"/>
      <c r="T33" s="232"/>
      <c r="U33" s="232"/>
      <c r="V33" s="232"/>
      <c r="W33" s="232"/>
      <c r="X33" s="233"/>
      <c r="Y33" s="302" t="s">
        <v>54</v>
      </c>
      <c r="Z33" s="297"/>
      <c r="AA33" s="298"/>
      <c r="AB33" s="560"/>
      <c r="AC33" s="560"/>
      <c r="AD33" s="560"/>
      <c r="AE33" s="363">
        <v>360</v>
      </c>
      <c r="AF33" s="364"/>
      <c r="AG33" s="364"/>
      <c r="AH33" s="364"/>
      <c r="AI33" s="363">
        <v>364</v>
      </c>
      <c r="AJ33" s="364"/>
      <c r="AK33" s="364"/>
      <c r="AL33" s="364"/>
      <c r="AM33" s="363">
        <v>368</v>
      </c>
      <c r="AN33" s="364"/>
      <c r="AO33" s="364"/>
      <c r="AP33" s="364"/>
      <c r="AQ33" s="110" t="s">
        <v>537</v>
      </c>
      <c r="AR33" s="111"/>
      <c r="AS33" s="111"/>
      <c r="AT33" s="112"/>
      <c r="AU33" s="364" t="s">
        <v>537</v>
      </c>
      <c r="AV33" s="364"/>
      <c r="AW33" s="364"/>
      <c r="AX33" s="366"/>
    </row>
    <row r="34" spans="1:50" ht="23.25" customHeight="1" x14ac:dyDescent="0.15">
      <c r="A34" s="553"/>
      <c r="B34" s="551"/>
      <c r="C34" s="551"/>
      <c r="D34" s="551"/>
      <c r="E34" s="551"/>
      <c r="F34" s="552"/>
      <c r="G34" s="584"/>
      <c r="H34" s="585"/>
      <c r="I34" s="585"/>
      <c r="J34" s="585"/>
      <c r="K34" s="585"/>
      <c r="L34" s="585"/>
      <c r="M34" s="585"/>
      <c r="N34" s="585"/>
      <c r="O34" s="586"/>
      <c r="P34" s="163"/>
      <c r="Q34" s="163"/>
      <c r="R34" s="163"/>
      <c r="S34" s="163"/>
      <c r="T34" s="163"/>
      <c r="U34" s="163"/>
      <c r="V34" s="163"/>
      <c r="W34" s="163"/>
      <c r="X34" s="235"/>
      <c r="Y34" s="302" t="s">
        <v>13</v>
      </c>
      <c r="Z34" s="297"/>
      <c r="AA34" s="298"/>
      <c r="AB34" s="535" t="s">
        <v>300</v>
      </c>
      <c r="AC34" s="535"/>
      <c r="AD34" s="535"/>
      <c r="AE34" s="363">
        <v>100</v>
      </c>
      <c r="AF34" s="364"/>
      <c r="AG34" s="364"/>
      <c r="AH34" s="364"/>
      <c r="AI34" s="363">
        <v>101</v>
      </c>
      <c r="AJ34" s="364"/>
      <c r="AK34" s="364"/>
      <c r="AL34" s="364"/>
      <c r="AM34" s="363" t="s">
        <v>537</v>
      </c>
      <c r="AN34" s="364"/>
      <c r="AO34" s="364"/>
      <c r="AP34" s="364"/>
      <c r="AQ34" s="110" t="s">
        <v>537</v>
      </c>
      <c r="AR34" s="111"/>
      <c r="AS34" s="111"/>
      <c r="AT34" s="112"/>
      <c r="AU34" s="364" t="s">
        <v>537</v>
      </c>
      <c r="AV34" s="364"/>
      <c r="AW34" s="364"/>
      <c r="AX34" s="366"/>
    </row>
    <row r="35" spans="1:50" ht="23.25" customHeight="1" x14ac:dyDescent="0.15">
      <c r="A35" s="945" t="s">
        <v>460</v>
      </c>
      <c r="B35" s="946"/>
      <c r="C35" s="946"/>
      <c r="D35" s="946"/>
      <c r="E35" s="946"/>
      <c r="F35" s="947"/>
      <c r="G35" s="951" t="s">
        <v>543</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33.4" customHeight="1" thickBot="1" x14ac:dyDescent="0.2">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hidden="1" customHeight="1" x14ac:dyDescent="0.15">
      <c r="A37" s="679" t="s">
        <v>434</v>
      </c>
      <c r="B37" s="680"/>
      <c r="C37" s="680"/>
      <c r="D37" s="680"/>
      <c r="E37" s="680"/>
      <c r="F37" s="681"/>
      <c r="G37" s="603" t="s">
        <v>264</v>
      </c>
      <c r="H37" s="380"/>
      <c r="I37" s="380"/>
      <c r="J37" s="380"/>
      <c r="K37" s="380"/>
      <c r="L37" s="380"/>
      <c r="M37" s="380"/>
      <c r="N37" s="380"/>
      <c r="O37" s="604"/>
      <c r="P37" s="669" t="s">
        <v>59</v>
      </c>
      <c r="Q37" s="380"/>
      <c r="R37" s="380"/>
      <c r="S37" s="380"/>
      <c r="T37" s="380"/>
      <c r="U37" s="380"/>
      <c r="V37" s="380"/>
      <c r="W37" s="380"/>
      <c r="X37" s="604"/>
      <c r="Y37" s="670"/>
      <c r="Z37" s="671"/>
      <c r="AA37" s="672"/>
      <c r="AB37" s="367" t="s">
        <v>11</v>
      </c>
      <c r="AC37" s="368"/>
      <c r="AD37" s="369"/>
      <c r="AE37" s="367" t="s">
        <v>490</v>
      </c>
      <c r="AF37" s="368"/>
      <c r="AG37" s="368"/>
      <c r="AH37" s="369"/>
      <c r="AI37" s="367" t="s">
        <v>487</v>
      </c>
      <c r="AJ37" s="368"/>
      <c r="AK37" s="368"/>
      <c r="AL37" s="369"/>
      <c r="AM37" s="374" t="s">
        <v>482</v>
      </c>
      <c r="AN37" s="374"/>
      <c r="AO37" s="374"/>
      <c r="AP37" s="367"/>
      <c r="AQ37" s="266" t="s">
        <v>344</v>
      </c>
      <c r="AR37" s="267"/>
      <c r="AS37" s="267"/>
      <c r="AT37" s="268"/>
      <c r="AU37" s="380" t="s">
        <v>252</v>
      </c>
      <c r="AV37" s="380"/>
      <c r="AW37" s="380"/>
      <c r="AX37" s="381"/>
    </row>
    <row r="38" spans="1:50" ht="18.75" hidden="1" customHeight="1" x14ac:dyDescent="0.15">
      <c r="A38" s="550"/>
      <c r="B38" s="551"/>
      <c r="C38" s="551"/>
      <c r="D38" s="551"/>
      <c r="E38" s="551"/>
      <c r="F38" s="552"/>
      <c r="G38" s="605"/>
      <c r="H38" s="378"/>
      <c r="I38" s="378"/>
      <c r="J38" s="378"/>
      <c r="K38" s="378"/>
      <c r="L38" s="378"/>
      <c r="M38" s="378"/>
      <c r="N38" s="378"/>
      <c r="O38" s="606"/>
      <c r="P38" s="618"/>
      <c r="Q38" s="378"/>
      <c r="R38" s="378"/>
      <c r="S38" s="378"/>
      <c r="T38" s="378"/>
      <c r="U38" s="378"/>
      <c r="V38" s="378"/>
      <c r="W38" s="378"/>
      <c r="X38" s="606"/>
      <c r="Y38" s="506"/>
      <c r="Z38" s="507"/>
      <c r="AA38" s="508"/>
      <c r="AB38" s="331"/>
      <c r="AC38" s="332"/>
      <c r="AD38" s="333"/>
      <c r="AE38" s="331"/>
      <c r="AF38" s="332"/>
      <c r="AG38" s="332"/>
      <c r="AH38" s="333"/>
      <c r="AI38" s="331"/>
      <c r="AJ38" s="332"/>
      <c r="AK38" s="332"/>
      <c r="AL38" s="333"/>
      <c r="AM38" s="375"/>
      <c r="AN38" s="375"/>
      <c r="AO38" s="375"/>
      <c r="AP38" s="331"/>
      <c r="AQ38" s="216"/>
      <c r="AR38" s="135"/>
      <c r="AS38" s="136" t="s">
        <v>345</v>
      </c>
      <c r="AT38" s="171"/>
      <c r="AU38" s="270"/>
      <c r="AV38" s="270"/>
      <c r="AW38" s="378" t="s">
        <v>299</v>
      </c>
      <c r="AX38" s="379"/>
    </row>
    <row r="39" spans="1:50" ht="23.25" hidden="1" customHeight="1" x14ac:dyDescent="0.15">
      <c r="A39" s="553"/>
      <c r="B39" s="551"/>
      <c r="C39" s="551"/>
      <c r="D39" s="551"/>
      <c r="E39" s="551"/>
      <c r="F39" s="552"/>
      <c r="G39" s="578"/>
      <c r="H39" s="579"/>
      <c r="I39" s="579"/>
      <c r="J39" s="579"/>
      <c r="K39" s="579"/>
      <c r="L39" s="579"/>
      <c r="M39" s="579"/>
      <c r="N39" s="579"/>
      <c r="O39" s="580"/>
      <c r="P39" s="160"/>
      <c r="Q39" s="160"/>
      <c r="R39" s="160"/>
      <c r="S39" s="160"/>
      <c r="T39" s="160"/>
      <c r="U39" s="160"/>
      <c r="V39" s="160"/>
      <c r="W39" s="160"/>
      <c r="X39" s="230"/>
      <c r="Y39" s="337" t="s">
        <v>12</v>
      </c>
      <c r="Z39" s="587"/>
      <c r="AA39" s="588"/>
      <c r="AB39" s="589"/>
      <c r="AC39" s="589"/>
      <c r="AD39" s="589"/>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15">
      <c r="A40" s="554"/>
      <c r="B40" s="555"/>
      <c r="C40" s="555"/>
      <c r="D40" s="555"/>
      <c r="E40" s="555"/>
      <c r="F40" s="556"/>
      <c r="G40" s="581"/>
      <c r="H40" s="582"/>
      <c r="I40" s="582"/>
      <c r="J40" s="582"/>
      <c r="K40" s="582"/>
      <c r="L40" s="582"/>
      <c r="M40" s="582"/>
      <c r="N40" s="582"/>
      <c r="O40" s="583"/>
      <c r="P40" s="232"/>
      <c r="Q40" s="232"/>
      <c r="R40" s="232"/>
      <c r="S40" s="232"/>
      <c r="T40" s="232"/>
      <c r="U40" s="232"/>
      <c r="V40" s="232"/>
      <c r="W40" s="232"/>
      <c r="X40" s="233"/>
      <c r="Y40" s="302" t="s">
        <v>54</v>
      </c>
      <c r="Z40" s="297"/>
      <c r="AA40" s="298"/>
      <c r="AB40" s="560"/>
      <c r="AC40" s="560"/>
      <c r="AD40" s="560"/>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15">
      <c r="A41" s="682"/>
      <c r="B41" s="683"/>
      <c r="C41" s="683"/>
      <c r="D41" s="683"/>
      <c r="E41" s="683"/>
      <c r="F41" s="684"/>
      <c r="G41" s="584"/>
      <c r="H41" s="585"/>
      <c r="I41" s="585"/>
      <c r="J41" s="585"/>
      <c r="K41" s="585"/>
      <c r="L41" s="585"/>
      <c r="M41" s="585"/>
      <c r="N41" s="585"/>
      <c r="O41" s="586"/>
      <c r="P41" s="163"/>
      <c r="Q41" s="163"/>
      <c r="R41" s="163"/>
      <c r="S41" s="163"/>
      <c r="T41" s="163"/>
      <c r="U41" s="163"/>
      <c r="V41" s="163"/>
      <c r="W41" s="163"/>
      <c r="X41" s="235"/>
      <c r="Y41" s="302" t="s">
        <v>13</v>
      </c>
      <c r="Z41" s="297"/>
      <c r="AA41" s="298"/>
      <c r="AB41" s="535" t="s">
        <v>300</v>
      </c>
      <c r="AC41" s="535"/>
      <c r="AD41" s="535"/>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15">
      <c r="A42" s="945" t="s">
        <v>460</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hidden="1"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hidden="1" customHeight="1" x14ac:dyDescent="0.15">
      <c r="A44" s="679" t="s">
        <v>434</v>
      </c>
      <c r="B44" s="680"/>
      <c r="C44" s="680"/>
      <c r="D44" s="680"/>
      <c r="E44" s="680"/>
      <c r="F44" s="681"/>
      <c r="G44" s="603" t="s">
        <v>264</v>
      </c>
      <c r="H44" s="380"/>
      <c r="I44" s="380"/>
      <c r="J44" s="380"/>
      <c r="K44" s="380"/>
      <c r="L44" s="380"/>
      <c r="M44" s="380"/>
      <c r="N44" s="380"/>
      <c r="O44" s="604"/>
      <c r="P44" s="669" t="s">
        <v>59</v>
      </c>
      <c r="Q44" s="380"/>
      <c r="R44" s="380"/>
      <c r="S44" s="380"/>
      <c r="T44" s="380"/>
      <c r="U44" s="380"/>
      <c r="V44" s="380"/>
      <c r="W44" s="380"/>
      <c r="X44" s="604"/>
      <c r="Y44" s="670"/>
      <c r="Z44" s="671"/>
      <c r="AA44" s="672"/>
      <c r="AB44" s="367" t="s">
        <v>11</v>
      </c>
      <c r="AC44" s="368"/>
      <c r="AD44" s="369"/>
      <c r="AE44" s="367" t="s">
        <v>490</v>
      </c>
      <c r="AF44" s="368"/>
      <c r="AG44" s="368"/>
      <c r="AH44" s="369"/>
      <c r="AI44" s="367" t="s">
        <v>487</v>
      </c>
      <c r="AJ44" s="368"/>
      <c r="AK44" s="368"/>
      <c r="AL44" s="369"/>
      <c r="AM44" s="374" t="s">
        <v>482</v>
      </c>
      <c r="AN44" s="374"/>
      <c r="AO44" s="374"/>
      <c r="AP44" s="367"/>
      <c r="AQ44" s="266" t="s">
        <v>344</v>
      </c>
      <c r="AR44" s="267"/>
      <c r="AS44" s="267"/>
      <c r="AT44" s="268"/>
      <c r="AU44" s="380" t="s">
        <v>252</v>
      </c>
      <c r="AV44" s="380"/>
      <c r="AW44" s="380"/>
      <c r="AX44" s="381"/>
    </row>
    <row r="45" spans="1:50" ht="18.75" hidden="1" customHeight="1" x14ac:dyDescent="0.15">
      <c r="A45" s="550"/>
      <c r="B45" s="551"/>
      <c r="C45" s="551"/>
      <c r="D45" s="551"/>
      <c r="E45" s="551"/>
      <c r="F45" s="552"/>
      <c r="G45" s="605"/>
      <c r="H45" s="378"/>
      <c r="I45" s="378"/>
      <c r="J45" s="378"/>
      <c r="K45" s="378"/>
      <c r="L45" s="378"/>
      <c r="M45" s="378"/>
      <c r="N45" s="378"/>
      <c r="O45" s="606"/>
      <c r="P45" s="618"/>
      <c r="Q45" s="378"/>
      <c r="R45" s="378"/>
      <c r="S45" s="378"/>
      <c r="T45" s="378"/>
      <c r="U45" s="378"/>
      <c r="V45" s="378"/>
      <c r="W45" s="378"/>
      <c r="X45" s="606"/>
      <c r="Y45" s="506"/>
      <c r="Z45" s="507"/>
      <c r="AA45" s="508"/>
      <c r="AB45" s="331"/>
      <c r="AC45" s="332"/>
      <c r="AD45" s="333"/>
      <c r="AE45" s="331"/>
      <c r="AF45" s="332"/>
      <c r="AG45" s="332"/>
      <c r="AH45" s="333"/>
      <c r="AI45" s="331"/>
      <c r="AJ45" s="332"/>
      <c r="AK45" s="332"/>
      <c r="AL45" s="333"/>
      <c r="AM45" s="375"/>
      <c r="AN45" s="375"/>
      <c r="AO45" s="375"/>
      <c r="AP45" s="331"/>
      <c r="AQ45" s="216"/>
      <c r="AR45" s="135"/>
      <c r="AS45" s="136" t="s">
        <v>345</v>
      </c>
      <c r="AT45" s="171"/>
      <c r="AU45" s="270"/>
      <c r="AV45" s="270"/>
      <c r="AW45" s="378" t="s">
        <v>299</v>
      </c>
      <c r="AX45" s="379"/>
    </row>
    <row r="46" spans="1:50" ht="23.25" hidden="1" customHeight="1" x14ac:dyDescent="0.15">
      <c r="A46" s="553"/>
      <c r="B46" s="551"/>
      <c r="C46" s="551"/>
      <c r="D46" s="551"/>
      <c r="E46" s="551"/>
      <c r="F46" s="552"/>
      <c r="G46" s="578"/>
      <c r="H46" s="579"/>
      <c r="I46" s="579"/>
      <c r="J46" s="579"/>
      <c r="K46" s="579"/>
      <c r="L46" s="579"/>
      <c r="M46" s="579"/>
      <c r="N46" s="579"/>
      <c r="O46" s="580"/>
      <c r="P46" s="160"/>
      <c r="Q46" s="160"/>
      <c r="R46" s="160"/>
      <c r="S46" s="160"/>
      <c r="T46" s="160"/>
      <c r="U46" s="160"/>
      <c r="V46" s="160"/>
      <c r="W46" s="160"/>
      <c r="X46" s="230"/>
      <c r="Y46" s="337" t="s">
        <v>12</v>
      </c>
      <c r="Z46" s="587"/>
      <c r="AA46" s="588"/>
      <c r="AB46" s="589"/>
      <c r="AC46" s="589"/>
      <c r="AD46" s="589"/>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54"/>
      <c r="B47" s="555"/>
      <c r="C47" s="555"/>
      <c r="D47" s="555"/>
      <c r="E47" s="555"/>
      <c r="F47" s="556"/>
      <c r="G47" s="581"/>
      <c r="H47" s="582"/>
      <c r="I47" s="582"/>
      <c r="J47" s="582"/>
      <c r="K47" s="582"/>
      <c r="L47" s="582"/>
      <c r="M47" s="582"/>
      <c r="N47" s="582"/>
      <c r="O47" s="583"/>
      <c r="P47" s="232"/>
      <c r="Q47" s="232"/>
      <c r="R47" s="232"/>
      <c r="S47" s="232"/>
      <c r="T47" s="232"/>
      <c r="U47" s="232"/>
      <c r="V47" s="232"/>
      <c r="W47" s="232"/>
      <c r="X47" s="233"/>
      <c r="Y47" s="302" t="s">
        <v>54</v>
      </c>
      <c r="Z47" s="297"/>
      <c r="AA47" s="298"/>
      <c r="AB47" s="560"/>
      <c r="AC47" s="560"/>
      <c r="AD47" s="560"/>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82"/>
      <c r="B48" s="683"/>
      <c r="C48" s="683"/>
      <c r="D48" s="683"/>
      <c r="E48" s="683"/>
      <c r="F48" s="684"/>
      <c r="G48" s="584"/>
      <c r="H48" s="585"/>
      <c r="I48" s="585"/>
      <c r="J48" s="585"/>
      <c r="K48" s="585"/>
      <c r="L48" s="585"/>
      <c r="M48" s="585"/>
      <c r="N48" s="585"/>
      <c r="O48" s="586"/>
      <c r="P48" s="163"/>
      <c r="Q48" s="163"/>
      <c r="R48" s="163"/>
      <c r="S48" s="163"/>
      <c r="T48" s="163"/>
      <c r="U48" s="163"/>
      <c r="V48" s="163"/>
      <c r="W48" s="163"/>
      <c r="X48" s="235"/>
      <c r="Y48" s="302" t="s">
        <v>13</v>
      </c>
      <c r="Z48" s="297"/>
      <c r="AA48" s="298"/>
      <c r="AB48" s="535" t="s">
        <v>300</v>
      </c>
      <c r="AC48" s="535"/>
      <c r="AD48" s="535"/>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945" t="s">
        <v>460</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hidden="1"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hidden="1" customHeight="1" x14ac:dyDescent="0.15">
      <c r="A51" s="550" t="s">
        <v>434</v>
      </c>
      <c r="B51" s="551"/>
      <c r="C51" s="551"/>
      <c r="D51" s="551"/>
      <c r="E51" s="551"/>
      <c r="F51" s="552"/>
      <c r="G51" s="603" t="s">
        <v>264</v>
      </c>
      <c r="H51" s="380"/>
      <c r="I51" s="380"/>
      <c r="J51" s="380"/>
      <c r="K51" s="380"/>
      <c r="L51" s="380"/>
      <c r="M51" s="380"/>
      <c r="N51" s="380"/>
      <c r="O51" s="604"/>
      <c r="P51" s="669" t="s">
        <v>59</v>
      </c>
      <c r="Q51" s="380"/>
      <c r="R51" s="380"/>
      <c r="S51" s="380"/>
      <c r="T51" s="380"/>
      <c r="U51" s="380"/>
      <c r="V51" s="380"/>
      <c r="W51" s="380"/>
      <c r="X51" s="604"/>
      <c r="Y51" s="670"/>
      <c r="Z51" s="671"/>
      <c r="AA51" s="672"/>
      <c r="AB51" s="367" t="s">
        <v>11</v>
      </c>
      <c r="AC51" s="368"/>
      <c r="AD51" s="369"/>
      <c r="AE51" s="367" t="s">
        <v>490</v>
      </c>
      <c r="AF51" s="368"/>
      <c r="AG51" s="368"/>
      <c r="AH51" s="369"/>
      <c r="AI51" s="367" t="s">
        <v>487</v>
      </c>
      <c r="AJ51" s="368"/>
      <c r="AK51" s="368"/>
      <c r="AL51" s="369"/>
      <c r="AM51" s="374" t="s">
        <v>483</v>
      </c>
      <c r="AN51" s="374"/>
      <c r="AO51" s="374"/>
      <c r="AP51" s="367"/>
      <c r="AQ51" s="266" t="s">
        <v>344</v>
      </c>
      <c r="AR51" s="267"/>
      <c r="AS51" s="267"/>
      <c r="AT51" s="268"/>
      <c r="AU51" s="376" t="s">
        <v>252</v>
      </c>
      <c r="AV51" s="376"/>
      <c r="AW51" s="376"/>
      <c r="AX51" s="377"/>
    </row>
    <row r="52" spans="1:50" ht="18.75" hidden="1" customHeight="1" x14ac:dyDescent="0.15">
      <c r="A52" s="550"/>
      <c r="B52" s="551"/>
      <c r="C52" s="551"/>
      <c r="D52" s="551"/>
      <c r="E52" s="551"/>
      <c r="F52" s="552"/>
      <c r="G52" s="605"/>
      <c r="H52" s="378"/>
      <c r="I52" s="378"/>
      <c r="J52" s="378"/>
      <c r="K52" s="378"/>
      <c r="L52" s="378"/>
      <c r="M52" s="378"/>
      <c r="N52" s="378"/>
      <c r="O52" s="606"/>
      <c r="P52" s="618"/>
      <c r="Q52" s="378"/>
      <c r="R52" s="378"/>
      <c r="S52" s="378"/>
      <c r="T52" s="378"/>
      <c r="U52" s="378"/>
      <c r="V52" s="378"/>
      <c r="W52" s="378"/>
      <c r="X52" s="606"/>
      <c r="Y52" s="506"/>
      <c r="Z52" s="507"/>
      <c r="AA52" s="508"/>
      <c r="AB52" s="331"/>
      <c r="AC52" s="332"/>
      <c r="AD52" s="333"/>
      <c r="AE52" s="331"/>
      <c r="AF52" s="332"/>
      <c r="AG52" s="332"/>
      <c r="AH52" s="333"/>
      <c r="AI52" s="331"/>
      <c r="AJ52" s="332"/>
      <c r="AK52" s="332"/>
      <c r="AL52" s="333"/>
      <c r="AM52" s="375"/>
      <c r="AN52" s="375"/>
      <c r="AO52" s="375"/>
      <c r="AP52" s="331"/>
      <c r="AQ52" s="216"/>
      <c r="AR52" s="135"/>
      <c r="AS52" s="136" t="s">
        <v>345</v>
      </c>
      <c r="AT52" s="171"/>
      <c r="AU52" s="270"/>
      <c r="AV52" s="270"/>
      <c r="AW52" s="378" t="s">
        <v>299</v>
      </c>
      <c r="AX52" s="379"/>
    </row>
    <row r="53" spans="1:50" ht="23.25" hidden="1" customHeight="1" x14ac:dyDescent="0.15">
      <c r="A53" s="553"/>
      <c r="B53" s="551"/>
      <c r="C53" s="551"/>
      <c r="D53" s="551"/>
      <c r="E53" s="551"/>
      <c r="F53" s="552"/>
      <c r="G53" s="578"/>
      <c r="H53" s="579"/>
      <c r="I53" s="579"/>
      <c r="J53" s="579"/>
      <c r="K53" s="579"/>
      <c r="L53" s="579"/>
      <c r="M53" s="579"/>
      <c r="N53" s="579"/>
      <c r="O53" s="580"/>
      <c r="P53" s="160"/>
      <c r="Q53" s="160"/>
      <c r="R53" s="160"/>
      <c r="S53" s="160"/>
      <c r="T53" s="160"/>
      <c r="U53" s="160"/>
      <c r="V53" s="160"/>
      <c r="W53" s="160"/>
      <c r="X53" s="230"/>
      <c r="Y53" s="337" t="s">
        <v>12</v>
      </c>
      <c r="Z53" s="587"/>
      <c r="AA53" s="588"/>
      <c r="AB53" s="589"/>
      <c r="AC53" s="589"/>
      <c r="AD53" s="589"/>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54"/>
      <c r="B54" s="555"/>
      <c r="C54" s="555"/>
      <c r="D54" s="555"/>
      <c r="E54" s="555"/>
      <c r="F54" s="556"/>
      <c r="G54" s="581"/>
      <c r="H54" s="582"/>
      <c r="I54" s="582"/>
      <c r="J54" s="582"/>
      <c r="K54" s="582"/>
      <c r="L54" s="582"/>
      <c r="M54" s="582"/>
      <c r="N54" s="582"/>
      <c r="O54" s="583"/>
      <c r="P54" s="232"/>
      <c r="Q54" s="232"/>
      <c r="R54" s="232"/>
      <c r="S54" s="232"/>
      <c r="T54" s="232"/>
      <c r="U54" s="232"/>
      <c r="V54" s="232"/>
      <c r="W54" s="232"/>
      <c r="X54" s="233"/>
      <c r="Y54" s="302" t="s">
        <v>54</v>
      </c>
      <c r="Z54" s="297"/>
      <c r="AA54" s="298"/>
      <c r="AB54" s="560"/>
      <c r="AC54" s="560"/>
      <c r="AD54" s="560"/>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82"/>
      <c r="B55" s="683"/>
      <c r="C55" s="683"/>
      <c r="D55" s="683"/>
      <c r="E55" s="683"/>
      <c r="F55" s="684"/>
      <c r="G55" s="584"/>
      <c r="H55" s="585"/>
      <c r="I55" s="585"/>
      <c r="J55" s="585"/>
      <c r="K55" s="585"/>
      <c r="L55" s="585"/>
      <c r="M55" s="585"/>
      <c r="N55" s="585"/>
      <c r="O55" s="586"/>
      <c r="P55" s="163"/>
      <c r="Q55" s="163"/>
      <c r="R55" s="163"/>
      <c r="S55" s="163"/>
      <c r="T55" s="163"/>
      <c r="U55" s="163"/>
      <c r="V55" s="163"/>
      <c r="W55" s="163"/>
      <c r="X55" s="235"/>
      <c r="Y55" s="302" t="s">
        <v>13</v>
      </c>
      <c r="Z55" s="297"/>
      <c r="AA55" s="298"/>
      <c r="AB55" s="499" t="s">
        <v>14</v>
      </c>
      <c r="AC55" s="499"/>
      <c r="AD55" s="499"/>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945" t="s">
        <v>460</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hidden="1"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hidden="1" customHeight="1" x14ac:dyDescent="0.15">
      <c r="A58" s="550" t="s">
        <v>434</v>
      </c>
      <c r="B58" s="551"/>
      <c r="C58" s="551"/>
      <c r="D58" s="551"/>
      <c r="E58" s="551"/>
      <c r="F58" s="552"/>
      <c r="G58" s="603" t="s">
        <v>264</v>
      </c>
      <c r="H58" s="380"/>
      <c r="I58" s="380"/>
      <c r="J58" s="380"/>
      <c r="K58" s="380"/>
      <c r="L58" s="380"/>
      <c r="M58" s="380"/>
      <c r="N58" s="380"/>
      <c r="O58" s="604"/>
      <c r="P58" s="669" t="s">
        <v>59</v>
      </c>
      <c r="Q58" s="380"/>
      <c r="R58" s="380"/>
      <c r="S58" s="380"/>
      <c r="T58" s="380"/>
      <c r="U58" s="380"/>
      <c r="V58" s="380"/>
      <c r="W58" s="380"/>
      <c r="X58" s="604"/>
      <c r="Y58" s="670"/>
      <c r="Z58" s="671"/>
      <c r="AA58" s="672"/>
      <c r="AB58" s="367" t="s">
        <v>11</v>
      </c>
      <c r="AC58" s="368"/>
      <c r="AD58" s="369"/>
      <c r="AE58" s="367" t="s">
        <v>491</v>
      </c>
      <c r="AF58" s="368"/>
      <c r="AG58" s="368"/>
      <c r="AH58" s="369"/>
      <c r="AI58" s="367" t="s">
        <v>487</v>
      </c>
      <c r="AJ58" s="368"/>
      <c r="AK58" s="368"/>
      <c r="AL58" s="369"/>
      <c r="AM58" s="374" t="s">
        <v>482</v>
      </c>
      <c r="AN58" s="374"/>
      <c r="AO58" s="374"/>
      <c r="AP58" s="367"/>
      <c r="AQ58" s="266" t="s">
        <v>344</v>
      </c>
      <c r="AR58" s="267"/>
      <c r="AS58" s="267"/>
      <c r="AT58" s="268"/>
      <c r="AU58" s="376" t="s">
        <v>252</v>
      </c>
      <c r="AV58" s="376"/>
      <c r="AW58" s="376"/>
      <c r="AX58" s="377"/>
    </row>
    <row r="59" spans="1:50" ht="18.75" hidden="1" customHeight="1" x14ac:dyDescent="0.15">
      <c r="A59" s="550"/>
      <c r="B59" s="551"/>
      <c r="C59" s="551"/>
      <c r="D59" s="551"/>
      <c r="E59" s="551"/>
      <c r="F59" s="552"/>
      <c r="G59" s="605"/>
      <c r="H59" s="378"/>
      <c r="I59" s="378"/>
      <c r="J59" s="378"/>
      <c r="K59" s="378"/>
      <c r="L59" s="378"/>
      <c r="M59" s="378"/>
      <c r="N59" s="378"/>
      <c r="O59" s="606"/>
      <c r="P59" s="618"/>
      <c r="Q59" s="378"/>
      <c r="R59" s="378"/>
      <c r="S59" s="378"/>
      <c r="T59" s="378"/>
      <c r="U59" s="378"/>
      <c r="V59" s="378"/>
      <c r="W59" s="378"/>
      <c r="X59" s="606"/>
      <c r="Y59" s="506"/>
      <c r="Z59" s="507"/>
      <c r="AA59" s="508"/>
      <c r="AB59" s="331"/>
      <c r="AC59" s="332"/>
      <c r="AD59" s="333"/>
      <c r="AE59" s="331"/>
      <c r="AF59" s="332"/>
      <c r="AG59" s="332"/>
      <c r="AH59" s="333"/>
      <c r="AI59" s="331"/>
      <c r="AJ59" s="332"/>
      <c r="AK59" s="332"/>
      <c r="AL59" s="333"/>
      <c r="AM59" s="375"/>
      <c r="AN59" s="375"/>
      <c r="AO59" s="375"/>
      <c r="AP59" s="331"/>
      <c r="AQ59" s="216"/>
      <c r="AR59" s="135"/>
      <c r="AS59" s="136" t="s">
        <v>345</v>
      </c>
      <c r="AT59" s="171"/>
      <c r="AU59" s="270"/>
      <c r="AV59" s="270"/>
      <c r="AW59" s="378" t="s">
        <v>299</v>
      </c>
      <c r="AX59" s="379"/>
    </row>
    <row r="60" spans="1:50" ht="23.25" hidden="1" customHeight="1" x14ac:dyDescent="0.15">
      <c r="A60" s="553"/>
      <c r="B60" s="551"/>
      <c r="C60" s="551"/>
      <c r="D60" s="551"/>
      <c r="E60" s="551"/>
      <c r="F60" s="552"/>
      <c r="G60" s="578"/>
      <c r="H60" s="579"/>
      <c r="I60" s="579"/>
      <c r="J60" s="579"/>
      <c r="K60" s="579"/>
      <c r="L60" s="579"/>
      <c r="M60" s="579"/>
      <c r="N60" s="579"/>
      <c r="O60" s="580"/>
      <c r="P60" s="160"/>
      <c r="Q60" s="160"/>
      <c r="R60" s="160"/>
      <c r="S60" s="160"/>
      <c r="T60" s="160"/>
      <c r="U60" s="160"/>
      <c r="V60" s="160"/>
      <c r="W60" s="160"/>
      <c r="X60" s="230"/>
      <c r="Y60" s="337" t="s">
        <v>12</v>
      </c>
      <c r="Z60" s="587"/>
      <c r="AA60" s="588"/>
      <c r="AB60" s="589"/>
      <c r="AC60" s="589"/>
      <c r="AD60" s="589"/>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54"/>
      <c r="B61" s="555"/>
      <c r="C61" s="555"/>
      <c r="D61" s="555"/>
      <c r="E61" s="555"/>
      <c r="F61" s="556"/>
      <c r="G61" s="581"/>
      <c r="H61" s="582"/>
      <c r="I61" s="582"/>
      <c r="J61" s="582"/>
      <c r="K61" s="582"/>
      <c r="L61" s="582"/>
      <c r="M61" s="582"/>
      <c r="N61" s="582"/>
      <c r="O61" s="583"/>
      <c r="P61" s="232"/>
      <c r="Q61" s="232"/>
      <c r="R61" s="232"/>
      <c r="S61" s="232"/>
      <c r="T61" s="232"/>
      <c r="U61" s="232"/>
      <c r="V61" s="232"/>
      <c r="W61" s="232"/>
      <c r="X61" s="233"/>
      <c r="Y61" s="302" t="s">
        <v>54</v>
      </c>
      <c r="Z61" s="297"/>
      <c r="AA61" s="298"/>
      <c r="AB61" s="560"/>
      <c r="AC61" s="560"/>
      <c r="AD61" s="560"/>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54"/>
      <c r="B62" s="555"/>
      <c r="C62" s="555"/>
      <c r="D62" s="555"/>
      <c r="E62" s="555"/>
      <c r="F62" s="556"/>
      <c r="G62" s="584"/>
      <c r="H62" s="585"/>
      <c r="I62" s="585"/>
      <c r="J62" s="585"/>
      <c r="K62" s="585"/>
      <c r="L62" s="585"/>
      <c r="M62" s="585"/>
      <c r="N62" s="585"/>
      <c r="O62" s="586"/>
      <c r="P62" s="163"/>
      <c r="Q62" s="163"/>
      <c r="R62" s="163"/>
      <c r="S62" s="163"/>
      <c r="T62" s="163"/>
      <c r="U62" s="163"/>
      <c r="V62" s="163"/>
      <c r="W62" s="163"/>
      <c r="X62" s="235"/>
      <c r="Y62" s="302" t="s">
        <v>13</v>
      </c>
      <c r="Z62" s="297"/>
      <c r="AA62" s="298"/>
      <c r="AB62" s="535" t="s">
        <v>14</v>
      </c>
      <c r="AC62" s="535"/>
      <c r="AD62" s="535"/>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945" t="s">
        <v>460</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hidden="1" customHeight="1" x14ac:dyDescent="0.15">
      <c r="A65" s="897" t="s">
        <v>435</v>
      </c>
      <c r="B65" s="898"/>
      <c r="C65" s="898"/>
      <c r="D65" s="898"/>
      <c r="E65" s="898"/>
      <c r="F65" s="899"/>
      <c r="G65" s="900"/>
      <c r="H65" s="902" t="s">
        <v>264</v>
      </c>
      <c r="I65" s="902"/>
      <c r="J65" s="902"/>
      <c r="K65" s="902"/>
      <c r="L65" s="902"/>
      <c r="M65" s="902"/>
      <c r="N65" s="902"/>
      <c r="O65" s="903"/>
      <c r="P65" s="906" t="s">
        <v>59</v>
      </c>
      <c r="Q65" s="902"/>
      <c r="R65" s="902"/>
      <c r="S65" s="902"/>
      <c r="T65" s="902"/>
      <c r="U65" s="902"/>
      <c r="V65" s="903"/>
      <c r="W65" s="908" t="s">
        <v>430</v>
      </c>
      <c r="X65" s="909"/>
      <c r="Y65" s="912"/>
      <c r="Z65" s="912"/>
      <c r="AA65" s="913"/>
      <c r="AB65" s="906" t="s">
        <v>11</v>
      </c>
      <c r="AC65" s="902"/>
      <c r="AD65" s="903"/>
      <c r="AE65" s="367" t="s">
        <v>490</v>
      </c>
      <c r="AF65" s="368"/>
      <c r="AG65" s="368"/>
      <c r="AH65" s="369"/>
      <c r="AI65" s="367" t="s">
        <v>487</v>
      </c>
      <c r="AJ65" s="368"/>
      <c r="AK65" s="368"/>
      <c r="AL65" s="369"/>
      <c r="AM65" s="374" t="s">
        <v>482</v>
      </c>
      <c r="AN65" s="374"/>
      <c r="AO65" s="374"/>
      <c r="AP65" s="367"/>
      <c r="AQ65" s="906" t="s">
        <v>344</v>
      </c>
      <c r="AR65" s="902"/>
      <c r="AS65" s="902"/>
      <c r="AT65" s="903"/>
      <c r="AU65" s="1024" t="s">
        <v>252</v>
      </c>
      <c r="AV65" s="1024"/>
      <c r="AW65" s="1024"/>
      <c r="AX65" s="1025"/>
    </row>
    <row r="66" spans="1:50" ht="18.75" hidden="1" customHeight="1" x14ac:dyDescent="0.15">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31"/>
      <c r="AF66" s="332"/>
      <c r="AG66" s="332"/>
      <c r="AH66" s="333"/>
      <c r="AI66" s="331"/>
      <c r="AJ66" s="332"/>
      <c r="AK66" s="332"/>
      <c r="AL66" s="333"/>
      <c r="AM66" s="375"/>
      <c r="AN66" s="375"/>
      <c r="AO66" s="375"/>
      <c r="AP66" s="331"/>
      <c r="AQ66" s="269"/>
      <c r="AR66" s="270"/>
      <c r="AS66" s="904" t="s">
        <v>345</v>
      </c>
      <c r="AT66" s="905"/>
      <c r="AU66" s="270"/>
      <c r="AV66" s="270"/>
      <c r="AW66" s="904" t="s">
        <v>433</v>
      </c>
      <c r="AX66" s="1026"/>
    </row>
    <row r="67" spans="1:50" ht="23.25" hidden="1" customHeight="1" x14ac:dyDescent="0.15">
      <c r="A67" s="890"/>
      <c r="B67" s="891"/>
      <c r="C67" s="891"/>
      <c r="D67" s="891"/>
      <c r="E67" s="891"/>
      <c r="F67" s="892"/>
      <c r="G67" s="1027" t="s">
        <v>346</v>
      </c>
      <c r="H67" s="1010"/>
      <c r="I67" s="1011"/>
      <c r="J67" s="1011"/>
      <c r="K67" s="1011"/>
      <c r="L67" s="1011"/>
      <c r="M67" s="1011"/>
      <c r="N67" s="1011"/>
      <c r="O67" s="1012"/>
      <c r="P67" s="1010"/>
      <c r="Q67" s="1011"/>
      <c r="R67" s="1011"/>
      <c r="S67" s="1011"/>
      <c r="T67" s="1011"/>
      <c r="U67" s="1011"/>
      <c r="V67" s="1012"/>
      <c r="W67" s="1016"/>
      <c r="X67" s="1017"/>
      <c r="Y67" s="997" t="s">
        <v>12</v>
      </c>
      <c r="Z67" s="997"/>
      <c r="AA67" s="998"/>
      <c r="AB67" s="999" t="s">
        <v>450</v>
      </c>
      <c r="AC67" s="999"/>
      <c r="AD67" s="99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90"/>
      <c r="B68" s="891"/>
      <c r="C68" s="891"/>
      <c r="D68" s="891"/>
      <c r="E68" s="891"/>
      <c r="F68" s="892"/>
      <c r="G68" s="987"/>
      <c r="H68" s="1013"/>
      <c r="I68" s="1014"/>
      <c r="J68" s="1014"/>
      <c r="K68" s="1014"/>
      <c r="L68" s="1014"/>
      <c r="M68" s="1014"/>
      <c r="N68" s="1014"/>
      <c r="O68" s="1015"/>
      <c r="P68" s="1013"/>
      <c r="Q68" s="1014"/>
      <c r="R68" s="1014"/>
      <c r="S68" s="1014"/>
      <c r="T68" s="1014"/>
      <c r="U68" s="1014"/>
      <c r="V68" s="1015"/>
      <c r="W68" s="1018"/>
      <c r="X68" s="1019"/>
      <c r="Y68" s="183" t="s">
        <v>54</v>
      </c>
      <c r="Z68" s="183"/>
      <c r="AA68" s="184"/>
      <c r="AB68" s="1022" t="s">
        <v>450</v>
      </c>
      <c r="AC68" s="1022"/>
      <c r="AD68" s="102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90"/>
      <c r="B69" s="891"/>
      <c r="C69" s="891"/>
      <c r="D69" s="891"/>
      <c r="E69" s="891"/>
      <c r="F69" s="892"/>
      <c r="G69" s="1028"/>
      <c r="H69" s="1013"/>
      <c r="I69" s="1014"/>
      <c r="J69" s="1014"/>
      <c r="K69" s="1014"/>
      <c r="L69" s="1014"/>
      <c r="M69" s="1014"/>
      <c r="N69" s="1014"/>
      <c r="O69" s="1015"/>
      <c r="P69" s="1013"/>
      <c r="Q69" s="1014"/>
      <c r="R69" s="1014"/>
      <c r="S69" s="1014"/>
      <c r="T69" s="1014"/>
      <c r="U69" s="1014"/>
      <c r="V69" s="1015"/>
      <c r="W69" s="1020"/>
      <c r="X69" s="1021"/>
      <c r="Y69" s="183" t="s">
        <v>13</v>
      </c>
      <c r="Z69" s="183"/>
      <c r="AA69" s="184"/>
      <c r="AB69" s="1023" t="s">
        <v>451</v>
      </c>
      <c r="AC69" s="1023"/>
      <c r="AD69" s="1023"/>
      <c r="AE69" s="853"/>
      <c r="AF69" s="854"/>
      <c r="AG69" s="854"/>
      <c r="AH69" s="854"/>
      <c r="AI69" s="853"/>
      <c r="AJ69" s="854"/>
      <c r="AK69" s="854"/>
      <c r="AL69" s="854"/>
      <c r="AM69" s="853"/>
      <c r="AN69" s="854"/>
      <c r="AO69" s="854"/>
      <c r="AP69" s="854"/>
      <c r="AQ69" s="363"/>
      <c r="AR69" s="364"/>
      <c r="AS69" s="364"/>
      <c r="AT69" s="365"/>
      <c r="AU69" s="364"/>
      <c r="AV69" s="364"/>
      <c r="AW69" s="364"/>
      <c r="AX69" s="366"/>
    </row>
    <row r="70" spans="1:50" ht="23.25" hidden="1" customHeight="1" x14ac:dyDescent="0.15">
      <c r="A70" s="890" t="s">
        <v>440</v>
      </c>
      <c r="B70" s="891"/>
      <c r="C70" s="891"/>
      <c r="D70" s="891"/>
      <c r="E70" s="891"/>
      <c r="F70" s="892"/>
      <c r="G70" s="987" t="s">
        <v>347</v>
      </c>
      <c r="H70" s="988"/>
      <c r="I70" s="988"/>
      <c r="J70" s="988"/>
      <c r="K70" s="988"/>
      <c r="L70" s="988"/>
      <c r="M70" s="988"/>
      <c r="N70" s="988"/>
      <c r="O70" s="988"/>
      <c r="P70" s="988"/>
      <c r="Q70" s="988"/>
      <c r="R70" s="988"/>
      <c r="S70" s="988"/>
      <c r="T70" s="988"/>
      <c r="U70" s="988"/>
      <c r="V70" s="988"/>
      <c r="W70" s="991" t="s">
        <v>449</v>
      </c>
      <c r="X70" s="992"/>
      <c r="Y70" s="997" t="s">
        <v>12</v>
      </c>
      <c r="Z70" s="997"/>
      <c r="AA70" s="998"/>
      <c r="AB70" s="999" t="s">
        <v>450</v>
      </c>
      <c r="AC70" s="999"/>
      <c r="AD70" s="99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90"/>
      <c r="B71" s="891"/>
      <c r="C71" s="891"/>
      <c r="D71" s="891"/>
      <c r="E71" s="891"/>
      <c r="F71" s="892"/>
      <c r="G71" s="987"/>
      <c r="H71" s="989"/>
      <c r="I71" s="989"/>
      <c r="J71" s="989"/>
      <c r="K71" s="989"/>
      <c r="L71" s="989"/>
      <c r="M71" s="989"/>
      <c r="N71" s="989"/>
      <c r="O71" s="989"/>
      <c r="P71" s="989"/>
      <c r="Q71" s="989"/>
      <c r="R71" s="989"/>
      <c r="S71" s="989"/>
      <c r="T71" s="989"/>
      <c r="U71" s="989"/>
      <c r="V71" s="989"/>
      <c r="W71" s="993"/>
      <c r="X71" s="994"/>
      <c r="Y71" s="183" t="s">
        <v>54</v>
      </c>
      <c r="Z71" s="183"/>
      <c r="AA71" s="184"/>
      <c r="AB71" s="1022" t="s">
        <v>450</v>
      </c>
      <c r="AC71" s="1022"/>
      <c r="AD71" s="102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93"/>
      <c r="B72" s="894"/>
      <c r="C72" s="894"/>
      <c r="D72" s="894"/>
      <c r="E72" s="894"/>
      <c r="F72" s="895"/>
      <c r="G72" s="987"/>
      <c r="H72" s="990"/>
      <c r="I72" s="990"/>
      <c r="J72" s="990"/>
      <c r="K72" s="990"/>
      <c r="L72" s="990"/>
      <c r="M72" s="990"/>
      <c r="N72" s="990"/>
      <c r="O72" s="990"/>
      <c r="P72" s="990"/>
      <c r="Q72" s="990"/>
      <c r="R72" s="990"/>
      <c r="S72" s="990"/>
      <c r="T72" s="990"/>
      <c r="U72" s="990"/>
      <c r="V72" s="990"/>
      <c r="W72" s="995"/>
      <c r="X72" s="996"/>
      <c r="Y72" s="183" t="s">
        <v>13</v>
      </c>
      <c r="Z72" s="183"/>
      <c r="AA72" s="184"/>
      <c r="AB72" s="1023" t="s">
        <v>451</v>
      </c>
      <c r="AC72" s="1023"/>
      <c r="AD72" s="102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76" t="s">
        <v>435</v>
      </c>
      <c r="B73" s="877"/>
      <c r="C73" s="877"/>
      <c r="D73" s="877"/>
      <c r="E73" s="877"/>
      <c r="F73" s="878"/>
      <c r="G73" s="845"/>
      <c r="H73" s="168" t="s">
        <v>264</v>
      </c>
      <c r="I73" s="168"/>
      <c r="J73" s="168"/>
      <c r="K73" s="168"/>
      <c r="L73" s="168"/>
      <c r="M73" s="168"/>
      <c r="N73" s="168"/>
      <c r="O73" s="169"/>
      <c r="P73" s="175" t="s">
        <v>59</v>
      </c>
      <c r="Q73" s="168"/>
      <c r="R73" s="168"/>
      <c r="S73" s="168"/>
      <c r="T73" s="168"/>
      <c r="U73" s="168"/>
      <c r="V73" s="168"/>
      <c r="W73" s="168"/>
      <c r="X73" s="169"/>
      <c r="Y73" s="847"/>
      <c r="Z73" s="848"/>
      <c r="AA73" s="849"/>
      <c r="AB73" s="175" t="s">
        <v>11</v>
      </c>
      <c r="AC73" s="168"/>
      <c r="AD73" s="169"/>
      <c r="AE73" s="367" t="s">
        <v>490</v>
      </c>
      <c r="AF73" s="368"/>
      <c r="AG73" s="368"/>
      <c r="AH73" s="369"/>
      <c r="AI73" s="367" t="s">
        <v>487</v>
      </c>
      <c r="AJ73" s="368"/>
      <c r="AK73" s="368"/>
      <c r="AL73" s="369"/>
      <c r="AM73" s="374" t="s">
        <v>482</v>
      </c>
      <c r="AN73" s="374"/>
      <c r="AO73" s="374"/>
      <c r="AP73" s="367"/>
      <c r="AQ73" s="175" t="s">
        <v>344</v>
      </c>
      <c r="AR73" s="168"/>
      <c r="AS73" s="168"/>
      <c r="AT73" s="169"/>
      <c r="AU73" s="272" t="s">
        <v>252</v>
      </c>
      <c r="AV73" s="133"/>
      <c r="AW73" s="133"/>
      <c r="AX73" s="134"/>
    </row>
    <row r="74" spans="1:50" ht="18.75" hidden="1" customHeight="1" x14ac:dyDescent="0.15">
      <c r="A74" s="879"/>
      <c r="B74" s="880"/>
      <c r="C74" s="880"/>
      <c r="D74" s="880"/>
      <c r="E74" s="880"/>
      <c r="F74" s="881"/>
      <c r="G74" s="84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345</v>
      </c>
      <c r="AT74" s="171"/>
      <c r="AU74" s="216"/>
      <c r="AV74" s="135"/>
      <c r="AW74" s="136" t="s">
        <v>299</v>
      </c>
      <c r="AX74" s="137"/>
    </row>
    <row r="75" spans="1:50" ht="23.25" hidden="1" customHeight="1" x14ac:dyDescent="0.15">
      <c r="A75" s="879"/>
      <c r="B75" s="880"/>
      <c r="C75" s="880"/>
      <c r="D75" s="880"/>
      <c r="E75" s="880"/>
      <c r="F75" s="881"/>
      <c r="G75" s="820" t="s">
        <v>346</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79"/>
      <c r="B76" s="880"/>
      <c r="C76" s="880"/>
      <c r="D76" s="880"/>
      <c r="E76" s="880"/>
      <c r="F76" s="881"/>
      <c r="G76" s="82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79"/>
      <c r="B77" s="880"/>
      <c r="C77" s="880"/>
      <c r="D77" s="880"/>
      <c r="E77" s="880"/>
      <c r="F77" s="881"/>
      <c r="G77" s="82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59" t="s">
        <v>463</v>
      </c>
      <c r="B78" s="960"/>
      <c r="C78" s="960"/>
      <c r="D78" s="960"/>
      <c r="E78" s="957" t="s">
        <v>412</v>
      </c>
      <c r="F78" s="958"/>
      <c r="G78" s="56" t="s">
        <v>347</v>
      </c>
      <c r="H78" s="831"/>
      <c r="I78" s="243"/>
      <c r="J78" s="243"/>
      <c r="K78" s="243"/>
      <c r="L78" s="243"/>
      <c r="M78" s="243"/>
      <c r="N78" s="243"/>
      <c r="O78" s="832"/>
      <c r="P78" s="260"/>
      <c r="Q78" s="260"/>
      <c r="R78" s="260"/>
      <c r="S78" s="260"/>
      <c r="T78" s="260"/>
      <c r="U78" s="260"/>
      <c r="V78" s="260"/>
      <c r="W78" s="260"/>
      <c r="X78" s="260"/>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row>
    <row r="79" spans="1:50" ht="18.75" hidden="1" customHeight="1" x14ac:dyDescent="0.15">
      <c r="A79" s="850" t="s">
        <v>267</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47" t="s">
        <v>429</v>
      </c>
      <c r="AP79" s="148"/>
      <c r="AQ79" s="148"/>
      <c r="AR79" s="80" t="s">
        <v>427</v>
      </c>
      <c r="AS79" s="147"/>
      <c r="AT79" s="148"/>
      <c r="AU79" s="148"/>
      <c r="AV79" s="148"/>
      <c r="AW79" s="148"/>
      <c r="AX79" s="149"/>
    </row>
    <row r="80" spans="1:50" ht="18.75" hidden="1" customHeight="1" x14ac:dyDescent="0.15">
      <c r="A80" s="557" t="s">
        <v>265</v>
      </c>
      <c r="B80" s="885" t="s">
        <v>426</v>
      </c>
      <c r="C80" s="886"/>
      <c r="D80" s="886"/>
      <c r="E80" s="886"/>
      <c r="F80" s="887"/>
      <c r="G80" s="818" t="s">
        <v>257</v>
      </c>
      <c r="H80" s="818"/>
      <c r="I80" s="818"/>
      <c r="J80" s="818"/>
      <c r="K80" s="818"/>
      <c r="L80" s="818"/>
      <c r="M80" s="818"/>
      <c r="N80" s="818"/>
      <c r="O80" s="818"/>
      <c r="P80" s="818"/>
      <c r="Q80" s="818"/>
      <c r="R80" s="818"/>
      <c r="S80" s="818"/>
      <c r="T80" s="818"/>
      <c r="U80" s="818"/>
      <c r="V80" s="818"/>
      <c r="W80" s="818"/>
      <c r="X80" s="818"/>
      <c r="Y80" s="818"/>
      <c r="Z80" s="818"/>
      <c r="AA80" s="819"/>
      <c r="AB80" s="817" t="s">
        <v>515</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21"/>
    </row>
    <row r="81" spans="1:60" ht="22.5" hidden="1" customHeight="1" x14ac:dyDescent="0.15">
      <c r="A81" s="558"/>
      <c r="B81" s="888"/>
      <c r="C81" s="590"/>
      <c r="D81" s="590"/>
      <c r="E81" s="590"/>
      <c r="F81" s="591"/>
      <c r="G81" s="378"/>
      <c r="H81" s="378"/>
      <c r="I81" s="378"/>
      <c r="J81" s="378"/>
      <c r="K81" s="378"/>
      <c r="L81" s="378"/>
      <c r="M81" s="378"/>
      <c r="N81" s="378"/>
      <c r="O81" s="378"/>
      <c r="P81" s="378"/>
      <c r="Q81" s="378"/>
      <c r="R81" s="378"/>
      <c r="S81" s="378"/>
      <c r="T81" s="378"/>
      <c r="U81" s="378"/>
      <c r="V81" s="378"/>
      <c r="W81" s="378"/>
      <c r="X81" s="378"/>
      <c r="Y81" s="378"/>
      <c r="Z81" s="378"/>
      <c r="AA81" s="606"/>
      <c r="AB81" s="61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58"/>
      <c r="B82" s="888"/>
      <c r="C82" s="590"/>
      <c r="D82" s="590"/>
      <c r="E82" s="590"/>
      <c r="F82" s="591"/>
      <c r="G82" s="539"/>
      <c r="H82" s="539"/>
      <c r="I82" s="539"/>
      <c r="J82" s="539"/>
      <c r="K82" s="539"/>
      <c r="L82" s="539"/>
      <c r="M82" s="539"/>
      <c r="N82" s="539"/>
      <c r="O82" s="539"/>
      <c r="P82" s="539"/>
      <c r="Q82" s="539"/>
      <c r="R82" s="539"/>
      <c r="S82" s="539"/>
      <c r="T82" s="539"/>
      <c r="U82" s="539"/>
      <c r="V82" s="539"/>
      <c r="W82" s="539"/>
      <c r="X82" s="539"/>
      <c r="Y82" s="539"/>
      <c r="Z82" s="539"/>
      <c r="AA82" s="791"/>
      <c r="AB82" s="538"/>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40"/>
    </row>
    <row r="83" spans="1:60" ht="22.5" hidden="1" customHeight="1" x14ac:dyDescent="0.15">
      <c r="A83" s="558"/>
      <c r="B83" s="888"/>
      <c r="C83" s="590"/>
      <c r="D83" s="590"/>
      <c r="E83" s="590"/>
      <c r="F83" s="591"/>
      <c r="G83" s="542"/>
      <c r="H83" s="542"/>
      <c r="I83" s="542"/>
      <c r="J83" s="542"/>
      <c r="K83" s="542"/>
      <c r="L83" s="542"/>
      <c r="M83" s="542"/>
      <c r="N83" s="542"/>
      <c r="O83" s="542"/>
      <c r="P83" s="542"/>
      <c r="Q83" s="542"/>
      <c r="R83" s="542"/>
      <c r="S83" s="542"/>
      <c r="T83" s="542"/>
      <c r="U83" s="542"/>
      <c r="V83" s="542"/>
      <c r="W83" s="542"/>
      <c r="X83" s="542"/>
      <c r="Y83" s="542"/>
      <c r="Z83" s="542"/>
      <c r="AA83" s="792"/>
      <c r="AB83" s="541"/>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3"/>
    </row>
    <row r="84" spans="1:60" ht="19.5" hidden="1" customHeight="1" x14ac:dyDescent="0.15">
      <c r="A84" s="558"/>
      <c r="B84" s="889"/>
      <c r="C84" s="592"/>
      <c r="D84" s="592"/>
      <c r="E84" s="592"/>
      <c r="F84" s="593"/>
      <c r="G84" s="545"/>
      <c r="H84" s="545"/>
      <c r="I84" s="545"/>
      <c r="J84" s="545"/>
      <c r="K84" s="545"/>
      <c r="L84" s="545"/>
      <c r="M84" s="545"/>
      <c r="N84" s="545"/>
      <c r="O84" s="545"/>
      <c r="P84" s="545"/>
      <c r="Q84" s="545"/>
      <c r="R84" s="545"/>
      <c r="S84" s="545"/>
      <c r="T84" s="545"/>
      <c r="U84" s="545"/>
      <c r="V84" s="545"/>
      <c r="W84" s="545"/>
      <c r="X84" s="545"/>
      <c r="Y84" s="545"/>
      <c r="Z84" s="545"/>
      <c r="AA84" s="793"/>
      <c r="AB84" s="544"/>
      <c r="AC84" s="545"/>
      <c r="AD84" s="545"/>
      <c r="AE84" s="545"/>
      <c r="AF84" s="545"/>
      <c r="AG84" s="545"/>
      <c r="AH84" s="545"/>
      <c r="AI84" s="545"/>
      <c r="AJ84" s="545"/>
      <c r="AK84" s="545"/>
      <c r="AL84" s="545"/>
      <c r="AM84" s="545"/>
      <c r="AN84" s="545"/>
      <c r="AO84" s="545"/>
      <c r="AP84" s="545"/>
      <c r="AQ84" s="542"/>
      <c r="AR84" s="542"/>
      <c r="AS84" s="542"/>
      <c r="AT84" s="542"/>
      <c r="AU84" s="545"/>
      <c r="AV84" s="545"/>
      <c r="AW84" s="545"/>
      <c r="AX84" s="546"/>
    </row>
    <row r="85" spans="1:60" ht="18.75" hidden="1" customHeight="1" x14ac:dyDescent="0.15">
      <c r="A85" s="558"/>
      <c r="B85" s="590" t="s">
        <v>263</v>
      </c>
      <c r="C85" s="590"/>
      <c r="D85" s="590"/>
      <c r="E85" s="590"/>
      <c r="F85" s="591"/>
      <c r="G85" s="833" t="s">
        <v>61</v>
      </c>
      <c r="H85" s="818"/>
      <c r="I85" s="818"/>
      <c r="J85" s="818"/>
      <c r="K85" s="818"/>
      <c r="L85" s="818"/>
      <c r="M85" s="818"/>
      <c r="N85" s="818"/>
      <c r="O85" s="819"/>
      <c r="P85" s="817" t="s">
        <v>63</v>
      </c>
      <c r="Q85" s="818"/>
      <c r="R85" s="818"/>
      <c r="S85" s="818"/>
      <c r="T85" s="818"/>
      <c r="U85" s="818"/>
      <c r="V85" s="818"/>
      <c r="W85" s="818"/>
      <c r="X85" s="819"/>
      <c r="Y85" s="172"/>
      <c r="Z85" s="173"/>
      <c r="AA85" s="174"/>
      <c r="AB85" s="496" t="s">
        <v>11</v>
      </c>
      <c r="AC85" s="497"/>
      <c r="AD85" s="498"/>
      <c r="AE85" s="367" t="s">
        <v>490</v>
      </c>
      <c r="AF85" s="368"/>
      <c r="AG85" s="368"/>
      <c r="AH85" s="369"/>
      <c r="AI85" s="367" t="s">
        <v>487</v>
      </c>
      <c r="AJ85" s="368"/>
      <c r="AK85" s="368"/>
      <c r="AL85" s="369"/>
      <c r="AM85" s="374" t="s">
        <v>482</v>
      </c>
      <c r="AN85" s="374"/>
      <c r="AO85" s="374"/>
      <c r="AP85" s="367"/>
      <c r="AQ85" s="175" t="s">
        <v>344</v>
      </c>
      <c r="AR85" s="168"/>
      <c r="AS85" s="168"/>
      <c r="AT85" s="169"/>
      <c r="AU85" s="372" t="s">
        <v>252</v>
      </c>
      <c r="AV85" s="372"/>
      <c r="AW85" s="372"/>
      <c r="AX85" s="373"/>
      <c r="AY85" s="10"/>
      <c r="AZ85" s="10"/>
      <c r="BA85" s="10"/>
      <c r="BB85" s="10"/>
      <c r="BC85" s="10"/>
    </row>
    <row r="86" spans="1:60" ht="18.75" hidden="1" customHeight="1" x14ac:dyDescent="0.15">
      <c r="A86" s="558"/>
      <c r="B86" s="590"/>
      <c r="C86" s="590"/>
      <c r="D86" s="590"/>
      <c r="E86" s="590"/>
      <c r="F86" s="591"/>
      <c r="G86" s="605"/>
      <c r="H86" s="378"/>
      <c r="I86" s="378"/>
      <c r="J86" s="378"/>
      <c r="K86" s="378"/>
      <c r="L86" s="378"/>
      <c r="M86" s="378"/>
      <c r="N86" s="378"/>
      <c r="O86" s="606"/>
      <c r="P86" s="618"/>
      <c r="Q86" s="378"/>
      <c r="R86" s="378"/>
      <c r="S86" s="378"/>
      <c r="T86" s="378"/>
      <c r="U86" s="378"/>
      <c r="V86" s="378"/>
      <c r="W86" s="378"/>
      <c r="X86" s="606"/>
      <c r="Y86" s="172"/>
      <c r="Z86" s="173"/>
      <c r="AA86" s="174"/>
      <c r="AB86" s="331"/>
      <c r="AC86" s="332"/>
      <c r="AD86" s="333"/>
      <c r="AE86" s="331"/>
      <c r="AF86" s="332"/>
      <c r="AG86" s="332"/>
      <c r="AH86" s="333"/>
      <c r="AI86" s="331"/>
      <c r="AJ86" s="332"/>
      <c r="AK86" s="332"/>
      <c r="AL86" s="333"/>
      <c r="AM86" s="375"/>
      <c r="AN86" s="375"/>
      <c r="AO86" s="375"/>
      <c r="AP86" s="331"/>
      <c r="AQ86" s="269"/>
      <c r="AR86" s="270"/>
      <c r="AS86" s="136" t="s">
        <v>345</v>
      </c>
      <c r="AT86" s="171"/>
      <c r="AU86" s="270"/>
      <c r="AV86" s="270"/>
      <c r="AW86" s="378" t="s">
        <v>299</v>
      </c>
      <c r="AX86" s="379"/>
      <c r="AY86" s="10"/>
      <c r="AZ86" s="10"/>
      <c r="BA86" s="10"/>
      <c r="BB86" s="10"/>
      <c r="BC86" s="10"/>
      <c r="BD86" s="10"/>
      <c r="BE86" s="10"/>
      <c r="BF86" s="10"/>
      <c r="BG86" s="10"/>
      <c r="BH86" s="10"/>
    </row>
    <row r="87" spans="1:60" ht="23.25" hidden="1" customHeight="1" x14ac:dyDescent="0.15">
      <c r="A87" s="558"/>
      <c r="B87" s="590"/>
      <c r="C87" s="590"/>
      <c r="D87" s="590"/>
      <c r="E87" s="590"/>
      <c r="F87" s="591"/>
      <c r="G87" s="229"/>
      <c r="H87" s="160"/>
      <c r="I87" s="160"/>
      <c r="J87" s="160"/>
      <c r="K87" s="160"/>
      <c r="L87" s="160"/>
      <c r="M87" s="160"/>
      <c r="N87" s="160"/>
      <c r="O87" s="230"/>
      <c r="P87" s="160"/>
      <c r="Q87" s="838"/>
      <c r="R87" s="838"/>
      <c r="S87" s="838"/>
      <c r="T87" s="838"/>
      <c r="U87" s="838"/>
      <c r="V87" s="838"/>
      <c r="W87" s="838"/>
      <c r="X87" s="839"/>
      <c r="Y87" s="794" t="s">
        <v>62</v>
      </c>
      <c r="Z87" s="795"/>
      <c r="AA87" s="796"/>
      <c r="AB87" s="589"/>
      <c r="AC87" s="589"/>
      <c r="AD87" s="589"/>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58"/>
      <c r="B88" s="590"/>
      <c r="C88" s="590"/>
      <c r="D88" s="590"/>
      <c r="E88" s="590"/>
      <c r="F88" s="591"/>
      <c r="G88" s="231"/>
      <c r="H88" s="232"/>
      <c r="I88" s="232"/>
      <c r="J88" s="232"/>
      <c r="K88" s="232"/>
      <c r="L88" s="232"/>
      <c r="M88" s="232"/>
      <c r="N88" s="232"/>
      <c r="O88" s="233"/>
      <c r="P88" s="840"/>
      <c r="Q88" s="840"/>
      <c r="R88" s="840"/>
      <c r="S88" s="840"/>
      <c r="T88" s="840"/>
      <c r="U88" s="840"/>
      <c r="V88" s="840"/>
      <c r="W88" s="840"/>
      <c r="X88" s="841"/>
      <c r="Y88" s="768" t="s">
        <v>54</v>
      </c>
      <c r="Z88" s="769"/>
      <c r="AA88" s="770"/>
      <c r="AB88" s="560"/>
      <c r="AC88" s="560"/>
      <c r="AD88" s="560"/>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58"/>
      <c r="B89" s="592"/>
      <c r="C89" s="592"/>
      <c r="D89" s="592"/>
      <c r="E89" s="592"/>
      <c r="F89" s="593"/>
      <c r="G89" s="234"/>
      <c r="H89" s="163"/>
      <c r="I89" s="163"/>
      <c r="J89" s="163"/>
      <c r="K89" s="163"/>
      <c r="L89" s="163"/>
      <c r="M89" s="163"/>
      <c r="N89" s="163"/>
      <c r="O89" s="235"/>
      <c r="P89" s="303"/>
      <c r="Q89" s="303"/>
      <c r="R89" s="303"/>
      <c r="S89" s="303"/>
      <c r="T89" s="303"/>
      <c r="U89" s="303"/>
      <c r="V89" s="303"/>
      <c r="W89" s="303"/>
      <c r="X89" s="842"/>
      <c r="Y89" s="768" t="s">
        <v>13</v>
      </c>
      <c r="Z89" s="769"/>
      <c r="AA89" s="770"/>
      <c r="AB89" s="499" t="s">
        <v>14</v>
      </c>
      <c r="AC89" s="499"/>
      <c r="AD89" s="499"/>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58"/>
      <c r="B90" s="590" t="s">
        <v>263</v>
      </c>
      <c r="C90" s="590"/>
      <c r="D90" s="590"/>
      <c r="E90" s="590"/>
      <c r="F90" s="591"/>
      <c r="G90" s="833" t="s">
        <v>61</v>
      </c>
      <c r="H90" s="818"/>
      <c r="I90" s="818"/>
      <c r="J90" s="818"/>
      <c r="K90" s="818"/>
      <c r="L90" s="818"/>
      <c r="M90" s="818"/>
      <c r="N90" s="818"/>
      <c r="O90" s="819"/>
      <c r="P90" s="817" t="s">
        <v>63</v>
      </c>
      <c r="Q90" s="818"/>
      <c r="R90" s="818"/>
      <c r="S90" s="818"/>
      <c r="T90" s="818"/>
      <c r="U90" s="818"/>
      <c r="V90" s="818"/>
      <c r="W90" s="818"/>
      <c r="X90" s="819"/>
      <c r="Y90" s="172"/>
      <c r="Z90" s="173"/>
      <c r="AA90" s="174"/>
      <c r="AB90" s="496" t="s">
        <v>11</v>
      </c>
      <c r="AC90" s="497"/>
      <c r="AD90" s="498"/>
      <c r="AE90" s="367" t="s">
        <v>490</v>
      </c>
      <c r="AF90" s="368"/>
      <c r="AG90" s="368"/>
      <c r="AH90" s="369"/>
      <c r="AI90" s="367" t="s">
        <v>487</v>
      </c>
      <c r="AJ90" s="368"/>
      <c r="AK90" s="368"/>
      <c r="AL90" s="369"/>
      <c r="AM90" s="374" t="s">
        <v>482</v>
      </c>
      <c r="AN90" s="374"/>
      <c r="AO90" s="374"/>
      <c r="AP90" s="367"/>
      <c r="AQ90" s="175" t="s">
        <v>344</v>
      </c>
      <c r="AR90" s="168"/>
      <c r="AS90" s="168"/>
      <c r="AT90" s="169"/>
      <c r="AU90" s="372" t="s">
        <v>252</v>
      </c>
      <c r="AV90" s="372"/>
      <c r="AW90" s="372"/>
      <c r="AX90" s="373"/>
    </row>
    <row r="91" spans="1:60" ht="18.75" hidden="1" customHeight="1" x14ac:dyDescent="0.15">
      <c r="A91" s="558"/>
      <c r="B91" s="590"/>
      <c r="C91" s="590"/>
      <c r="D91" s="590"/>
      <c r="E91" s="590"/>
      <c r="F91" s="591"/>
      <c r="G91" s="605"/>
      <c r="H91" s="378"/>
      <c r="I91" s="378"/>
      <c r="J91" s="378"/>
      <c r="K91" s="378"/>
      <c r="L91" s="378"/>
      <c r="M91" s="378"/>
      <c r="N91" s="378"/>
      <c r="O91" s="606"/>
      <c r="P91" s="618"/>
      <c r="Q91" s="378"/>
      <c r="R91" s="378"/>
      <c r="S91" s="378"/>
      <c r="T91" s="378"/>
      <c r="U91" s="378"/>
      <c r="V91" s="378"/>
      <c r="W91" s="378"/>
      <c r="X91" s="606"/>
      <c r="Y91" s="172"/>
      <c r="Z91" s="173"/>
      <c r="AA91" s="174"/>
      <c r="AB91" s="331"/>
      <c r="AC91" s="332"/>
      <c r="AD91" s="333"/>
      <c r="AE91" s="331"/>
      <c r="AF91" s="332"/>
      <c r="AG91" s="332"/>
      <c r="AH91" s="333"/>
      <c r="AI91" s="331"/>
      <c r="AJ91" s="332"/>
      <c r="AK91" s="332"/>
      <c r="AL91" s="333"/>
      <c r="AM91" s="375"/>
      <c r="AN91" s="375"/>
      <c r="AO91" s="375"/>
      <c r="AP91" s="331"/>
      <c r="AQ91" s="269"/>
      <c r="AR91" s="270"/>
      <c r="AS91" s="136" t="s">
        <v>345</v>
      </c>
      <c r="AT91" s="171"/>
      <c r="AU91" s="270"/>
      <c r="AV91" s="270"/>
      <c r="AW91" s="378" t="s">
        <v>299</v>
      </c>
      <c r="AX91" s="379"/>
      <c r="AY91" s="10"/>
      <c r="AZ91" s="10"/>
      <c r="BA91" s="10"/>
      <c r="BB91" s="10"/>
      <c r="BC91" s="10"/>
    </row>
    <row r="92" spans="1:60" ht="23.25" hidden="1" customHeight="1" x14ac:dyDescent="0.15">
      <c r="A92" s="558"/>
      <c r="B92" s="590"/>
      <c r="C92" s="590"/>
      <c r="D92" s="590"/>
      <c r="E92" s="590"/>
      <c r="F92" s="591"/>
      <c r="G92" s="229"/>
      <c r="H92" s="160"/>
      <c r="I92" s="160"/>
      <c r="J92" s="160"/>
      <c r="K92" s="160"/>
      <c r="L92" s="160"/>
      <c r="M92" s="160"/>
      <c r="N92" s="160"/>
      <c r="O92" s="230"/>
      <c r="P92" s="160"/>
      <c r="Q92" s="838"/>
      <c r="R92" s="838"/>
      <c r="S92" s="838"/>
      <c r="T92" s="838"/>
      <c r="U92" s="838"/>
      <c r="V92" s="838"/>
      <c r="W92" s="838"/>
      <c r="X92" s="839"/>
      <c r="Y92" s="794" t="s">
        <v>62</v>
      </c>
      <c r="Z92" s="795"/>
      <c r="AA92" s="796"/>
      <c r="AB92" s="589"/>
      <c r="AC92" s="589"/>
      <c r="AD92" s="589"/>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58"/>
      <c r="B93" s="590"/>
      <c r="C93" s="590"/>
      <c r="D93" s="590"/>
      <c r="E93" s="590"/>
      <c r="F93" s="591"/>
      <c r="G93" s="231"/>
      <c r="H93" s="232"/>
      <c r="I93" s="232"/>
      <c r="J93" s="232"/>
      <c r="K93" s="232"/>
      <c r="L93" s="232"/>
      <c r="M93" s="232"/>
      <c r="N93" s="232"/>
      <c r="O93" s="233"/>
      <c r="P93" s="840"/>
      <c r="Q93" s="840"/>
      <c r="R93" s="840"/>
      <c r="S93" s="840"/>
      <c r="T93" s="840"/>
      <c r="U93" s="840"/>
      <c r="V93" s="840"/>
      <c r="W93" s="840"/>
      <c r="X93" s="841"/>
      <c r="Y93" s="768" t="s">
        <v>54</v>
      </c>
      <c r="Z93" s="769"/>
      <c r="AA93" s="770"/>
      <c r="AB93" s="560"/>
      <c r="AC93" s="560"/>
      <c r="AD93" s="560"/>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58"/>
      <c r="B94" s="592"/>
      <c r="C94" s="592"/>
      <c r="D94" s="592"/>
      <c r="E94" s="592"/>
      <c r="F94" s="593"/>
      <c r="G94" s="234"/>
      <c r="H94" s="163"/>
      <c r="I94" s="163"/>
      <c r="J94" s="163"/>
      <c r="K94" s="163"/>
      <c r="L94" s="163"/>
      <c r="M94" s="163"/>
      <c r="N94" s="163"/>
      <c r="O94" s="235"/>
      <c r="P94" s="303"/>
      <c r="Q94" s="303"/>
      <c r="R94" s="303"/>
      <c r="S94" s="303"/>
      <c r="T94" s="303"/>
      <c r="U94" s="303"/>
      <c r="V94" s="303"/>
      <c r="W94" s="303"/>
      <c r="X94" s="842"/>
      <c r="Y94" s="768" t="s">
        <v>13</v>
      </c>
      <c r="Z94" s="769"/>
      <c r="AA94" s="770"/>
      <c r="AB94" s="499" t="s">
        <v>14</v>
      </c>
      <c r="AC94" s="499"/>
      <c r="AD94" s="499"/>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58"/>
      <c r="B95" s="590" t="s">
        <v>263</v>
      </c>
      <c r="C95" s="590"/>
      <c r="D95" s="590"/>
      <c r="E95" s="590"/>
      <c r="F95" s="591"/>
      <c r="G95" s="833" t="s">
        <v>61</v>
      </c>
      <c r="H95" s="818"/>
      <c r="I95" s="818"/>
      <c r="J95" s="818"/>
      <c r="K95" s="818"/>
      <c r="L95" s="818"/>
      <c r="M95" s="818"/>
      <c r="N95" s="818"/>
      <c r="O95" s="819"/>
      <c r="P95" s="817" t="s">
        <v>63</v>
      </c>
      <c r="Q95" s="818"/>
      <c r="R95" s="818"/>
      <c r="S95" s="818"/>
      <c r="T95" s="818"/>
      <c r="U95" s="818"/>
      <c r="V95" s="818"/>
      <c r="W95" s="818"/>
      <c r="X95" s="819"/>
      <c r="Y95" s="172"/>
      <c r="Z95" s="173"/>
      <c r="AA95" s="174"/>
      <c r="AB95" s="496" t="s">
        <v>11</v>
      </c>
      <c r="AC95" s="497"/>
      <c r="AD95" s="498"/>
      <c r="AE95" s="367" t="s">
        <v>490</v>
      </c>
      <c r="AF95" s="368"/>
      <c r="AG95" s="368"/>
      <c r="AH95" s="369"/>
      <c r="AI95" s="367" t="s">
        <v>487</v>
      </c>
      <c r="AJ95" s="368"/>
      <c r="AK95" s="368"/>
      <c r="AL95" s="369"/>
      <c r="AM95" s="374" t="s">
        <v>482</v>
      </c>
      <c r="AN95" s="374"/>
      <c r="AO95" s="374"/>
      <c r="AP95" s="367"/>
      <c r="AQ95" s="175" t="s">
        <v>344</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58"/>
      <c r="B96" s="590"/>
      <c r="C96" s="590"/>
      <c r="D96" s="590"/>
      <c r="E96" s="590"/>
      <c r="F96" s="591"/>
      <c r="G96" s="605"/>
      <c r="H96" s="378"/>
      <c r="I96" s="378"/>
      <c r="J96" s="378"/>
      <c r="K96" s="378"/>
      <c r="L96" s="378"/>
      <c r="M96" s="378"/>
      <c r="N96" s="378"/>
      <c r="O96" s="606"/>
      <c r="P96" s="618"/>
      <c r="Q96" s="378"/>
      <c r="R96" s="378"/>
      <c r="S96" s="378"/>
      <c r="T96" s="378"/>
      <c r="U96" s="378"/>
      <c r="V96" s="378"/>
      <c r="W96" s="378"/>
      <c r="X96" s="606"/>
      <c r="Y96" s="172"/>
      <c r="Z96" s="173"/>
      <c r="AA96" s="174"/>
      <c r="AB96" s="331"/>
      <c r="AC96" s="332"/>
      <c r="AD96" s="333"/>
      <c r="AE96" s="331"/>
      <c r="AF96" s="332"/>
      <c r="AG96" s="332"/>
      <c r="AH96" s="333"/>
      <c r="AI96" s="331"/>
      <c r="AJ96" s="332"/>
      <c r="AK96" s="332"/>
      <c r="AL96" s="333"/>
      <c r="AM96" s="375"/>
      <c r="AN96" s="375"/>
      <c r="AO96" s="375"/>
      <c r="AP96" s="331"/>
      <c r="AQ96" s="269"/>
      <c r="AR96" s="270"/>
      <c r="AS96" s="136" t="s">
        <v>345</v>
      </c>
      <c r="AT96" s="171"/>
      <c r="AU96" s="270"/>
      <c r="AV96" s="270"/>
      <c r="AW96" s="378" t="s">
        <v>299</v>
      </c>
      <c r="AX96" s="379"/>
    </row>
    <row r="97" spans="1:60" ht="23.25" hidden="1" customHeight="1" x14ac:dyDescent="0.15">
      <c r="A97" s="558"/>
      <c r="B97" s="590"/>
      <c r="C97" s="590"/>
      <c r="D97" s="590"/>
      <c r="E97" s="590"/>
      <c r="F97" s="591"/>
      <c r="G97" s="229"/>
      <c r="H97" s="160"/>
      <c r="I97" s="160"/>
      <c r="J97" s="160"/>
      <c r="K97" s="160"/>
      <c r="L97" s="160"/>
      <c r="M97" s="160"/>
      <c r="N97" s="160"/>
      <c r="O97" s="230"/>
      <c r="P97" s="160"/>
      <c r="Q97" s="838"/>
      <c r="R97" s="838"/>
      <c r="S97" s="838"/>
      <c r="T97" s="838"/>
      <c r="U97" s="838"/>
      <c r="V97" s="838"/>
      <c r="W97" s="838"/>
      <c r="X97" s="839"/>
      <c r="Y97" s="794" t="s">
        <v>62</v>
      </c>
      <c r="Z97" s="795"/>
      <c r="AA97" s="79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58"/>
      <c r="B98" s="590"/>
      <c r="C98" s="590"/>
      <c r="D98" s="590"/>
      <c r="E98" s="590"/>
      <c r="F98" s="591"/>
      <c r="G98" s="231"/>
      <c r="H98" s="232"/>
      <c r="I98" s="232"/>
      <c r="J98" s="232"/>
      <c r="K98" s="232"/>
      <c r="L98" s="232"/>
      <c r="M98" s="232"/>
      <c r="N98" s="232"/>
      <c r="O98" s="233"/>
      <c r="P98" s="840"/>
      <c r="Q98" s="840"/>
      <c r="R98" s="840"/>
      <c r="S98" s="840"/>
      <c r="T98" s="840"/>
      <c r="U98" s="840"/>
      <c r="V98" s="840"/>
      <c r="W98" s="840"/>
      <c r="X98" s="841"/>
      <c r="Y98" s="768" t="s">
        <v>54</v>
      </c>
      <c r="Z98" s="769"/>
      <c r="AA98" s="77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59"/>
      <c r="B99" s="919"/>
      <c r="C99" s="919"/>
      <c r="D99" s="919"/>
      <c r="E99" s="919"/>
      <c r="F99" s="920"/>
      <c r="G99" s="843"/>
      <c r="H99" s="246"/>
      <c r="I99" s="246"/>
      <c r="J99" s="246"/>
      <c r="K99" s="246"/>
      <c r="L99" s="246"/>
      <c r="M99" s="246"/>
      <c r="N99" s="246"/>
      <c r="O99" s="844"/>
      <c r="P99" s="882"/>
      <c r="Q99" s="882"/>
      <c r="R99" s="882"/>
      <c r="S99" s="882"/>
      <c r="T99" s="882"/>
      <c r="U99" s="882"/>
      <c r="V99" s="882"/>
      <c r="W99" s="882"/>
      <c r="X99" s="883"/>
      <c r="Y99" s="518" t="s">
        <v>13</v>
      </c>
      <c r="Z99" s="519"/>
      <c r="AA99" s="520"/>
      <c r="AB99" s="500" t="s">
        <v>14</v>
      </c>
      <c r="AC99" s="501"/>
      <c r="AD99" s="502"/>
      <c r="AE99" s="856"/>
      <c r="AF99" s="857"/>
      <c r="AG99" s="857"/>
      <c r="AH99" s="884"/>
      <c r="AI99" s="856"/>
      <c r="AJ99" s="857"/>
      <c r="AK99" s="857"/>
      <c r="AL99" s="884"/>
      <c r="AM99" s="856"/>
      <c r="AN99" s="857"/>
      <c r="AO99" s="857"/>
      <c r="AP99" s="857"/>
      <c r="AQ99" s="858"/>
      <c r="AR99" s="859"/>
      <c r="AS99" s="859"/>
      <c r="AT99" s="860"/>
      <c r="AU99" s="857"/>
      <c r="AV99" s="857"/>
      <c r="AW99" s="857"/>
      <c r="AX99" s="861"/>
    </row>
    <row r="100" spans="1:60" ht="31.5" customHeight="1" x14ac:dyDescent="0.15">
      <c r="A100" s="871" t="s">
        <v>436</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503"/>
      <c r="Z100" s="504"/>
      <c r="AA100" s="505"/>
      <c r="AB100" s="896" t="s">
        <v>11</v>
      </c>
      <c r="AC100" s="896"/>
      <c r="AD100" s="896"/>
      <c r="AE100" s="862" t="s">
        <v>490</v>
      </c>
      <c r="AF100" s="863"/>
      <c r="AG100" s="863"/>
      <c r="AH100" s="864"/>
      <c r="AI100" s="862" t="s">
        <v>487</v>
      </c>
      <c r="AJ100" s="863"/>
      <c r="AK100" s="863"/>
      <c r="AL100" s="864"/>
      <c r="AM100" s="862" t="s">
        <v>483</v>
      </c>
      <c r="AN100" s="863"/>
      <c r="AO100" s="863"/>
      <c r="AP100" s="864"/>
      <c r="AQ100" s="976" t="s">
        <v>476</v>
      </c>
      <c r="AR100" s="977"/>
      <c r="AS100" s="977"/>
      <c r="AT100" s="978"/>
      <c r="AU100" s="976" t="s">
        <v>473</v>
      </c>
      <c r="AV100" s="977"/>
      <c r="AW100" s="977"/>
      <c r="AX100" s="979"/>
    </row>
    <row r="101" spans="1:60" ht="23.25" customHeight="1" x14ac:dyDescent="0.15">
      <c r="A101" s="529"/>
      <c r="B101" s="530"/>
      <c r="C101" s="530"/>
      <c r="D101" s="530"/>
      <c r="E101" s="530"/>
      <c r="F101" s="531"/>
      <c r="G101" s="160" t="s">
        <v>544</v>
      </c>
      <c r="H101" s="160"/>
      <c r="I101" s="160"/>
      <c r="J101" s="160"/>
      <c r="K101" s="160"/>
      <c r="L101" s="160"/>
      <c r="M101" s="160"/>
      <c r="N101" s="160"/>
      <c r="O101" s="160"/>
      <c r="P101" s="160"/>
      <c r="Q101" s="160"/>
      <c r="R101" s="160"/>
      <c r="S101" s="160"/>
      <c r="T101" s="160"/>
      <c r="U101" s="160"/>
      <c r="V101" s="160"/>
      <c r="W101" s="160"/>
      <c r="X101" s="230"/>
      <c r="Y101" s="852" t="s">
        <v>55</v>
      </c>
      <c r="Z101" s="753"/>
      <c r="AA101" s="754"/>
      <c r="AB101" s="589" t="s">
        <v>549</v>
      </c>
      <c r="AC101" s="589"/>
      <c r="AD101" s="589"/>
      <c r="AE101" s="363">
        <v>11</v>
      </c>
      <c r="AF101" s="364"/>
      <c r="AG101" s="364"/>
      <c r="AH101" s="365"/>
      <c r="AI101" s="363">
        <v>11</v>
      </c>
      <c r="AJ101" s="364"/>
      <c r="AK101" s="364"/>
      <c r="AL101" s="365"/>
      <c r="AM101" s="363">
        <v>3</v>
      </c>
      <c r="AN101" s="364"/>
      <c r="AO101" s="364"/>
      <c r="AP101" s="365"/>
      <c r="AQ101" s="363" t="s">
        <v>537</v>
      </c>
      <c r="AR101" s="364"/>
      <c r="AS101" s="364"/>
      <c r="AT101" s="365"/>
      <c r="AU101" s="363" t="s">
        <v>537</v>
      </c>
      <c r="AV101" s="364"/>
      <c r="AW101" s="364"/>
      <c r="AX101" s="365"/>
    </row>
    <row r="102" spans="1:60" ht="23.25" customHeight="1" x14ac:dyDescent="0.15">
      <c r="A102" s="532"/>
      <c r="B102" s="533"/>
      <c r="C102" s="533"/>
      <c r="D102" s="533"/>
      <c r="E102" s="533"/>
      <c r="F102" s="534"/>
      <c r="G102" s="163"/>
      <c r="H102" s="163"/>
      <c r="I102" s="163"/>
      <c r="J102" s="163"/>
      <c r="K102" s="163"/>
      <c r="L102" s="163"/>
      <c r="M102" s="163"/>
      <c r="N102" s="163"/>
      <c r="O102" s="163"/>
      <c r="P102" s="163"/>
      <c r="Q102" s="163"/>
      <c r="R102" s="163"/>
      <c r="S102" s="163"/>
      <c r="T102" s="163"/>
      <c r="U102" s="163"/>
      <c r="V102" s="163"/>
      <c r="W102" s="163"/>
      <c r="X102" s="235"/>
      <c r="Y102" s="512" t="s">
        <v>56</v>
      </c>
      <c r="Z102" s="338"/>
      <c r="AA102" s="339"/>
      <c r="AB102" s="589" t="s">
        <v>549</v>
      </c>
      <c r="AC102" s="589"/>
      <c r="AD102" s="589"/>
      <c r="AE102" s="357">
        <v>10</v>
      </c>
      <c r="AF102" s="357"/>
      <c r="AG102" s="357"/>
      <c r="AH102" s="357"/>
      <c r="AI102" s="357">
        <v>10</v>
      </c>
      <c r="AJ102" s="357"/>
      <c r="AK102" s="357"/>
      <c r="AL102" s="357"/>
      <c r="AM102" s="357">
        <v>10</v>
      </c>
      <c r="AN102" s="357"/>
      <c r="AO102" s="357"/>
      <c r="AP102" s="357"/>
      <c r="AQ102" s="853">
        <v>5</v>
      </c>
      <c r="AR102" s="854"/>
      <c r="AS102" s="854"/>
      <c r="AT102" s="855"/>
      <c r="AU102" s="853">
        <v>5</v>
      </c>
      <c r="AV102" s="854"/>
      <c r="AW102" s="854"/>
      <c r="AX102" s="855"/>
    </row>
    <row r="103" spans="1:60" ht="31.5" customHeight="1" x14ac:dyDescent="0.15">
      <c r="A103" s="526" t="s">
        <v>436</v>
      </c>
      <c r="B103" s="527"/>
      <c r="C103" s="527"/>
      <c r="D103" s="527"/>
      <c r="E103" s="527"/>
      <c r="F103" s="528"/>
      <c r="G103" s="769" t="s">
        <v>60</v>
      </c>
      <c r="H103" s="769"/>
      <c r="I103" s="769"/>
      <c r="J103" s="769"/>
      <c r="K103" s="769"/>
      <c r="L103" s="769"/>
      <c r="M103" s="769"/>
      <c r="N103" s="769"/>
      <c r="O103" s="769"/>
      <c r="P103" s="769"/>
      <c r="Q103" s="769"/>
      <c r="R103" s="769"/>
      <c r="S103" s="769"/>
      <c r="T103" s="769"/>
      <c r="U103" s="769"/>
      <c r="V103" s="769"/>
      <c r="W103" s="769"/>
      <c r="X103" s="770"/>
      <c r="Y103" s="506"/>
      <c r="Z103" s="507"/>
      <c r="AA103" s="508"/>
      <c r="AB103" s="302" t="s">
        <v>11</v>
      </c>
      <c r="AC103" s="297"/>
      <c r="AD103" s="298"/>
      <c r="AE103" s="302" t="s">
        <v>490</v>
      </c>
      <c r="AF103" s="297"/>
      <c r="AG103" s="297"/>
      <c r="AH103" s="298"/>
      <c r="AI103" s="302" t="s">
        <v>487</v>
      </c>
      <c r="AJ103" s="297"/>
      <c r="AK103" s="297"/>
      <c r="AL103" s="298"/>
      <c r="AM103" s="302" t="s">
        <v>483</v>
      </c>
      <c r="AN103" s="297"/>
      <c r="AO103" s="297"/>
      <c r="AP103" s="298"/>
      <c r="AQ103" s="359" t="s">
        <v>476</v>
      </c>
      <c r="AR103" s="360"/>
      <c r="AS103" s="360"/>
      <c r="AT103" s="361"/>
      <c r="AU103" s="359" t="s">
        <v>473</v>
      </c>
      <c r="AV103" s="360"/>
      <c r="AW103" s="360"/>
      <c r="AX103" s="362"/>
    </row>
    <row r="104" spans="1:60" ht="23.25" customHeight="1" x14ac:dyDescent="0.15">
      <c r="A104" s="529"/>
      <c r="B104" s="530"/>
      <c r="C104" s="530"/>
      <c r="D104" s="530"/>
      <c r="E104" s="530"/>
      <c r="F104" s="531"/>
      <c r="G104" s="160" t="s">
        <v>545</v>
      </c>
      <c r="H104" s="160"/>
      <c r="I104" s="160"/>
      <c r="J104" s="160"/>
      <c r="K104" s="160"/>
      <c r="L104" s="160"/>
      <c r="M104" s="160"/>
      <c r="N104" s="160"/>
      <c r="O104" s="160"/>
      <c r="P104" s="160"/>
      <c r="Q104" s="160"/>
      <c r="R104" s="160"/>
      <c r="S104" s="160"/>
      <c r="T104" s="160"/>
      <c r="U104" s="160"/>
      <c r="V104" s="160"/>
      <c r="W104" s="160"/>
      <c r="X104" s="230"/>
      <c r="Y104" s="515" t="s">
        <v>55</v>
      </c>
      <c r="Z104" s="516"/>
      <c r="AA104" s="517"/>
      <c r="AB104" s="509" t="s">
        <v>550</v>
      </c>
      <c r="AC104" s="510"/>
      <c r="AD104" s="511"/>
      <c r="AE104" s="363">
        <v>10</v>
      </c>
      <c r="AF104" s="364"/>
      <c r="AG104" s="364"/>
      <c r="AH104" s="365"/>
      <c r="AI104" s="363" t="s">
        <v>537</v>
      </c>
      <c r="AJ104" s="364"/>
      <c r="AK104" s="364"/>
      <c r="AL104" s="365"/>
      <c r="AM104" s="363" t="s">
        <v>537</v>
      </c>
      <c r="AN104" s="364"/>
      <c r="AO104" s="364"/>
      <c r="AP104" s="365"/>
      <c r="AQ104" s="363" t="s">
        <v>537</v>
      </c>
      <c r="AR104" s="364"/>
      <c r="AS104" s="364"/>
      <c r="AT104" s="365"/>
      <c r="AU104" s="363" t="s">
        <v>537</v>
      </c>
      <c r="AV104" s="364"/>
      <c r="AW104" s="364"/>
      <c r="AX104" s="365"/>
    </row>
    <row r="105" spans="1:60" ht="23.25" customHeight="1" x14ac:dyDescent="0.15">
      <c r="A105" s="532"/>
      <c r="B105" s="533"/>
      <c r="C105" s="533"/>
      <c r="D105" s="533"/>
      <c r="E105" s="533"/>
      <c r="F105" s="534"/>
      <c r="G105" s="163"/>
      <c r="H105" s="163"/>
      <c r="I105" s="163"/>
      <c r="J105" s="163"/>
      <c r="K105" s="163"/>
      <c r="L105" s="163"/>
      <c r="M105" s="163"/>
      <c r="N105" s="163"/>
      <c r="O105" s="163"/>
      <c r="P105" s="163"/>
      <c r="Q105" s="163"/>
      <c r="R105" s="163"/>
      <c r="S105" s="163"/>
      <c r="T105" s="163"/>
      <c r="U105" s="163"/>
      <c r="V105" s="163"/>
      <c r="W105" s="163"/>
      <c r="X105" s="235"/>
      <c r="Y105" s="512" t="s">
        <v>56</v>
      </c>
      <c r="Z105" s="513"/>
      <c r="AA105" s="514"/>
      <c r="AB105" s="405" t="s">
        <v>550</v>
      </c>
      <c r="AC105" s="406"/>
      <c r="AD105" s="407"/>
      <c r="AE105" s="357">
        <v>5</v>
      </c>
      <c r="AF105" s="357"/>
      <c r="AG105" s="357"/>
      <c r="AH105" s="357"/>
      <c r="AI105" s="357" t="s">
        <v>537</v>
      </c>
      <c r="AJ105" s="357"/>
      <c r="AK105" s="357"/>
      <c r="AL105" s="357"/>
      <c r="AM105" s="357" t="s">
        <v>537</v>
      </c>
      <c r="AN105" s="357"/>
      <c r="AO105" s="357"/>
      <c r="AP105" s="357"/>
      <c r="AQ105" s="363" t="s">
        <v>537</v>
      </c>
      <c r="AR105" s="364"/>
      <c r="AS105" s="364"/>
      <c r="AT105" s="365"/>
      <c r="AU105" s="853" t="s">
        <v>537</v>
      </c>
      <c r="AV105" s="854"/>
      <c r="AW105" s="854"/>
      <c r="AX105" s="855"/>
    </row>
    <row r="106" spans="1:60" ht="31.5" customHeight="1" x14ac:dyDescent="0.15">
      <c r="A106" s="526" t="s">
        <v>436</v>
      </c>
      <c r="B106" s="527"/>
      <c r="C106" s="527"/>
      <c r="D106" s="527"/>
      <c r="E106" s="527"/>
      <c r="F106" s="528"/>
      <c r="G106" s="769" t="s">
        <v>60</v>
      </c>
      <c r="H106" s="769"/>
      <c r="I106" s="769"/>
      <c r="J106" s="769"/>
      <c r="K106" s="769"/>
      <c r="L106" s="769"/>
      <c r="M106" s="769"/>
      <c r="N106" s="769"/>
      <c r="O106" s="769"/>
      <c r="P106" s="769"/>
      <c r="Q106" s="769"/>
      <c r="R106" s="769"/>
      <c r="S106" s="769"/>
      <c r="T106" s="769"/>
      <c r="U106" s="769"/>
      <c r="V106" s="769"/>
      <c r="W106" s="769"/>
      <c r="X106" s="770"/>
      <c r="Y106" s="506"/>
      <c r="Z106" s="507"/>
      <c r="AA106" s="508"/>
      <c r="AB106" s="302" t="s">
        <v>11</v>
      </c>
      <c r="AC106" s="297"/>
      <c r="AD106" s="298"/>
      <c r="AE106" s="302" t="s">
        <v>490</v>
      </c>
      <c r="AF106" s="297"/>
      <c r="AG106" s="297"/>
      <c r="AH106" s="298"/>
      <c r="AI106" s="302" t="s">
        <v>487</v>
      </c>
      <c r="AJ106" s="297"/>
      <c r="AK106" s="297"/>
      <c r="AL106" s="298"/>
      <c r="AM106" s="302" t="s">
        <v>482</v>
      </c>
      <c r="AN106" s="297"/>
      <c r="AO106" s="297"/>
      <c r="AP106" s="298"/>
      <c r="AQ106" s="359" t="s">
        <v>476</v>
      </c>
      <c r="AR106" s="360"/>
      <c r="AS106" s="360"/>
      <c r="AT106" s="361"/>
      <c r="AU106" s="359" t="s">
        <v>473</v>
      </c>
      <c r="AV106" s="360"/>
      <c r="AW106" s="360"/>
      <c r="AX106" s="362"/>
    </row>
    <row r="107" spans="1:60" ht="23.25" customHeight="1" x14ac:dyDescent="0.15">
      <c r="A107" s="529"/>
      <c r="B107" s="530"/>
      <c r="C107" s="530"/>
      <c r="D107" s="530"/>
      <c r="E107" s="530"/>
      <c r="F107" s="531"/>
      <c r="G107" s="160" t="s">
        <v>546</v>
      </c>
      <c r="H107" s="160"/>
      <c r="I107" s="160"/>
      <c r="J107" s="160"/>
      <c r="K107" s="160"/>
      <c r="L107" s="160"/>
      <c r="M107" s="160"/>
      <c r="N107" s="160"/>
      <c r="O107" s="160"/>
      <c r="P107" s="160"/>
      <c r="Q107" s="160"/>
      <c r="R107" s="160"/>
      <c r="S107" s="160"/>
      <c r="T107" s="160"/>
      <c r="U107" s="160"/>
      <c r="V107" s="160"/>
      <c r="W107" s="160"/>
      <c r="X107" s="230"/>
      <c r="Y107" s="515" t="s">
        <v>55</v>
      </c>
      <c r="Z107" s="516"/>
      <c r="AA107" s="517"/>
      <c r="AB107" s="509" t="s">
        <v>549</v>
      </c>
      <c r="AC107" s="510"/>
      <c r="AD107" s="511"/>
      <c r="AE107" s="357">
        <v>51</v>
      </c>
      <c r="AF107" s="357"/>
      <c r="AG107" s="357"/>
      <c r="AH107" s="357"/>
      <c r="AI107" s="357">
        <v>52</v>
      </c>
      <c r="AJ107" s="357"/>
      <c r="AK107" s="357"/>
      <c r="AL107" s="357"/>
      <c r="AM107" s="357">
        <v>59</v>
      </c>
      <c r="AN107" s="357"/>
      <c r="AO107" s="357"/>
      <c r="AP107" s="357"/>
      <c r="AQ107" s="363" t="s">
        <v>537</v>
      </c>
      <c r="AR107" s="364"/>
      <c r="AS107" s="364"/>
      <c r="AT107" s="365"/>
      <c r="AU107" s="363" t="s">
        <v>537</v>
      </c>
      <c r="AV107" s="364"/>
      <c r="AW107" s="364"/>
      <c r="AX107" s="365"/>
    </row>
    <row r="108" spans="1:60" ht="23.25" customHeight="1" x14ac:dyDescent="0.15">
      <c r="A108" s="532"/>
      <c r="B108" s="533"/>
      <c r="C108" s="533"/>
      <c r="D108" s="533"/>
      <c r="E108" s="533"/>
      <c r="F108" s="534"/>
      <c r="G108" s="163"/>
      <c r="H108" s="163"/>
      <c r="I108" s="163"/>
      <c r="J108" s="163"/>
      <c r="K108" s="163"/>
      <c r="L108" s="163"/>
      <c r="M108" s="163"/>
      <c r="N108" s="163"/>
      <c r="O108" s="163"/>
      <c r="P108" s="163"/>
      <c r="Q108" s="163"/>
      <c r="R108" s="163"/>
      <c r="S108" s="163"/>
      <c r="T108" s="163"/>
      <c r="U108" s="163"/>
      <c r="V108" s="163"/>
      <c r="W108" s="163"/>
      <c r="X108" s="235"/>
      <c r="Y108" s="512" t="s">
        <v>56</v>
      </c>
      <c r="Z108" s="513"/>
      <c r="AA108" s="514"/>
      <c r="AB108" s="405" t="s">
        <v>549</v>
      </c>
      <c r="AC108" s="406"/>
      <c r="AD108" s="407"/>
      <c r="AE108" s="357">
        <v>34</v>
      </c>
      <c r="AF108" s="357"/>
      <c r="AG108" s="357"/>
      <c r="AH108" s="357"/>
      <c r="AI108" s="357">
        <v>41</v>
      </c>
      <c r="AJ108" s="357"/>
      <c r="AK108" s="357"/>
      <c r="AL108" s="357"/>
      <c r="AM108" s="357">
        <v>38</v>
      </c>
      <c r="AN108" s="357"/>
      <c r="AO108" s="357"/>
      <c r="AP108" s="357"/>
      <c r="AQ108" s="363">
        <v>45</v>
      </c>
      <c r="AR108" s="364"/>
      <c r="AS108" s="364"/>
      <c r="AT108" s="365"/>
      <c r="AU108" s="853" t="s">
        <v>537</v>
      </c>
      <c r="AV108" s="854"/>
      <c r="AW108" s="854"/>
      <c r="AX108" s="855"/>
    </row>
    <row r="109" spans="1:60" ht="31.5" customHeight="1" x14ac:dyDescent="0.15">
      <c r="A109" s="526" t="s">
        <v>436</v>
      </c>
      <c r="B109" s="527"/>
      <c r="C109" s="527"/>
      <c r="D109" s="527"/>
      <c r="E109" s="527"/>
      <c r="F109" s="528"/>
      <c r="G109" s="769" t="s">
        <v>60</v>
      </c>
      <c r="H109" s="769"/>
      <c r="I109" s="769"/>
      <c r="J109" s="769"/>
      <c r="K109" s="769"/>
      <c r="L109" s="769"/>
      <c r="M109" s="769"/>
      <c r="N109" s="769"/>
      <c r="O109" s="769"/>
      <c r="P109" s="769"/>
      <c r="Q109" s="769"/>
      <c r="R109" s="769"/>
      <c r="S109" s="769"/>
      <c r="T109" s="769"/>
      <c r="U109" s="769"/>
      <c r="V109" s="769"/>
      <c r="W109" s="769"/>
      <c r="X109" s="770"/>
      <c r="Y109" s="506"/>
      <c r="Z109" s="507"/>
      <c r="AA109" s="508"/>
      <c r="AB109" s="302" t="s">
        <v>11</v>
      </c>
      <c r="AC109" s="297"/>
      <c r="AD109" s="298"/>
      <c r="AE109" s="302" t="s">
        <v>490</v>
      </c>
      <c r="AF109" s="297"/>
      <c r="AG109" s="297"/>
      <c r="AH109" s="298"/>
      <c r="AI109" s="302" t="s">
        <v>487</v>
      </c>
      <c r="AJ109" s="297"/>
      <c r="AK109" s="297"/>
      <c r="AL109" s="298"/>
      <c r="AM109" s="302" t="s">
        <v>483</v>
      </c>
      <c r="AN109" s="297"/>
      <c r="AO109" s="297"/>
      <c r="AP109" s="298"/>
      <c r="AQ109" s="359" t="s">
        <v>476</v>
      </c>
      <c r="AR109" s="360"/>
      <c r="AS109" s="360"/>
      <c r="AT109" s="361"/>
      <c r="AU109" s="359" t="s">
        <v>473</v>
      </c>
      <c r="AV109" s="360"/>
      <c r="AW109" s="360"/>
      <c r="AX109" s="362"/>
    </row>
    <row r="110" spans="1:60" ht="23.25" customHeight="1" x14ac:dyDescent="0.15">
      <c r="A110" s="529"/>
      <c r="B110" s="530"/>
      <c r="C110" s="530"/>
      <c r="D110" s="530"/>
      <c r="E110" s="530"/>
      <c r="F110" s="531"/>
      <c r="G110" s="160" t="s">
        <v>547</v>
      </c>
      <c r="H110" s="160"/>
      <c r="I110" s="160"/>
      <c r="J110" s="160"/>
      <c r="K110" s="160"/>
      <c r="L110" s="160"/>
      <c r="M110" s="160"/>
      <c r="N110" s="160"/>
      <c r="O110" s="160"/>
      <c r="P110" s="160"/>
      <c r="Q110" s="160"/>
      <c r="R110" s="160"/>
      <c r="S110" s="160"/>
      <c r="T110" s="160"/>
      <c r="U110" s="160"/>
      <c r="V110" s="160"/>
      <c r="W110" s="160"/>
      <c r="X110" s="230"/>
      <c r="Y110" s="515" t="s">
        <v>55</v>
      </c>
      <c r="Z110" s="516"/>
      <c r="AA110" s="517"/>
      <c r="AB110" s="509" t="s">
        <v>549</v>
      </c>
      <c r="AC110" s="510"/>
      <c r="AD110" s="511"/>
      <c r="AE110" s="357">
        <v>4</v>
      </c>
      <c r="AF110" s="357"/>
      <c r="AG110" s="357"/>
      <c r="AH110" s="357"/>
      <c r="AI110" s="357">
        <v>4</v>
      </c>
      <c r="AJ110" s="357"/>
      <c r="AK110" s="357"/>
      <c r="AL110" s="357"/>
      <c r="AM110" s="357">
        <v>4</v>
      </c>
      <c r="AN110" s="357"/>
      <c r="AO110" s="357"/>
      <c r="AP110" s="357"/>
      <c r="AQ110" s="363" t="s">
        <v>537</v>
      </c>
      <c r="AR110" s="364"/>
      <c r="AS110" s="364"/>
      <c r="AT110" s="365"/>
      <c r="AU110" s="363" t="s">
        <v>537</v>
      </c>
      <c r="AV110" s="364"/>
      <c r="AW110" s="364"/>
      <c r="AX110" s="365"/>
    </row>
    <row r="111" spans="1:60" ht="23.25" customHeight="1" x14ac:dyDescent="0.15">
      <c r="A111" s="532"/>
      <c r="B111" s="533"/>
      <c r="C111" s="533"/>
      <c r="D111" s="533"/>
      <c r="E111" s="533"/>
      <c r="F111" s="534"/>
      <c r="G111" s="163"/>
      <c r="H111" s="163"/>
      <c r="I111" s="163"/>
      <c r="J111" s="163"/>
      <c r="K111" s="163"/>
      <c r="L111" s="163"/>
      <c r="M111" s="163"/>
      <c r="N111" s="163"/>
      <c r="O111" s="163"/>
      <c r="P111" s="163"/>
      <c r="Q111" s="163"/>
      <c r="R111" s="163"/>
      <c r="S111" s="163"/>
      <c r="T111" s="163"/>
      <c r="U111" s="163"/>
      <c r="V111" s="163"/>
      <c r="W111" s="163"/>
      <c r="X111" s="235"/>
      <c r="Y111" s="512" t="s">
        <v>56</v>
      </c>
      <c r="Z111" s="513"/>
      <c r="AA111" s="514"/>
      <c r="AB111" s="405" t="s">
        <v>549</v>
      </c>
      <c r="AC111" s="406"/>
      <c r="AD111" s="407"/>
      <c r="AE111" s="357">
        <v>4</v>
      </c>
      <c r="AF111" s="357"/>
      <c r="AG111" s="357"/>
      <c r="AH111" s="357"/>
      <c r="AI111" s="357">
        <v>4</v>
      </c>
      <c r="AJ111" s="357"/>
      <c r="AK111" s="357"/>
      <c r="AL111" s="357"/>
      <c r="AM111" s="357">
        <v>4</v>
      </c>
      <c r="AN111" s="357"/>
      <c r="AO111" s="357"/>
      <c r="AP111" s="357"/>
      <c r="AQ111" s="363">
        <v>4</v>
      </c>
      <c r="AR111" s="364"/>
      <c r="AS111" s="364"/>
      <c r="AT111" s="365"/>
      <c r="AU111" s="853">
        <v>4</v>
      </c>
      <c r="AV111" s="854"/>
      <c r="AW111" s="854"/>
      <c r="AX111" s="855"/>
    </row>
    <row r="112" spans="1:60" ht="31.5" customHeight="1" x14ac:dyDescent="0.15">
      <c r="A112" s="526" t="s">
        <v>436</v>
      </c>
      <c r="B112" s="527"/>
      <c r="C112" s="527"/>
      <c r="D112" s="527"/>
      <c r="E112" s="527"/>
      <c r="F112" s="528"/>
      <c r="G112" s="769" t="s">
        <v>60</v>
      </c>
      <c r="H112" s="769"/>
      <c r="I112" s="769"/>
      <c r="J112" s="769"/>
      <c r="K112" s="769"/>
      <c r="L112" s="769"/>
      <c r="M112" s="769"/>
      <c r="N112" s="769"/>
      <c r="O112" s="769"/>
      <c r="P112" s="769"/>
      <c r="Q112" s="769"/>
      <c r="R112" s="769"/>
      <c r="S112" s="769"/>
      <c r="T112" s="769"/>
      <c r="U112" s="769"/>
      <c r="V112" s="769"/>
      <c r="W112" s="769"/>
      <c r="X112" s="770"/>
      <c r="Y112" s="506"/>
      <c r="Z112" s="507"/>
      <c r="AA112" s="508"/>
      <c r="AB112" s="302" t="s">
        <v>11</v>
      </c>
      <c r="AC112" s="297"/>
      <c r="AD112" s="298"/>
      <c r="AE112" s="302" t="s">
        <v>490</v>
      </c>
      <c r="AF112" s="297"/>
      <c r="AG112" s="297"/>
      <c r="AH112" s="298"/>
      <c r="AI112" s="302" t="s">
        <v>487</v>
      </c>
      <c r="AJ112" s="297"/>
      <c r="AK112" s="297"/>
      <c r="AL112" s="298"/>
      <c r="AM112" s="302" t="s">
        <v>482</v>
      </c>
      <c r="AN112" s="297"/>
      <c r="AO112" s="297"/>
      <c r="AP112" s="298"/>
      <c r="AQ112" s="359" t="s">
        <v>476</v>
      </c>
      <c r="AR112" s="360"/>
      <c r="AS112" s="360"/>
      <c r="AT112" s="361"/>
      <c r="AU112" s="359" t="s">
        <v>473</v>
      </c>
      <c r="AV112" s="360"/>
      <c r="AW112" s="360"/>
      <c r="AX112" s="362"/>
    </row>
    <row r="113" spans="1:50" ht="23.25" customHeight="1" x14ac:dyDescent="0.15">
      <c r="A113" s="529"/>
      <c r="B113" s="530"/>
      <c r="C113" s="530"/>
      <c r="D113" s="530"/>
      <c r="E113" s="530"/>
      <c r="F113" s="531"/>
      <c r="G113" s="160" t="s">
        <v>548</v>
      </c>
      <c r="H113" s="160"/>
      <c r="I113" s="160"/>
      <c r="J113" s="160"/>
      <c r="K113" s="160"/>
      <c r="L113" s="160"/>
      <c r="M113" s="160"/>
      <c r="N113" s="160"/>
      <c r="O113" s="160"/>
      <c r="P113" s="160"/>
      <c r="Q113" s="160"/>
      <c r="R113" s="160"/>
      <c r="S113" s="160"/>
      <c r="T113" s="160"/>
      <c r="U113" s="160"/>
      <c r="V113" s="160"/>
      <c r="W113" s="160"/>
      <c r="X113" s="230"/>
      <c r="Y113" s="515" t="s">
        <v>55</v>
      </c>
      <c r="Z113" s="516"/>
      <c r="AA113" s="517"/>
      <c r="AB113" s="509" t="s">
        <v>549</v>
      </c>
      <c r="AC113" s="510"/>
      <c r="AD113" s="511"/>
      <c r="AE113" s="357">
        <v>10</v>
      </c>
      <c r="AF113" s="357"/>
      <c r="AG113" s="357"/>
      <c r="AH113" s="357"/>
      <c r="AI113" s="357">
        <v>7</v>
      </c>
      <c r="AJ113" s="357"/>
      <c r="AK113" s="357"/>
      <c r="AL113" s="357"/>
      <c r="AM113" s="357">
        <v>10</v>
      </c>
      <c r="AN113" s="357"/>
      <c r="AO113" s="357"/>
      <c r="AP113" s="357"/>
      <c r="AQ113" s="363" t="s">
        <v>537</v>
      </c>
      <c r="AR113" s="364"/>
      <c r="AS113" s="364"/>
      <c r="AT113" s="365"/>
      <c r="AU113" s="363" t="s">
        <v>537</v>
      </c>
      <c r="AV113" s="364"/>
      <c r="AW113" s="364"/>
      <c r="AX113" s="365"/>
    </row>
    <row r="114" spans="1:50" ht="23.25" customHeight="1" x14ac:dyDescent="0.15">
      <c r="A114" s="532"/>
      <c r="B114" s="533"/>
      <c r="C114" s="533"/>
      <c r="D114" s="533"/>
      <c r="E114" s="533"/>
      <c r="F114" s="534"/>
      <c r="G114" s="163"/>
      <c r="H114" s="163"/>
      <c r="I114" s="163"/>
      <c r="J114" s="163"/>
      <c r="K114" s="163"/>
      <c r="L114" s="163"/>
      <c r="M114" s="163"/>
      <c r="N114" s="163"/>
      <c r="O114" s="163"/>
      <c r="P114" s="163"/>
      <c r="Q114" s="163"/>
      <c r="R114" s="163"/>
      <c r="S114" s="163"/>
      <c r="T114" s="163"/>
      <c r="U114" s="163"/>
      <c r="V114" s="163"/>
      <c r="W114" s="163"/>
      <c r="X114" s="235"/>
      <c r="Y114" s="512" t="s">
        <v>56</v>
      </c>
      <c r="Z114" s="513"/>
      <c r="AA114" s="514"/>
      <c r="AB114" s="405" t="s">
        <v>549</v>
      </c>
      <c r="AC114" s="406"/>
      <c r="AD114" s="407"/>
      <c r="AE114" s="357">
        <v>7</v>
      </c>
      <c r="AF114" s="357"/>
      <c r="AG114" s="357"/>
      <c r="AH114" s="357"/>
      <c r="AI114" s="357">
        <v>10</v>
      </c>
      <c r="AJ114" s="357"/>
      <c r="AK114" s="357"/>
      <c r="AL114" s="357"/>
      <c r="AM114" s="357">
        <v>7</v>
      </c>
      <c r="AN114" s="357"/>
      <c r="AO114" s="357"/>
      <c r="AP114" s="357"/>
      <c r="AQ114" s="363">
        <v>9</v>
      </c>
      <c r="AR114" s="364"/>
      <c r="AS114" s="364"/>
      <c r="AT114" s="365"/>
      <c r="AU114" s="363">
        <v>9</v>
      </c>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21"/>
      <c r="Z115" s="522"/>
      <c r="AA115" s="523"/>
      <c r="AB115" s="302" t="s">
        <v>11</v>
      </c>
      <c r="AC115" s="297"/>
      <c r="AD115" s="298"/>
      <c r="AE115" s="302" t="s">
        <v>490</v>
      </c>
      <c r="AF115" s="297"/>
      <c r="AG115" s="297"/>
      <c r="AH115" s="298"/>
      <c r="AI115" s="302" t="s">
        <v>487</v>
      </c>
      <c r="AJ115" s="297"/>
      <c r="AK115" s="297"/>
      <c r="AL115" s="298"/>
      <c r="AM115" s="302" t="s">
        <v>482</v>
      </c>
      <c r="AN115" s="297"/>
      <c r="AO115" s="297"/>
      <c r="AP115" s="298"/>
      <c r="AQ115" s="334" t="s">
        <v>477</v>
      </c>
      <c r="AR115" s="335"/>
      <c r="AS115" s="335"/>
      <c r="AT115" s="335"/>
      <c r="AU115" s="335"/>
      <c r="AV115" s="335"/>
      <c r="AW115" s="335"/>
      <c r="AX115" s="336"/>
    </row>
    <row r="116" spans="1:50" ht="23.25" customHeight="1" x14ac:dyDescent="0.15">
      <c r="A116" s="291"/>
      <c r="B116" s="292"/>
      <c r="C116" s="292"/>
      <c r="D116" s="292"/>
      <c r="E116" s="292"/>
      <c r="F116" s="293"/>
      <c r="G116" s="350" t="s">
        <v>557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551</v>
      </c>
      <c r="AC116" s="300"/>
      <c r="AD116" s="301"/>
      <c r="AE116" s="357">
        <v>2373</v>
      </c>
      <c r="AF116" s="357"/>
      <c r="AG116" s="357"/>
      <c r="AH116" s="357"/>
      <c r="AI116" s="357">
        <v>2791</v>
      </c>
      <c r="AJ116" s="357"/>
      <c r="AK116" s="357"/>
      <c r="AL116" s="357"/>
      <c r="AM116" s="357">
        <v>8000</v>
      </c>
      <c r="AN116" s="357"/>
      <c r="AO116" s="357"/>
      <c r="AP116" s="357"/>
      <c r="AQ116" s="363" t="s">
        <v>556</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552</v>
      </c>
      <c r="AC117" s="341"/>
      <c r="AD117" s="342"/>
      <c r="AE117" s="305" t="s">
        <v>553</v>
      </c>
      <c r="AF117" s="305"/>
      <c r="AG117" s="305"/>
      <c r="AH117" s="305"/>
      <c r="AI117" s="305" t="s">
        <v>554</v>
      </c>
      <c r="AJ117" s="305"/>
      <c r="AK117" s="305"/>
      <c r="AL117" s="305"/>
      <c r="AM117" s="305" t="s">
        <v>555</v>
      </c>
      <c r="AN117" s="305"/>
      <c r="AO117" s="305"/>
      <c r="AP117" s="305"/>
      <c r="AQ117" s="305"/>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21"/>
      <c r="Z118" s="522"/>
      <c r="AA118" s="523"/>
      <c r="AB118" s="302" t="s">
        <v>11</v>
      </c>
      <c r="AC118" s="297"/>
      <c r="AD118" s="298"/>
      <c r="AE118" s="302" t="s">
        <v>490</v>
      </c>
      <c r="AF118" s="297"/>
      <c r="AG118" s="297"/>
      <c r="AH118" s="298"/>
      <c r="AI118" s="302" t="s">
        <v>487</v>
      </c>
      <c r="AJ118" s="297"/>
      <c r="AK118" s="297"/>
      <c r="AL118" s="298"/>
      <c r="AM118" s="302" t="s">
        <v>482</v>
      </c>
      <c r="AN118" s="297"/>
      <c r="AO118" s="297"/>
      <c r="AP118" s="298"/>
      <c r="AQ118" s="334" t="s">
        <v>477</v>
      </c>
      <c r="AR118" s="335"/>
      <c r="AS118" s="335"/>
      <c r="AT118" s="335"/>
      <c r="AU118" s="335"/>
      <c r="AV118" s="335"/>
      <c r="AW118" s="335"/>
      <c r="AX118" s="336"/>
    </row>
    <row r="119" spans="1:50" ht="23.25" customHeight="1" x14ac:dyDescent="0.15">
      <c r="A119" s="291"/>
      <c r="B119" s="292"/>
      <c r="C119" s="292"/>
      <c r="D119" s="292"/>
      <c r="E119" s="292"/>
      <c r="F119" s="293"/>
      <c r="G119" s="350" t="s">
        <v>558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551</v>
      </c>
      <c r="AC119" s="300"/>
      <c r="AD119" s="301"/>
      <c r="AE119" s="357">
        <v>280</v>
      </c>
      <c r="AF119" s="357"/>
      <c r="AG119" s="357"/>
      <c r="AH119" s="357"/>
      <c r="AI119" s="357" t="s">
        <v>521</v>
      </c>
      <c r="AJ119" s="357"/>
      <c r="AK119" s="357"/>
      <c r="AL119" s="357"/>
      <c r="AM119" s="357" t="s">
        <v>521</v>
      </c>
      <c r="AN119" s="357"/>
      <c r="AO119" s="357"/>
      <c r="AP119" s="357"/>
      <c r="AQ119" s="357" t="s">
        <v>521</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563</v>
      </c>
      <c r="AC120" s="341"/>
      <c r="AD120" s="342"/>
      <c r="AE120" s="305" t="s">
        <v>562</v>
      </c>
      <c r="AF120" s="305"/>
      <c r="AG120" s="305"/>
      <c r="AH120" s="305"/>
      <c r="AI120" s="305" t="s">
        <v>521</v>
      </c>
      <c r="AJ120" s="305"/>
      <c r="AK120" s="305"/>
      <c r="AL120" s="305"/>
      <c r="AM120" s="305" t="s">
        <v>521</v>
      </c>
      <c r="AN120" s="305"/>
      <c r="AO120" s="305"/>
      <c r="AP120" s="305"/>
      <c r="AQ120" s="305" t="s">
        <v>521</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21"/>
      <c r="Z121" s="522"/>
      <c r="AA121" s="523"/>
      <c r="AB121" s="302" t="s">
        <v>11</v>
      </c>
      <c r="AC121" s="297"/>
      <c r="AD121" s="298"/>
      <c r="AE121" s="302" t="s">
        <v>490</v>
      </c>
      <c r="AF121" s="297"/>
      <c r="AG121" s="297"/>
      <c r="AH121" s="298"/>
      <c r="AI121" s="302" t="s">
        <v>487</v>
      </c>
      <c r="AJ121" s="297"/>
      <c r="AK121" s="297"/>
      <c r="AL121" s="298"/>
      <c r="AM121" s="302" t="s">
        <v>482</v>
      </c>
      <c r="AN121" s="297"/>
      <c r="AO121" s="297"/>
      <c r="AP121" s="298"/>
      <c r="AQ121" s="334" t="s">
        <v>477</v>
      </c>
      <c r="AR121" s="335"/>
      <c r="AS121" s="335"/>
      <c r="AT121" s="335"/>
      <c r="AU121" s="335"/>
      <c r="AV121" s="335"/>
      <c r="AW121" s="335"/>
      <c r="AX121" s="336"/>
    </row>
    <row r="122" spans="1:50" ht="23.25" customHeight="1" x14ac:dyDescent="0.15">
      <c r="A122" s="291"/>
      <c r="B122" s="292"/>
      <c r="C122" s="292"/>
      <c r="D122" s="292"/>
      <c r="E122" s="292"/>
      <c r="F122" s="293"/>
      <c r="G122" s="350" t="s">
        <v>559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551</v>
      </c>
      <c r="AC122" s="300"/>
      <c r="AD122" s="301"/>
      <c r="AE122" s="357">
        <v>1582</v>
      </c>
      <c r="AF122" s="357"/>
      <c r="AG122" s="357"/>
      <c r="AH122" s="357"/>
      <c r="AI122" s="357">
        <v>1515</v>
      </c>
      <c r="AJ122" s="357"/>
      <c r="AK122" s="357"/>
      <c r="AL122" s="357"/>
      <c r="AM122" s="357">
        <v>1336</v>
      </c>
      <c r="AN122" s="357"/>
      <c r="AO122" s="357"/>
      <c r="AP122" s="357"/>
      <c r="AQ122" s="357">
        <v>1936</v>
      </c>
      <c r="AR122" s="357"/>
      <c r="AS122" s="357"/>
      <c r="AT122" s="357"/>
      <c r="AU122" s="357"/>
      <c r="AV122" s="357"/>
      <c r="AW122" s="357"/>
      <c r="AX122" s="358"/>
    </row>
    <row r="123" spans="1:50" ht="46.5"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563</v>
      </c>
      <c r="AC123" s="341"/>
      <c r="AD123" s="342"/>
      <c r="AE123" s="305" t="s">
        <v>564</v>
      </c>
      <c r="AF123" s="305"/>
      <c r="AG123" s="305"/>
      <c r="AH123" s="305"/>
      <c r="AI123" s="305" t="s">
        <v>565</v>
      </c>
      <c r="AJ123" s="305"/>
      <c r="AK123" s="305"/>
      <c r="AL123" s="305"/>
      <c r="AM123" s="305" t="s">
        <v>566</v>
      </c>
      <c r="AN123" s="305"/>
      <c r="AO123" s="305"/>
      <c r="AP123" s="305"/>
      <c r="AQ123" s="305" t="s">
        <v>567</v>
      </c>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21"/>
      <c r="Z124" s="522"/>
      <c r="AA124" s="523"/>
      <c r="AB124" s="302" t="s">
        <v>11</v>
      </c>
      <c r="AC124" s="297"/>
      <c r="AD124" s="298"/>
      <c r="AE124" s="302" t="s">
        <v>491</v>
      </c>
      <c r="AF124" s="297"/>
      <c r="AG124" s="297"/>
      <c r="AH124" s="298"/>
      <c r="AI124" s="302" t="s">
        <v>487</v>
      </c>
      <c r="AJ124" s="297"/>
      <c r="AK124" s="297"/>
      <c r="AL124" s="298"/>
      <c r="AM124" s="302" t="s">
        <v>482</v>
      </c>
      <c r="AN124" s="297"/>
      <c r="AO124" s="297"/>
      <c r="AP124" s="298"/>
      <c r="AQ124" s="334" t="s">
        <v>477</v>
      </c>
      <c r="AR124" s="335"/>
      <c r="AS124" s="335"/>
      <c r="AT124" s="335"/>
      <c r="AU124" s="335"/>
      <c r="AV124" s="335"/>
      <c r="AW124" s="335"/>
      <c r="AX124" s="336"/>
    </row>
    <row r="125" spans="1:50" ht="23.25" customHeight="1" x14ac:dyDescent="0.15">
      <c r="A125" s="291"/>
      <c r="B125" s="292"/>
      <c r="C125" s="292"/>
      <c r="D125" s="292"/>
      <c r="E125" s="292"/>
      <c r="F125" s="293"/>
      <c r="G125" s="350" t="s">
        <v>560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t="s">
        <v>551</v>
      </c>
      <c r="AC125" s="300"/>
      <c r="AD125" s="301"/>
      <c r="AE125" s="357">
        <v>17025</v>
      </c>
      <c r="AF125" s="357"/>
      <c r="AG125" s="357"/>
      <c r="AH125" s="357"/>
      <c r="AI125" s="357">
        <v>17000</v>
      </c>
      <c r="AJ125" s="357"/>
      <c r="AK125" s="357"/>
      <c r="AL125" s="357"/>
      <c r="AM125" s="357">
        <v>17000</v>
      </c>
      <c r="AN125" s="357"/>
      <c r="AO125" s="357"/>
      <c r="AP125" s="357"/>
      <c r="AQ125" s="357">
        <v>17000</v>
      </c>
      <c r="AR125" s="357"/>
      <c r="AS125" s="357"/>
      <c r="AT125" s="357"/>
      <c r="AU125" s="357"/>
      <c r="AV125" s="357"/>
      <c r="AW125" s="357"/>
      <c r="AX125" s="358"/>
    </row>
    <row r="126" spans="1:50" ht="46.5"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563</v>
      </c>
      <c r="AC126" s="341"/>
      <c r="AD126" s="342"/>
      <c r="AE126" s="305" t="s">
        <v>568</v>
      </c>
      <c r="AF126" s="305"/>
      <c r="AG126" s="305"/>
      <c r="AH126" s="305"/>
      <c r="AI126" s="305" t="s">
        <v>569</v>
      </c>
      <c r="AJ126" s="305"/>
      <c r="AK126" s="305"/>
      <c r="AL126" s="305"/>
      <c r="AM126" s="305" t="s">
        <v>569</v>
      </c>
      <c r="AN126" s="305"/>
      <c r="AO126" s="305"/>
      <c r="AP126" s="305"/>
      <c r="AQ126" s="305" t="s">
        <v>569</v>
      </c>
      <c r="AR126" s="305"/>
      <c r="AS126" s="305"/>
      <c r="AT126" s="305"/>
      <c r="AU126" s="305"/>
      <c r="AV126" s="305"/>
      <c r="AW126" s="305"/>
      <c r="AX126" s="306"/>
    </row>
    <row r="127" spans="1:50" ht="23.25" customHeight="1" x14ac:dyDescent="0.15">
      <c r="A127" s="594"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490</v>
      </c>
      <c r="AF127" s="297"/>
      <c r="AG127" s="297"/>
      <c r="AH127" s="298"/>
      <c r="AI127" s="302" t="s">
        <v>487</v>
      </c>
      <c r="AJ127" s="297"/>
      <c r="AK127" s="297"/>
      <c r="AL127" s="298"/>
      <c r="AM127" s="302" t="s">
        <v>482</v>
      </c>
      <c r="AN127" s="297"/>
      <c r="AO127" s="297"/>
      <c r="AP127" s="298"/>
      <c r="AQ127" s="334" t="s">
        <v>477</v>
      </c>
      <c r="AR127" s="335"/>
      <c r="AS127" s="335"/>
      <c r="AT127" s="335"/>
      <c r="AU127" s="335"/>
      <c r="AV127" s="335"/>
      <c r="AW127" s="335"/>
      <c r="AX127" s="336"/>
    </row>
    <row r="128" spans="1:50" ht="23.25" customHeight="1" x14ac:dyDescent="0.15">
      <c r="A128" s="291"/>
      <c r="B128" s="292"/>
      <c r="C128" s="292"/>
      <c r="D128" s="292"/>
      <c r="E128" s="292"/>
      <c r="F128" s="293"/>
      <c r="G128" s="350" t="s">
        <v>561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570</v>
      </c>
      <c r="AC128" s="300"/>
      <c r="AD128" s="301"/>
      <c r="AE128" s="357">
        <v>7300</v>
      </c>
      <c r="AF128" s="357"/>
      <c r="AG128" s="357"/>
      <c r="AH128" s="357"/>
      <c r="AI128" s="357">
        <v>4214</v>
      </c>
      <c r="AJ128" s="357"/>
      <c r="AK128" s="357"/>
      <c r="AL128" s="357"/>
      <c r="AM128" s="357">
        <v>2950</v>
      </c>
      <c r="AN128" s="357"/>
      <c r="AO128" s="357"/>
      <c r="AP128" s="357"/>
      <c r="AQ128" s="357">
        <v>3278</v>
      </c>
      <c r="AR128" s="357"/>
      <c r="AS128" s="357"/>
      <c r="AT128" s="357"/>
      <c r="AU128" s="357">
        <v>2950</v>
      </c>
      <c r="AV128" s="357"/>
      <c r="AW128" s="357"/>
      <c r="AX128" s="358"/>
    </row>
    <row r="129" spans="1:50" ht="46.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563</v>
      </c>
      <c r="AC129" s="341"/>
      <c r="AD129" s="342"/>
      <c r="AE129" s="305" t="s">
        <v>571</v>
      </c>
      <c r="AF129" s="305"/>
      <c r="AG129" s="305"/>
      <c r="AH129" s="305"/>
      <c r="AI129" s="305" t="s">
        <v>572</v>
      </c>
      <c r="AJ129" s="305"/>
      <c r="AK129" s="305"/>
      <c r="AL129" s="305"/>
      <c r="AM129" s="305" t="s">
        <v>1152</v>
      </c>
      <c r="AN129" s="305"/>
      <c r="AO129" s="305"/>
      <c r="AP129" s="305"/>
      <c r="AQ129" s="305" t="s">
        <v>1153</v>
      </c>
      <c r="AR129" s="305"/>
      <c r="AS129" s="305"/>
      <c r="AT129" s="305"/>
      <c r="AU129" s="305" t="s">
        <v>572</v>
      </c>
      <c r="AV129" s="305"/>
      <c r="AW129" s="305"/>
      <c r="AX129" s="306"/>
    </row>
    <row r="130" spans="1:50" ht="45" customHeight="1" x14ac:dyDescent="0.15">
      <c r="A130" s="1041" t="s">
        <v>520</v>
      </c>
      <c r="B130" s="1039"/>
      <c r="C130" s="1038" t="s">
        <v>348</v>
      </c>
      <c r="D130" s="1039"/>
      <c r="E130" s="307" t="s">
        <v>377</v>
      </c>
      <c r="F130" s="308"/>
      <c r="G130" s="309" t="s">
        <v>537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42"/>
      <c r="B131" s="251"/>
      <c r="C131" s="250"/>
      <c r="D131" s="251"/>
      <c r="E131" s="237" t="s">
        <v>376</v>
      </c>
      <c r="F131" s="238"/>
      <c r="G131" s="234" t="s">
        <v>573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42"/>
      <c r="B132" s="251"/>
      <c r="C132" s="250"/>
      <c r="D132" s="251"/>
      <c r="E132" s="248" t="s">
        <v>349</v>
      </c>
      <c r="F132" s="312"/>
      <c r="G132" s="281" t="s">
        <v>358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490</v>
      </c>
      <c r="AF132" s="264"/>
      <c r="AG132" s="264"/>
      <c r="AH132" s="264"/>
      <c r="AI132" s="264" t="s">
        <v>487</v>
      </c>
      <c r="AJ132" s="264"/>
      <c r="AK132" s="264"/>
      <c r="AL132" s="264"/>
      <c r="AM132" s="264" t="s">
        <v>482</v>
      </c>
      <c r="AN132" s="264"/>
      <c r="AO132" s="264"/>
      <c r="AP132" s="266"/>
      <c r="AQ132" s="266" t="s">
        <v>344</v>
      </c>
      <c r="AR132" s="267"/>
      <c r="AS132" s="267"/>
      <c r="AT132" s="268"/>
      <c r="AU132" s="278" t="s">
        <v>360</v>
      </c>
      <c r="AV132" s="278"/>
      <c r="AW132" s="278"/>
      <c r="AX132" s="279"/>
    </row>
    <row r="133" spans="1:50" ht="18.75" customHeight="1" x14ac:dyDescent="0.15">
      <c r="A133" s="1042"/>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521</v>
      </c>
      <c r="AR133" s="270"/>
      <c r="AS133" s="136" t="s">
        <v>345</v>
      </c>
      <c r="AT133" s="171"/>
      <c r="AU133" s="135" t="s">
        <v>521</v>
      </c>
      <c r="AV133" s="135"/>
      <c r="AW133" s="136" t="s">
        <v>299</v>
      </c>
      <c r="AX133" s="137"/>
    </row>
    <row r="134" spans="1:50" ht="39.75" customHeight="1" x14ac:dyDescent="0.15">
      <c r="A134" s="1042"/>
      <c r="B134" s="251"/>
      <c r="C134" s="250"/>
      <c r="D134" s="251"/>
      <c r="E134" s="250"/>
      <c r="F134" s="313"/>
      <c r="G134" s="229" t="s">
        <v>521</v>
      </c>
      <c r="H134" s="160"/>
      <c r="I134" s="160"/>
      <c r="J134" s="160"/>
      <c r="K134" s="160"/>
      <c r="L134" s="160"/>
      <c r="M134" s="160"/>
      <c r="N134" s="160"/>
      <c r="O134" s="160"/>
      <c r="P134" s="160"/>
      <c r="Q134" s="160"/>
      <c r="R134" s="160"/>
      <c r="S134" s="160"/>
      <c r="T134" s="160"/>
      <c r="U134" s="160"/>
      <c r="V134" s="160"/>
      <c r="W134" s="160"/>
      <c r="X134" s="230"/>
      <c r="Y134" s="129" t="s">
        <v>359</v>
      </c>
      <c r="Z134" s="130"/>
      <c r="AA134" s="131"/>
      <c r="AB134" s="280" t="s">
        <v>521</v>
      </c>
      <c r="AC134" s="220"/>
      <c r="AD134" s="220"/>
      <c r="AE134" s="265" t="s">
        <v>521</v>
      </c>
      <c r="AF134" s="111"/>
      <c r="AG134" s="111"/>
      <c r="AH134" s="111"/>
      <c r="AI134" s="265" t="s">
        <v>574</v>
      </c>
      <c r="AJ134" s="111"/>
      <c r="AK134" s="111"/>
      <c r="AL134" s="111"/>
      <c r="AM134" s="265" t="s">
        <v>574</v>
      </c>
      <c r="AN134" s="111"/>
      <c r="AO134" s="111"/>
      <c r="AP134" s="111"/>
      <c r="AQ134" s="265" t="s">
        <v>521</v>
      </c>
      <c r="AR134" s="111"/>
      <c r="AS134" s="111"/>
      <c r="AT134" s="111"/>
      <c r="AU134" s="265" t="s">
        <v>521</v>
      </c>
      <c r="AV134" s="111"/>
      <c r="AW134" s="111"/>
      <c r="AX134" s="221"/>
    </row>
    <row r="135" spans="1:50" ht="39.75" customHeight="1" x14ac:dyDescent="0.15">
      <c r="A135" s="1042"/>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574</v>
      </c>
      <c r="AC135" s="132"/>
      <c r="AD135" s="132"/>
      <c r="AE135" s="265" t="s">
        <v>521</v>
      </c>
      <c r="AF135" s="111"/>
      <c r="AG135" s="111"/>
      <c r="AH135" s="111"/>
      <c r="AI135" s="265" t="s">
        <v>521</v>
      </c>
      <c r="AJ135" s="111"/>
      <c r="AK135" s="111"/>
      <c r="AL135" s="111"/>
      <c r="AM135" s="265" t="s">
        <v>521</v>
      </c>
      <c r="AN135" s="111"/>
      <c r="AO135" s="111"/>
      <c r="AP135" s="111"/>
      <c r="AQ135" s="265" t="s">
        <v>574</v>
      </c>
      <c r="AR135" s="111"/>
      <c r="AS135" s="111"/>
      <c r="AT135" s="111"/>
      <c r="AU135" s="265" t="s">
        <v>521</v>
      </c>
      <c r="AV135" s="111"/>
      <c r="AW135" s="111"/>
      <c r="AX135" s="221"/>
    </row>
    <row r="136" spans="1:50" ht="18.75" hidden="1" customHeight="1" x14ac:dyDescent="0.15">
      <c r="A136" s="1042"/>
      <c r="B136" s="251"/>
      <c r="C136" s="250"/>
      <c r="D136" s="251"/>
      <c r="E136" s="250"/>
      <c r="F136" s="313"/>
      <c r="G136" s="281" t="s">
        <v>358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490</v>
      </c>
      <c r="AF136" s="264"/>
      <c r="AG136" s="264"/>
      <c r="AH136" s="264"/>
      <c r="AI136" s="264" t="s">
        <v>487</v>
      </c>
      <c r="AJ136" s="264"/>
      <c r="AK136" s="264"/>
      <c r="AL136" s="264"/>
      <c r="AM136" s="264" t="s">
        <v>482</v>
      </c>
      <c r="AN136" s="264"/>
      <c r="AO136" s="264"/>
      <c r="AP136" s="266"/>
      <c r="AQ136" s="266" t="s">
        <v>344</v>
      </c>
      <c r="AR136" s="267"/>
      <c r="AS136" s="267"/>
      <c r="AT136" s="268"/>
      <c r="AU136" s="278" t="s">
        <v>360</v>
      </c>
      <c r="AV136" s="278"/>
      <c r="AW136" s="278"/>
      <c r="AX136" s="279"/>
    </row>
    <row r="137" spans="1:50" ht="18.75" hidden="1" customHeight="1" x14ac:dyDescent="0.15">
      <c r="A137" s="1042"/>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345</v>
      </c>
      <c r="AT137" s="171"/>
      <c r="AU137" s="135"/>
      <c r="AV137" s="135"/>
      <c r="AW137" s="136" t="s">
        <v>299</v>
      </c>
      <c r="AX137" s="137"/>
    </row>
    <row r="138" spans="1:50" ht="39.75" hidden="1" customHeight="1" x14ac:dyDescent="0.15">
      <c r="A138" s="1042"/>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359</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1042"/>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1042"/>
      <c r="B140" s="251"/>
      <c r="C140" s="250"/>
      <c r="D140" s="251"/>
      <c r="E140" s="250"/>
      <c r="F140" s="313"/>
      <c r="G140" s="281" t="s">
        <v>358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490</v>
      </c>
      <c r="AF140" s="264"/>
      <c r="AG140" s="264"/>
      <c r="AH140" s="264"/>
      <c r="AI140" s="264" t="s">
        <v>487</v>
      </c>
      <c r="AJ140" s="264"/>
      <c r="AK140" s="264"/>
      <c r="AL140" s="264"/>
      <c r="AM140" s="264" t="s">
        <v>482</v>
      </c>
      <c r="AN140" s="264"/>
      <c r="AO140" s="264"/>
      <c r="AP140" s="266"/>
      <c r="AQ140" s="266" t="s">
        <v>344</v>
      </c>
      <c r="AR140" s="267"/>
      <c r="AS140" s="267"/>
      <c r="AT140" s="268"/>
      <c r="AU140" s="278" t="s">
        <v>360</v>
      </c>
      <c r="AV140" s="278"/>
      <c r="AW140" s="278"/>
      <c r="AX140" s="279"/>
    </row>
    <row r="141" spans="1:50" ht="18.75" hidden="1" customHeight="1" x14ac:dyDescent="0.15">
      <c r="A141" s="1042"/>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345</v>
      </c>
      <c r="AT141" s="171"/>
      <c r="AU141" s="135"/>
      <c r="AV141" s="135"/>
      <c r="AW141" s="136" t="s">
        <v>299</v>
      </c>
      <c r="AX141" s="137"/>
    </row>
    <row r="142" spans="1:50" ht="39.75" hidden="1" customHeight="1" x14ac:dyDescent="0.15">
      <c r="A142" s="1042"/>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359</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42"/>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42"/>
      <c r="B144" s="251"/>
      <c r="C144" s="250"/>
      <c r="D144" s="251"/>
      <c r="E144" s="250"/>
      <c r="F144" s="313"/>
      <c r="G144" s="281" t="s">
        <v>358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490</v>
      </c>
      <c r="AF144" s="264"/>
      <c r="AG144" s="264"/>
      <c r="AH144" s="264"/>
      <c r="AI144" s="264" t="s">
        <v>487</v>
      </c>
      <c r="AJ144" s="264"/>
      <c r="AK144" s="264"/>
      <c r="AL144" s="264"/>
      <c r="AM144" s="264" t="s">
        <v>482</v>
      </c>
      <c r="AN144" s="264"/>
      <c r="AO144" s="264"/>
      <c r="AP144" s="266"/>
      <c r="AQ144" s="266" t="s">
        <v>344</v>
      </c>
      <c r="AR144" s="267"/>
      <c r="AS144" s="267"/>
      <c r="AT144" s="268"/>
      <c r="AU144" s="278" t="s">
        <v>360</v>
      </c>
      <c r="AV144" s="278"/>
      <c r="AW144" s="278"/>
      <c r="AX144" s="279"/>
    </row>
    <row r="145" spans="1:50" ht="18.75" hidden="1" customHeight="1" x14ac:dyDescent="0.15">
      <c r="A145" s="1042"/>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345</v>
      </c>
      <c r="AT145" s="171"/>
      <c r="AU145" s="135"/>
      <c r="AV145" s="135"/>
      <c r="AW145" s="136" t="s">
        <v>299</v>
      </c>
      <c r="AX145" s="137"/>
    </row>
    <row r="146" spans="1:50" ht="39.75" hidden="1" customHeight="1" x14ac:dyDescent="0.15">
      <c r="A146" s="1042"/>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359</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42"/>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42"/>
      <c r="B148" s="251"/>
      <c r="C148" s="250"/>
      <c r="D148" s="251"/>
      <c r="E148" s="250"/>
      <c r="F148" s="313"/>
      <c r="G148" s="281" t="s">
        <v>358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490</v>
      </c>
      <c r="AF148" s="264"/>
      <c r="AG148" s="264"/>
      <c r="AH148" s="264"/>
      <c r="AI148" s="264" t="s">
        <v>487</v>
      </c>
      <c r="AJ148" s="264"/>
      <c r="AK148" s="264"/>
      <c r="AL148" s="264"/>
      <c r="AM148" s="264" t="s">
        <v>482</v>
      </c>
      <c r="AN148" s="264"/>
      <c r="AO148" s="264"/>
      <c r="AP148" s="266"/>
      <c r="AQ148" s="266" t="s">
        <v>344</v>
      </c>
      <c r="AR148" s="267"/>
      <c r="AS148" s="267"/>
      <c r="AT148" s="268"/>
      <c r="AU148" s="278" t="s">
        <v>360</v>
      </c>
      <c r="AV148" s="278"/>
      <c r="AW148" s="278"/>
      <c r="AX148" s="279"/>
    </row>
    <row r="149" spans="1:50" ht="18.75" hidden="1" customHeight="1" x14ac:dyDescent="0.15">
      <c r="A149" s="1042"/>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345</v>
      </c>
      <c r="AT149" s="171"/>
      <c r="AU149" s="135"/>
      <c r="AV149" s="135"/>
      <c r="AW149" s="136" t="s">
        <v>299</v>
      </c>
      <c r="AX149" s="137"/>
    </row>
    <row r="150" spans="1:50" ht="39.75" hidden="1" customHeight="1" x14ac:dyDescent="0.15">
      <c r="A150" s="1042"/>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359</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42"/>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1042"/>
      <c r="B152" s="251"/>
      <c r="C152" s="250"/>
      <c r="D152" s="251"/>
      <c r="E152" s="250"/>
      <c r="F152" s="313"/>
      <c r="G152" s="271" t="s">
        <v>361</v>
      </c>
      <c r="H152" s="168"/>
      <c r="I152" s="168"/>
      <c r="J152" s="168"/>
      <c r="K152" s="168"/>
      <c r="L152" s="168"/>
      <c r="M152" s="168"/>
      <c r="N152" s="168"/>
      <c r="O152" s="168"/>
      <c r="P152" s="169"/>
      <c r="Q152" s="175" t="s">
        <v>420</v>
      </c>
      <c r="R152" s="168"/>
      <c r="S152" s="168"/>
      <c r="T152" s="168"/>
      <c r="U152" s="168"/>
      <c r="V152" s="168"/>
      <c r="W152" s="168"/>
      <c r="X152" s="168"/>
      <c r="Y152" s="168"/>
      <c r="Z152" s="168"/>
      <c r="AA152" s="168"/>
      <c r="AB152" s="286" t="s">
        <v>421</v>
      </c>
      <c r="AC152" s="168"/>
      <c r="AD152" s="169"/>
      <c r="AE152" s="175" t="s">
        <v>362</v>
      </c>
      <c r="AF152" s="168"/>
      <c r="AG152" s="168"/>
      <c r="AH152" s="168"/>
      <c r="AI152" s="168"/>
      <c r="AJ152" s="168"/>
      <c r="AK152" s="168"/>
      <c r="AL152" s="168"/>
      <c r="AM152" s="168"/>
      <c r="AN152" s="168"/>
      <c r="AO152" s="168"/>
      <c r="AP152" s="168"/>
      <c r="AQ152" s="168"/>
      <c r="AR152" s="168"/>
      <c r="AS152" s="168"/>
      <c r="AT152" s="168"/>
      <c r="AU152" s="168"/>
      <c r="AV152" s="168"/>
      <c r="AW152" s="168"/>
      <c r="AX152" s="625"/>
    </row>
    <row r="153" spans="1:50" ht="22.5" customHeight="1" x14ac:dyDescent="0.15">
      <c r="A153" s="1042"/>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1042"/>
      <c r="B154" s="251"/>
      <c r="C154" s="250"/>
      <c r="D154" s="251"/>
      <c r="E154" s="250"/>
      <c r="F154" s="313"/>
      <c r="G154" s="229" t="s">
        <v>577</v>
      </c>
      <c r="H154" s="160"/>
      <c r="I154" s="160"/>
      <c r="J154" s="160"/>
      <c r="K154" s="160"/>
      <c r="L154" s="160"/>
      <c r="M154" s="160"/>
      <c r="N154" s="160"/>
      <c r="O154" s="160"/>
      <c r="P154" s="230"/>
      <c r="Q154" s="159" t="s">
        <v>578</v>
      </c>
      <c r="R154" s="160"/>
      <c r="S154" s="160"/>
      <c r="T154" s="160"/>
      <c r="U154" s="160"/>
      <c r="V154" s="160"/>
      <c r="W154" s="160"/>
      <c r="X154" s="160"/>
      <c r="Y154" s="160"/>
      <c r="Z154" s="160"/>
      <c r="AA154" s="971"/>
      <c r="AB154" s="254" t="s">
        <v>521</v>
      </c>
      <c r="AC154" s="255"/>
      <c r="AD154" s="255"/>
      <c r="AE154" s="260" t="s">
        <v>575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42"/>
      <c r="B155" s="251"/>
      <c r="C155" s="250"/>
      <c r="D155" s="251"/>
      <c r="E155" s="250"/>
      <c r="F155" s="313"/>
      <c r="G155" s="231"/>
      <c r="H155" s="232"/>
      <c r="I155" s="232"/>
      <c r="J155" s="232"/>
      <c r="K155" s="232"/>
      <c r="L155" s="232"/>
      <c r="M155" s="232"/>
      <c r="N155" s="232"/>
      <c r="O155" s="232"/>
      <c r="P155" s="233"/>
      <c r="Q155" s="463"/>
      <c r="R155" s="232"/>
      <c r="S155" s="232"/>
      <c r="T155" s="232"/>
      <c r="U155" s="232"/>
      <c r="V155" s="232"/>
      <c r="W155" s="232"/>
      <c r="X155" s="232"/>
      <c r="Y155" s="232"/>
      <c r="Z155" s="232"/>
      <c r="AA155" s="97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42"/>
      <c r="B156" s="251"/>
      <c r="C156" s="250"/>
      <c r="D156" s="251"/>
      <c r="E156" s="250"/>
      <c r="F156" s="313"/>
      <c r="G156" s="231"/>
      <c r="H156" s="232"/>
      <c r="I156" s="232"/>
      <c r="J156" s="232"/>
      <c r="K156" s="232"/>
      <c r="L156" s="232"/>
      <c r="M156" s="232"/>
      <c r="N156" s="232"/>
      <c r="O156" s="232"/>
      <c r="P156" s="233"/>
      <c r="Q156" s="463"/>
      <c r="R156" s="232"/>
      <c r="S156" s="232"/>
      <c r="T156" s="232"/>
      <c r="U156" s="232"/>
      <c r="V156" s="232"/>
      <c r="W156" s="232"/>
      <c r="X156" s="232"/>
      <c r="Y156" s="232"/>
      <c r="Z156" s="232"/>
      <c r="AA156" s="972"/>
      <c r="AB156" s="256"/>
      <c r="AC156" s="257"/>
      <c r="AD156" s="257"/>
      <c r="AE156" s="276" t="s">
        <v>363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42"/>
      <c r="B157" s="251"/>
      <c r="C157" s="250"/>
      <c r="D157" s="251"/>
      <c r="E157" s="250"/>
      <c r="F157" s="313"/>
      <c r="G157" s="231"/>
      <c r="H157" s="232"/>
      <c r="I157" s="232"/>
      <c r="J157" s="232"/>
      <c r="K157" s="232"/>
      <c r="L157" s="232"/>
      <c r="M157" s="232"/>
      <c r="N157" s="232"/>
      <c r="O157" s="232"/>
      <c r="P157" s="233"/>
      <c r="Q157" s="463"/>
      <c r="R157" s="232"/>
      <c r="S157" s="232"/>
      <c r="T157" s="232"/>
      <c r="U157" s="232"/>
      <c r="V157" s="232"/>
      <c r="W157" s="232"/>
      <c r="X157" s="232"/>
      <c r="Y157" s="232"/>
      <c r="Z157" s="232"/>
      <c r="AA157" s="972"/>
      <c r="AB157" s="256"/>
      <c r="AC157" s="257"/>
      <c r="AD157" s="257"/>
      <c r="AE157" s="159" t="s">
        <v>576</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1042"/>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73"/>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42"/>
      <c r="B159" s="251"/>
      <c r="C159" s="250"/>
      <c r="D159" s="251"/>
      <c r="E159" s="250"/>
      <c r="F159" s="313"/>
      <c r="G159" s="271" t="s">
        <v>361</v>
      </c>
      <c r="H159" s="168"/>
      <c r="I159" s="168"/>
      <c r="J159" s="168"/>
      <c r="K159" s="168"/>
      <c r="L159" s="168"/>
      <c r="M159" s="168"/>
      <c r="N159" s="168"/>
      <c r="O159" s="168"/>
      <c r="P159" s="169"/>
      <c r="Q159" s="175" t="s">
        <v>420</v>
      </c>
      <c r="R159" s="168"/>
      <c r="S159" s="168"/>
      <c r="T159" s="168"/>
      <c r="U159" s="168"/>
      <c r="V159" s="168"/>
      <c r="W159" s="168"/>
      <c r="X159" s="168"/>
      <c r="Y159" s="168"/>
      <c r="Z159" s="168"/>
      <c r="AA159" s="168"/>
      <c r="AB159" s="286" t="s">
        <v>421</v>
      </c>
      <c r="AC159" s="168"/>
      <c r="AD159" s="169"/>
      <c r="AE159" s="272" t="s">
        <v>362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42"/>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42"/>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7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42"/>
      <c r="B162" s="251"/>
      <c r="C162" s="250"/>
      <c r="D162" s="251"/>
      <c r="E162" s="250"/>
      <c r="F162" s="313"/>
      <c r="G162" s="231"/>
      <c r="H162" s="232"/>
      <c r="I162" s="232"/>
      <c r="J162" s="232"/>
      <c r="K162" s="232"/>
      <c r="L162" s="232"/>
      <c r="M162" s="232"/>
      <c r="N162" s="232"/>
      <c r="O162" s="232"/>
      <c r="P162" s="233"/>
      <c r="Q162" s="463"/>
      <c r="R162" s="232"/>
      <c r="S162" s="232"/>
      <c r="T162" s="232"/>
      <c r="U162" s="232"/>
      <c r="V162" s="232"/>
      <c r="W162" s="232"/>
      <c r="X162" s="232"/>
      <c r="Y162" s="232"/>
      <c r="Z162" s="232"/>
      <c r="AA162" s="97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42"/>
      <c r="B163" s="251"/>
      <c r="C163" s="250"/>
      <c r="D163" s="251"/>
      <c r="E163" s="250"/>
      <c r="F163" s="313"/>
      <c r="G163" s="231"/>
      <c r="H163" s="232"/>
      <c r="I163" s="232"/>
      <c r="J163" s="232"/>
      <c r="K163" s="232"/>
      <c r="L163" s="232"/>
      <c r="M163" s="232"/>
      <c r="N163" s="232"/>
      <c r="O163" s="232"/>
      <c r="P163" s="233"/>
      <c r="Q163" s="463"/>
      <c r="R163" s="232"/>
      <c r="S163" s="232"/>
      <c r="T163" s="232"/>
      <c r="U163" s="232"/>
      <c r="V163" s="232"/>
      <c r="W163" s="232"/>
      <c r="X163" s="232"/>
      <c r="Y163" s="232"/>
      <c r="Z163" s="232"/>
      <c r="AA163" s="972"/>
      <c r="AB163" s="256"/>
      <c r="AC163" s="257"/>
      <c r="AD163" s="257"/>
      <c r="AE163" s="276" t="s">
        <v>363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42"/>
      <c r="B164" s="251"/>
      <c r="C164" s="250"/>
      <c r="D164" s="251"/>
      <c r="E164" s="250"/>
      <c r="F164" s="313"/>
      <c r="G164" s="231"/>
      <c r="H164" s="232"/>
      <c r="I164" s="232"/>
      <c r="J164" s="232"/>
      <c r="K164" s="232"/>
      <c r="L164" s="232"/>
      <c r="M164" s="232"/>
      <c r="N164" s="232"/>
      <c r="O164" s="232"/>
      <c r="P164" s="233"/>
      <c r="Q164" s="463"/>
      <c r="R164" s="232"/>
      <c r="S164" s="232"/>
      <c r="T164" s="232"/>
      <c r="U164" s="232"/>
      <c r="V164" s="232"/>
      <c r="W164" s="232"/>
      <c r="X164" s="232"/>
      <c r="Y164" s="232"/>
      <c r="Z164" s="232"/>
      <c r="AA164" s="972"/>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42"/>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73"/>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42"/>
      <c r="B166" s="251"/>
      <c r="C166" s="250"/>
      <c r="D166" s="251"/>
      <c r="E166" s="250"/>
      <c r="F166" s="313"/>
      <c r="G166" s="271" t="s">
        <v>361</v>
      </c>
      <c r="H166" s="168"/>
      <c r="I166" s="168"/>
      <c r="J166" s="168"/>
      <c r="K166" s="168"/>
      <c r="L166" s="168"/>
      <c r="M166" s="168"/>
      <c r="N166" s="168"/>
      <c r="O166" s="168"/>
      <c r="P166" s="169"/>
      <c r="Q166" s="175" t="s">
        <v>420</v>
      </c>
      <c r="R166" s="168"/>
      <c r="S166" s="168"/>
      <c r="T166" s="168"/>
      <c r="U166" s="168"/>
      <c r="V166" s="168"/>
      <c r="W166" s="168"/>
      <c r="X166" s="168"/>
      <c r="Y166" s="168"/>
      <c r="Z166" s="168"/>
      <c r="AA166" s="168"/>
      <c r="AB166" s="286" t="s">
        <v>421</v>
      </c>
      <c r="AC166" s="168"/>
      <c r="AD166" s="169"/>
      <c r="AE166" s="272" t="s">
        <v>362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42"/>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42"/>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7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42"/>
      <c r="B169" s="251"/>
      <c r="C169" s="250"/>
      <c r="D169" s="251"/>
      <c r="E169" s="250"/>
      <c r="F169" s="313"/>
      <c r="G169" s="231"/>
      <c r="H169" s="232"/>
      <c r="I169" s="232"/>
      <c r="J169" s="232"/>
      <c r="K169" s="232"/>
      <c r="L169" s="232"/>
      <c r="M169" s="232"/>
      <c r="N169" s="232"/>
      <c r="O169" s="232"/>
      <c r="P169" s="233"/>
      <c r="Q169" s="463"/>
      <c r="R169" s="232"/>
      <c r="S169" s="232"/>
      <c r="T169" s="232"/>
      <c r="U169" s="232"/>
      <c r="V169" s="232"/>
      <c r="W169" s="232"/>
      <c r="X169" s="232"/>
      <c r="Y169" s="232"/>
      <c r="Z169" s="232"/>
      <c r="AA169" s="97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42"/>
      <c r="B170" s="251"/>
      <c r="C170" s="250"/>
      <c r="D170" s="251"/>
      <c r="E170" s="250"/>
      <c r="F170" s="313"/>
      <c r="G170" s="231"/>
      <c r="H170" s="232"/>
      <c r="I170" s="232"/>
      <c r="J170" s="232"/>
      <c r="K170" s="232"/>
      <c r="L170" s="232"/>
      <c r="M170" s="232"/>
      <c r="N170" s="232"/>
      <c r="O170" s="232"/>
      <c r="P170" s="233"/>
      <c r="Q170" s="463"/>
      <c r="R170" s="232"/>
      <c r="S170" s="232"/>
      <c r="T170" s="232"/>
      <c r="U170" s="232"/>
      <c r="V170" s="232"/>
      <c r="W170" s="232"/>
      <c r="X170" s="232"/>
      <c r="Y170" s="232"/>
      <c r="Z170" s="232"/>
      <c r="AA170" s="972"/>
      <c r="AB170" s="256"/>
      <c r="AC170" s="257"/>
      <c r="AD170" s="257"/>
      <c r="AE170" s="276" t="s">
        <v>363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42"/>
      <c r="B171" s="251"/>
      <c r="C171" s="250"/>
      <c r="D171" s="251"/>
      <c r="E171" s="250"/>
      <c r="F171" s="313"/>
      <c r="G171" s="231"/>
      <c r="H171" s="232"/>
      <c r="I171" s="232"/>
      <c r="J171" s="232"/>
      <c r="K171" s="232"/>
      <c r="L171" s="232"/>
      <c r="M171" s="232"/>
      <c r="N171" s="232"/>
      <c r="O171" s="232"/>
      <c r="P171" s="233"/>
      <c r="Q171" s="463"/>
      <c r="R171" s="232"/>
      <c r="S171" s="232"/>
      <c r="T171" s="232"/>
      <c r="U171" s="232"/>
      <c r="V171" s="232"/>
      <c r="W171" s="232"/>
      <c r="X171" s="232"/>
      <c r="Y171" s="232"/>
      <c r="Z171" s="232"/>
      <c r="AA171" s="972"/>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42"/>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73"/>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42"/>
      <c r="B173" s="251"/>
      <c r="C173" s="250"/>
      <c r="D173" s="251"/>
      <c r="E173" s="250"/>
      <c r="F173" s="313"/>
      <c r="G173" s="271" t="s">
        <v>361</v>
      </c>
      <c r="H173" s="168"/>
      <c r="I173" s="168"/>
      <c r="J173" s="168"/>
      <c r="K173" s="168"/>
      <c r="L173" s="168"/>
      <c r="M173" s="168"/>
      <c r="N173" s="168"/>
      <c r="O173" s="168"/>
      <c r="P173" s="169"/>
      <c r="Q173" s="175" t="s">
        <v>420</v>
      </c>
      <c r="R173" s="168"/>
      <c r="S173" s="168"/>
      <c r="T173" s="168"/>
      <c r="U173" s="168"/>
      <c r="V173" s="168"/>
      <c r="W173" s="168"/>
      <c r="X173" s="168"/>
      <c r="Y173" s="168"/>
      <c r="Z173" s="168"/>
      <c r="AA173" s="168"/>
      <c r="AB173" s="286" t="s">
        <v>421</v>
      </c>
      <c r="AC173" s="168"/>
      <c r="AD173" s="169"/>
      <c r="AE173" s="272" t="s">
        <v>362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42"/>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42"/>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7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42"/>
      <c r="B176" s="251"/>
      <c r="C176" s="250"/>
      <c r="D176" s="251"/>
      <c r="E176" s="250"/>
      <c r="F176" s="313"/>
      <c r="G176" s="231"/>
      <c r="H176" s="232"/>
      <c r="I176" s="232"/>
      <c r="J176" s="232"/>
      <c r="K176" s="232"/>
      <c r="L176" s="232"/>
      <c r="M176" s="232"/>
      <c r="N176" s="232"/>
      <c r="O176" s="232"/>
      <c r="P176" s="233"/>
      <c r="Q176" s="463"/>
      <c r="R176" s="232"/>
      <c r="S176" s="232"/>
      <c r="T176" s="232"/>
      <c r="U176" s="232"/>
      <c r="V176" s="232"/>
      <c r="W176" s="232"/>
      <c r="X176" s="232"/>
      <c r="Y176" s="232"/>
      <c r="Z176" s="232"/>
      <c r="AA176" s="97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42"/>
      <c r="B177" s="251"/>
      <c r="C177" s="250"/>
      <c r="D177" s="251"/>
      <c r="E177" s="250"/>
      <c r="F177" s="313"/>
      <c r="G177" s="231"/>
      <c r="H177" s="232"/>
      <c r="I177" s="232"/>
      <c r="J177" s="232"/>
      <c r="K177" s="232"/>
      <c r="L177" s="232"/>
      <c r="M177" s="232"/>
      <c r="N177" s="232"/>
      <c r="O177" s="232"/>
      <c r="P177" s="233"/>
      <c r="Q177" s="463"/>
      <c r="R177" s="232"/>
      <c r="S177" s="232"/>
      <c r="T177" s="232"/>
      <c r="U177" s="232"/>
      <c r="V177" s="232"/>
      <c r="W177" s="232"/>
      <c r="X177" s="232"/>
      <c r="Y177" s="232"/>
      <c r="Z177" s="232"/>
      <c r="AA177" s="972"/>
      <c r="AB177" s="256"/>
      <c r="AC177" s="257"/>
      <c r="AD177" s="257"/>
      <c r="AE177" s="276" t="s">
        <v>363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42"/>
      <c r="B178" s="251"/>
      <c r="C178" s="250"/>
      <c r="D178" s="251"/>
      <c r="E178" s="250"/>
      <c r="F178" s="313"/>
      <c r="G178" s="231"/>
      <c r="H178" s="232"/>
      <c r="I178" s="232"/>
      <c r="J178" s="232"/>
      <c r="K178" s="232"/>
      <c r="L178" s="232"/>
      <c r="M178" s="232"/>
      <c r="N178" s="232"/>
      <c r="O178" s="232"/>
      <c r="P178" s="233"/>
      <c r="Q178" s="463"/>
      <c r="R178" s="232"/>
      <c r="S178" s="232"/>
      <c r="T178" s="232"/>
      <c r="U178" s="232"/>
      <c r="V178" s="232"/>
      <c r="W178" s="232"/>
      <c r="X178" s="232"/>
      <c r="Y178" s="232"/>
      <c r="Z178" s="232"/>
      <c r="AA178" s="972"/>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42"/>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73"/>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42"/>
      <c r="B180" s="251"/>
      <c r="C180" s="250"/>
      <c r="D180" s="251"/>
      <c r="E180" s="250"/>
      <c r="F180" s="313"/>
      <c r="G180" s="271" t="s">
        <v>361</v>
      </c>
      <c r="H180" s="168"/>
      <c r="I180" s="168"/>
      <c r="J180" s="168"/>
      <c r="K180" s="168"/>
      <c r="L180" s="168"/>
      <c r="M180" s="168"/>
      <c r="N180" s="168"/>
      <c r="O180" s="168"/>
      <c r="P180" s="169"/>
      <c r="Q180" s="175" t="s">
        <v>420</v>
      </c>
      <c r="R180" s="168"/>
      <c r="S180" s="168"/>
      <c r="T180" s="168"/>
      <c r="U180" s="168"/>
      <c r="V180" s="168"/>
      <c r="W180" s="168"/>
      <c r="X180" s="168"/>
      <c r="Y180" s="168"/>
      <c r="Z180" s="168"/>
      <c r="AA180" s="168"/>
      <c r="AB180" s="286" t="s">
        <v>421</v>
      </c>
      <c r="AC180" s="168"/>
      <c r="AD180" s="169"/>
      <c r="AE180" s="272" t="s">
        <v>362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42"/>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42"/>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7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42"/>
      <c r="B183" s="251"/>
      <c r="C183" s="250"/>
      <c r="D183" s="251"/>
      <c r="E183" s="250"/>
      <c r="F183" s="313"/>
      <c r="G183" s="231"/>
      <c r="H183" s="232"/>
      <c r="I183" s="232"/>
      <c r="J183" s="232"/>
      <c r="K183" s="232"/>
      <c r="L183" s="232"/>
      <c r="M183" s="232"/>
      <c r="N183" s="232"/>
      <c r="O183" s="232"/>
      <c r="P183" s="233"/>
      <c r="Q183" s="463"/>
      <c r="R183" s="232"/>
      <c r="S183" s="232"/>
      <c r="T183" s="232"/>
      <c r="U183" s="232"/>
      <c r="V183" s="232"/>
      <c r="W183" s="232"/>
      <c r="X183" s="232"/>
      <c r="Y183" s="232"/>
      <c r="Z183" s="232"/>
      <c r="AA183" s="97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42"/>
      <c r="B184" s="251"/>
      <c r="C184" s="250"/>
      <c r="D184" s="251"/>
      <c r="E184" s="250"/>
      <c r="F184" s="313"/>
      <c r="G184" s="231"/>
      <c r="H184" s="232"/>
      <c r="I184" s="232"/>
      <c r="J184" s="232"/>
      <c r="K184" s="232"/>
      <c r="L184" s="232"/>
      <c r="M184" s="232"/>
      <c r="N184" s="232"/>
      <c r="O184" s="232"/>
      <c r="P184" s="233"/>
      <c r="Q184" s="463"/>
      <c r="R184" s="232"/>
      <c r="S184" s="232"/>
      <c r="T184" s="232"/>
      <c r="U184" s="232"/>
      <c r="V184" s="232"/>
      <c r="W184" s="232"/>
      <c r="X184" s="232"/>
      <c r="Y184" s="232"/>
      <c r="Z184" s="232"/>
      <c r="AA184" s="972"/>
      <c r="AB184" s="256"/>
      <c r="AC184" s="257"/>
      <c r="AD184" s="257"/>
      <c r="AE184" s="262" t="s">
        <v>363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42"/>
      <c r="B185" s="251"/>
      <c r="C185" s="250"/>
      <c r="D185" s="251"/>
      <c r="E185" s="250"/>
      <c r="F185" s="313"/>
      <c r="G185" s="231"/>
      <c r="H185" s="232"/>
      <c r="I185" s="232"/>
      <c r="J185" s="232"/>
      <c r="K185" s="232"/>
      <c r="L185" s="232"/>
      <c r="M185" s="232"/>
      <c r="N185" s="232"/>
      <c r="O185" s="232"/>
      <c r="P185" s="233"/>
      <c r="Q185" s="463"/>
      <c r="R185" s="232"/>
      <c r="S185" s="232"/>
      <c r="T185" s="232"/>
      <c r="U185" s="232"/>
      <c r="V185" s="232"/>
      <c r="W185" s="232"/>
      <c r="X185" s="232"/>
      <c r="Y185" s="232"/>
      <c r="Z185" s="232"/>
      <c r="AA185" s="972"/>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42"/>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73"/>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42"/>
      <c r="B187" s="251"/>
      <c r="C187" s="250"/>
      <c r="D187" s="251"/>
      <c r="E187" s="156" t="s">
        <v>384</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42"/>
      <c r="B188" s="251"/>
      <c r="C188" s="250"/>
      <c r="D188" s="251"/>
      <c r="E188" s="159" t="s">
        <v>579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42"/>
      <c r="B189" s="251"/>
      <c r="C189" s="250"/>
      <c r="D189" s="251"/>
      <c r="E189" s="46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64"/>
    </row>
    <row r="190" spans="1:50" ht="45" hidden="1" customHeight="1" x14ac:dyDescent="0.15">
      <c r="A190" s="1042"/>
      <c r="B190" s="251"/>
      <c r="C190" s="250"/>
      <c r="D190" s="251"/>
      <c r="E190" s="307" t="s">
        <v>377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42"/>
      <c r="B191" s="251"/>
      <c r="C191" s="250"/>
      <c r="D191" s="251"/>
      <c r="E191" s="237" t="s">
        <v>376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42"/>
      <c r="B192" s="251"/>
      <c r="C192" s="250"/>
      <c r="D192" s="251"/>
      <c r="E192" s="248" t="s">
        <v>349</v>
      </c>
      <c r="F192" s="312"/>
      <c r="G192" s="281" t="s">
        <v>358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490</v>
      </c>
      <c r="AF192" s="264"/>
      <c r="AG192" s="264"/>
      <c r="AH192" s="264"/>
      <c r="AI192" s="264" t="s">
        <v>487</v>
      </c>
      <c r="AJ192" s="264"/>
      <c r="AK192" s="264"/>
      <c r="AL192" s="264"/>
      <c r="AM192" s="264" t="s">
        <v>482</v>
      </c>
      <c r="AN192" s="264"/>
      <c r="AO192" s="264"/>
      <c r="AP192" s="266"/>
      <c r="AQ192" s="266" t="s">
        <v>344</v>
      </c>
      <c r="AR192" s="267"/>
      <c r="AS192" s="267"/>
      <c r="AT192" s="268"/>
      <c r="AU192" s="278" t="s">
        <v>360</v>
      </c>
      <c r="AV192" s="278"/>
      <c r="AW192" s="278"/>
      <c r="AX192" s="279"/>
    </row>
    <row r="193" spans="1:50" ht="18.75" hidden="1" customHeight="1" x14ac:dyDescent="0.15">
      <c r="A193" s="1042"/>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345</v>
      </c>
      <c r="AT193" s="171"/>
      <c r="AU193" s="135"/>
      <c r="AV193" s="135"/>
      <c r="AW193" s="136" t="s">
        <v>299</v>
      </c>
      <c r="AX193" s="137"/>
    </row>
    <row r="194" spans="1:50" ht="39.75" hidden="1" customHeight="1" x14ac:dyDescent="0.15">
      <c r="A194" s="1042"/>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359</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1042"/>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1042"/>
      <c r="B196" s="251"/>
      <c r="C196" s="250"/>
      <c r="D196" s="251"/>
      <c r="E196" s="250"/>
      <c r="F196" s="313"/>
      <c r="G196" s="281" t="s">
        <v>358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491</v>
      </c>
      <c r="AF196" s="264"/>
      <c r="AG196" s="264"/>
      <c r="AH196" s="264"/>
      <c r="AI196" s="264" t="s">
        <v>487</v>
      </c>
      <c r="AJ196" s="264"/>
      <c r="AK196" s="264"/>
      <c r="AL196" s="264"/>
      <c r="AM196" s="264" t="s">
        <v>482</v>
      </c>
      <c r="AN196" s="264"/>
      <c r="AO196" s="264"/>
      <c r="AP196" s="266"/>
      <c r="AQ196" s="266" t="s">
        <v>344</v>
      </c>
      <c r="AR196" s="267"/>
      <c r="AS196" s="267"/>
      <c r="AT196" s="268"/>
      <c r="AU196" s="278" t="s">
        <v>360</v>
      </c>
      <c r="AV196" s="278"/>
      <c r="AW196" s="278"/>
      <c r="AX196" s="279"/>
    </row>
    <row r="197" spans="1:50" ht="18.75" hidden="1" customHeight="1" x14ac:dyDescent="0.15">
      <c r="A197" s="1042"/>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345</v>
      </c>
      <c r="AT197" s="171"/>
      <c r="AU197" s="135"/>
      <c r="AV197" s="135"/>
      <c r="AW197" s="136" t="s">
        <v>299</v>
      </c>
      <c r="AX197" s="137"/>
    </row>
    <row r="198" spans="1:50" ht="39.75" hidden="1" customHeight="1" x14ac:dyDescent="0.15">
      <c r="A198" s="1042"/>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359</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1042"/>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1042"/>
      <c r="B200" s="251"/>
      <c r="C200" s="250"/>
      <c r="D200" s="251"/>
      <c r="E200" s="250"/>
      <c r="F200" s="313"/>
      <c r="G200" s="281" t="s">
        <v>358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490</v>
      </c>
      <c r="AF200" s="264"/>
      <c r="AG200" s="264"/>
      <c r="AH200" s="264"/>
      <c r="AI200" s="264" t="s">
        <v>487</v>
      </c>
      <c r="AJ200" s="264"/>
      <c r="AK200" s="264"/>
      <c r="AL200" s="264"/>
      <c r="AM200" s="264" t="s">
        <v>482</v>
      </c>
      <c r="AN200" s="264"/>
      <c r="AO200" s="264"/>
      <c r="AP200" s="266"/>
      <c r="AQ200" s="266" t="s">
        <v>344</v>
      </c>
      <c r="AR200" s="267"/>
      <c r="AS200" s="267"/>
      <c r="AT200" s="268"/>
      <c r="AU200" s="278" t="s">
        <v>360</v>
      </c>
      <c r="AV200" s="278"/>
      <c r="AW200" s="278"/>
      <c r="AX200" s="279"/>
    </row>
    <row r="201" spans="1:50" ht="18.75" hidden="1" customHeight="1" x14ac:dyDescent="0.15">
      <c r="A201" s="1042"/>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345</v>
      </c>
      <c r="AT201" s="171"/>
      <c r="AU201" s="135"/>
      <c r="AV201" s="135"/>
      <c r="AW201" s="136" t="s">
        <v>299</v>
      </c>
      <c r="AX201" s="137"/>
    </row>
    <row r="202" spans="1:50" ht="39.75" hidden="1" customHeight="1" x14ac:dyDescent="0.15">
      <c r="A202" s="1042"/>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359</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42"/>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42"/>
      <c r="B204" s="251"/>
      <c r="C204" s="250"/>
      <c r="D204" s="251"/>
      <c r="E204" s="250"/>
      <c r="F204" s="313"/>
      <c r="G204" s="281" t="s">
        <v>358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490</v>
      </c>
      <c r="AF204" s="264"/>
      <c r="AG204" s="264"/>
      <c r="AH204" s="264"/>
      <c r="AI204" s="264" t="s">
        <v>487</v>
      </c>
      <c r="AJ204" s="264"/>
      <c r="AK204" s="264"/>
      <c r="AL204" s="264"/>
      <c r="AM204" s="264" t="s">
        <v>482</v>
      </c>
      <c r="AN204" s="264"/>
      <c r="AO204" s="264"/>
      <c r="AP204" s="266"/>
      <c r="AQ204" s="266" t="s">
        <v>344</v>
      </c>
      <c r="AR204" s="267"/>
      <c r="AS204" s="267"/>
      <c r="AT204" s="268"/>
      <c r="AU204" s="278" t="s">
        <v>360</v>
      </c>
      <c r="AV204" s="278"/>
      <c r="AW204" s="278"/>
      <c r="AX204" s="279"/>
    </row>
    <row r="205" spans="1:50" ht="18.75" hidden="1" customHeight="1" x14ac:dyDescent="0.15">
      <c r="A205" s="1042"/>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345</v>
      </c>
      <c r="AT205" s="171"/>
      <c r="AU205" s="135"/>
      <c r="AV205" s="135"/>
      <c r="AW205" s="136" t="s">
        <v>299</v>
      </c>
      <c r="AX205" s="137"/>
    </row>
    <row r="206" spans="1:50" ht="39.75" hidden="1" customHeight="1" x14ac:dyDescent="0.15">
      <c r="A206" s="1042"/>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359</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42"/>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42"/>
      <c r="B208" s="251"/>
      <c r="C208" s="250"/>
      <c r="D208" s="251"/>
      <c r="E208" s="250"/>
      <c r="F208" s="313"/>
      <c r="G208" s="281" t="s">
        <v>358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490</v>
      </c>
      <c r="AF208" s="264"/>
      <c r="AG208" s="264"/>
      <c r="AH208" s="264"/>
      <c r="AI208" s="264" t="s">
        <v>487</v>
      </c>
      <c r="AJ208" s="264"/>
      <c r="AK208" s="264"/>
      <c r="AL208" s="264"/>
      <c r="AM208" s="264" t="s">
        <v>482</v>
      </c>
      <c r="AN208" s="264"/>
      <c r="AO208" s="264"/>
      <c r="AP208" s="266"/>
      <c r="AQ208" s="266" t="s">
        <v>344</v>
      </c>
      <c r="AR208" s="267"/>
      <c r="AS208" s="267"/>
      <c r="AT208" s="268"/>
      <c r="AU208" s="278" t="s">
        <v>360</v>
      </c>
      <c r="AV208" s="278"/>
      <c r="AW208" s="278"/>
      <c r="AX208" s="279"/>
    </row>
    <row r="209" spans="1:50" ht="18.75" hidden="1" customHeight="1" x14ac:dyDescent="0.15">
      <c r="A209" s="1042"/>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345</v>
      </c>
      <c r="AT209" s="171"/>
      <c r="AU209" s="135"/>
      <c r="AV209" s="135"/>
      <c r="AW209" s="136" t="s">
        <v>299</v>
      </c>
      <c r="AX209" s="137"/>
    </row>
    <row r="210" spans="1:50" ht="39.75" hidden="1" customHeight="1" x14ac:dyDescent="0.15">
      <c r="A210" s="1042"/>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359</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42"/>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42"/>
      <c r="B212" s="251"/>
      <c r="C212" s="250"/>
      <c r="D212" s="251"/>
      <c r="E212" s="250"/>
      <c r="F212" s="313"/>
      <c r="G212" s="271" t="s">
        <v>361</v>
      </c>
      <c r="H212" s="168"/>
      <c r="I212" s="168"/>
      <c r="J212" s="168"/>
      <c r="K212" s="168"/>
      <c r="L212" s="168"/>
      <c r="M212" s="168"/>
      <c r="N212" s="168"/>
      <c r="O212" s="168"/>
      <c r="P212" s="169"/>
      <c r="Q212" s="175" t="s">
        <v>420</v>
      </c>
      <c r="R212" s="168"/>
      <c r="S212" s="168"/>
      <c r="T212" s="168"/>
      <c r="U212" s="168"/>
      <c r="V212" s="168"/>
      <c r="W212" s="168"/>
      <c r="X212" s="168"/>
      <c r="Y212" s="168"/>
      <c r="Z212" s="168"/>
      <c r="AA212" s="168"/>
      <c r="AB212" s="286" t="s">
        <v>421</v>
      </c>
      <c r="AC212" s="168"/>
      <c r="AD212" s="169"/>
      <c r="AE212" s="175" t="s">
        <v>362</v>
      </c>
      <c r="AF212" s="168"/>
      <c r="AG212" s="168"/>
      <c r="AH212" s="168"/>
      <c r="AI212" s="168"/>
      <c r="AJ212" s="168"/>
      <c r="AK212" s="168"/>
      <c r="AL212" s="168"/>
      <c r="AM212" s="168"/>
      <c r="AN212" s="168"/>
      <c r="AO212" s="168"/>
      <c r="AP212" s="168"/>
      <c r="AQ212" s="168"/>
      <c r="AR212" s="168"/>
      <c r="AS212" s="168"/>
      <c r="AT212" s="168"/>
      <c r="AU212" s="168"/>
      <c r="AV212" s="168"/>
      <c r="AW212" s="168"/>
      <c r="AX212" s="625"/>
    </row>
    <row r="213" spans="1:50" ht="22.5" hidden="1" customHeight="1" x14ac:dyDescent="0.15">
      <c r="A213" s="1042"/>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42"/>
      <c r="B214" s="251"/>
      <c r="C214" s="250"/>
      <c r="D214" s="251"/>
      <c r="E214" s="250"/>
      <c r="F214" s="313"/>
      <c r="G214" s="229"/>
      <c r="H214" s="160"/>
      <c r="I214" s="160"/>
      <c r="J214" s="160"/>
      <c r="K214" s="160"/>
      <c r="L214" s="160"/>
      <c r="M214" s="160"/>
      <c r="N214" s="160"/>
      <c r="O214" s="160"/>
      <c r="P214" s="230"/>
      <c r="Q214" s="1029"/>
      <c r="R214" s="1030"/>
      <c r="S214" s="1030"/>
      <c r="T214" s="1030"/>
      <c r="U214" s="1030"/>
      <c r="V214" s="1030"/>
      <c r="W214" s="1030"/>
      <c r="X214" s="1030"/>
      <c r="Y214" s="1030"/>
      <c r="Z214" s="1030"/>
      <c r="AA214" s="103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42"/>
      <c r="B215" s="251"/>
      <c r="C215" s="250"/>
      <c r="D215" s="251"/>
      <c r="E215" s="250"/>
      <c r="F215" s="313"/>
      <c r="G215" s="231"/>
      <c r="H215" s="232"/>
      <c r="I215" s="232"/>
      <c r="J215" s="232"/>
      <c r="K215" s="232"/>
      <c r="L215" s="232"/>
      <c r="M215" s="232"/>
      <c r="N215" s="232"/>
      <c r="O215" s="232"/>
      <c r="P215" s="233"/>
      <c r="Q215" s="1032"/>
      <c r="R215" s="1033"/>
      <c r="S215" s="1033"/>
      <c r="T215" s="1033"/>
      <c r="U215" s="1033"/>
      <c r="V215" s="1033"/>
      <c r="W215" s="1033"/>
      <c r="X215" s="1033"/>
      <c r="Y215" s="1033"/>
      <c r="Z215" s="1033"/>
      <c r="AA215" s="103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42"/>
      <c r="B216" s="251"/>
      <c r="C216" s="250"/>
      <c r="D216" s="251"/>
      <c r="E216" s="250"/>
      <c r="F216" s="313"/>
      <c r="G216" s="231"/>
      <c r="H216" s="232"/>
      <c r="I216" s="232"/>
      <c r="J216" s="232"/>
      <c r="K216" s="232"/>
      <c r="L216" s="232"/>
      <c r="M216" s="232"/>
      <c r="N216" s="232"/>
      <c r="O216" s="232"/>
      <c r="P216" s="233"/>
      <c r="Q216" s="1032"/>
      <c r="R216" s="1033"/>
      <c r="S216" s="1033"/>
      <c r="T216" s="1033"/>
      <c r="U216" s="1033"/>
      <c r="V216" s="1033"/>
      <c r="W216" s="1033"/>
      <c r="X216" s="1033"/>
      <c r="Y216" s="1033"/>
      <c r="Z216" s="1033"/>
      <c r="AA216" s="1034"/>
      <c r="AB216" s="256"/>
      <c r="AC216" s="257"/>
      <c r="AD216" s="257"/>
      <c r="AE216" s="276" t="s">
        <v>363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42"/>
      <c r="B217" s="251"/>
      <c r="C217" s="250"/>
      <c r="D217" s="251"/>
      <c r="E217" s="250"/>
      <c r="F217" s="313"/>
      <c r="G217" s="231"/>
      <c r="H217" s="232"/>
      <c r="I217" s="232"/>
      <c r="J217" s="232"/>
      <c r="K217" s="232"/>
      <c r="L217" s="232"/>
      <c r="M217" s="232"/>
      <c r="N217" s="232"/>
      <c r="O217" s="232"/>
      <c r="P217" s="233"/>
      <c r="Q217" s="1032"/>
      <c r="R217" s="1033"/>
      <c r="S217" s="1033"/>
      <c r="T217" s="1033"/>
      <c r="U217" s="1033"/>
      <c r="V217" s="1033"/>
      <c r="W217" s="1033"/>
      <c r="X217" s="1033"/>
      <c r="Y217" s="1033"/>
      <c r="Z217" s="1033"/>
      <c r="AA217" s="1034"/>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42"/>
      <c r="B218" s="251"/>
      <c r="C218" s="250"/>
      <c r="D218" s="251"/>
      <c r="E218" s="250"/>
      <c r="F218" s="313"/>
      <c r="G218" s="234"/>
      <c r="H218" s="163"/>
      <c r="I218" s="163"/>
      <c r="J218" s="163"/>
      <c r="K218" s="163"/>
      <c r="L218" s="163"/>
      <c r="M218" s="163"/>
      <c r="N218" s="163"/>
      <c r="O218" s="163"/>
      <c r="P218" s="235"/>
      <c r="Q218" s="1035"/>
      <c r="R218" s="1036"/>
      <c r="S218" s="1036"/>
      <c r="T218" s="1036"/>
      <c r="U218" s="1036"/>
      <c r="V218" s="1036"/>
      <c r="W218" s="1036"/>
      <c r="X218" s="1036"/>
      <c r="Y218" s="1036"/>
      <c r="Z218" s="1036"/>
      <c r="AA218" s="1037"/>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42"/>
      <c r="B219" s="251"/>
      <c r="C219" s="250"/>
      <c r="D219" s="251"/>
      <c r="E219" s="250"/>
      <c r="F219" s="313"/>
      <c r="G219" s="271" t="s">
        <v>361</v>
      </c>
      <c r="H219" s="168"/>
      <c r="I219" s="168"/>
      <c r="J219" s="168"/>
      <c r="K219" s="168"/>
      <c r="L219" s="168"/>
      <c r="M219" s="168"/>
      <c r="N219" s="168"/>
      <c r="O219" s="168"/>
      <c r="P219" s="169"/>
      <c r="Q219" s="175" t="s">
        <v>420</v>
      </c>
      <c r="R219" s="168"/>
      <c r="S219" s="168"/>
      <c r="T219" s="168"/>
      <c r="U219" s="168"/>
      <c r="V219" s="168"/>
      <c r="W219" s="168"/>
      <c r="X219" s="168"/>
      <c r="Y219" s="168"/>
      <c r="Z219" s="168"/>
      <c r="AA219" s="168"/>
      <c r="AB219" s="286" t="s">
        <v>421</v>
      </c>
      <c r="AC219" s="168"/>
      <c r="AD219" s="169"/>
      <c r="AE219" s="272" t="s">
        <v>362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42"/>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42"/>
      <c r="B221" s="251"/>
      <c r="C221" s="250"/>
      <c r="D221" s="251"/>
      <c r="E221" s="250"/>
      <c r="F221" s="313"/>
      <c r="G221" s="229"/>
      <c r="H221" s="160"/>
      <c r="I221" s="160"/>
      <c r="J221" s="160"/>
      <c r="K221" s="160"/>
      <c r="L221" s="160"/>
      <c r="M221" s="160"/>
      <c r="N221" s="160"/>
      <c r="O221" s="160"/>
      <c r="P221" s="230"/>
      <c r="Q221" s="1029"/>
      <c r="R221" s="1030"/>
      <c r="S221" s="1030"/>
      <c r="T221" s="1030"/>
      <c r="U221" s="1030"/>
      <c r="V221" s="1030"/>
      <c r="W221" s="1030"/>
      <c r="X221" s="1030"/>
      <c r="Y221" s="1030"/>
      <c r="Z221" s="1030"/>
      <c r="AA221" s="103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42"/>
      <c r="B222" s="251"/>
      <c r="C222" s="250"/>
      <c r="D222" s="251"/>
      <c r="E222" s="250"/>
      <c r="F222" s="313"/>
      <c r="G222" s="231"/>
      <c r="H222" s="232"/>
      <c r="I222" s="232"/>
      <c r="J222" s="232"/>
      <c r="K222" s="232"/>
      <c r="L222" s="232"/>
      <c r="M222" s="232"/>
      <c r="N222" s="232"/>
      <c r="O222" s="232"/>
      <c r="P222" s="233"/>
      <c r="Q222" s="1032"/>
      <c r="R222" s="1033"/>
      <c r="S222" s="1033"/>
      <c r="T222" s="1033"/>
      <c r="U222" s="1033"/>
      <c r="V222" s="1033"/>
      <c r="W222" s="1033"/>
      <c r="X222" s="1033"/>
      <c r="Y222" s="1033"/>
      <c r="Z222" s="1033"/>
      <c r="AA222" s="103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42"/>
      <c r="B223" s="251"/>
      <c r="C223" s="250"/>
      <c r="D223" s="251"/>
      <c r="E223" s="250"/>
      <c r="F223" s="313"/>
      <c r="G223" s="231"/>
      <c r="H223" s="232"/>
      <c r="I223" s="232"/>
      <c r="J223" s="232"/>
      <c r="K223" s="232"/>
      <c r="L223" s="232"/>
      <c r="M223" s="232"/>
      <c r="N223" s="232"/>
      <c r="O223" s="232"/>
      <c r="P223" s="233"/>
      <c r="Q223" s="1032"/>
      <c r="R223" s="1033"/>
      <c r="S223" s="1033"/>
      <c r="T223" s="1033"/>
      <c r="U223" s="1033"/>
      <c r="V223" s="1033"/>
      <c r="W223" s="1033"/>
      <c r="X223" s="1033"/>
      <c r="Y223" s="1033"/>
      <c r="Z223" s="1033"/>
      <c r="AA223" s="1034"/>
      <c r="AB223" s="256"/>
      <c r="AC223" s="257"/>
      <c r="AD223" s="257"/>
      <c r="AE223" s="276" t="s">
        <v>363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42"/>
      <c r="B224" s="251"/>
      <c r="C224" s="250"/>
      <c r="D224" s="251"/>
      <c r="E224" s="250"/>
      <c r="F224" s="313"/>
      <c r="G224" s="231"/>
      <c r="H224" s="232"/>
      <c r="I224" s="232"/>
      <c r="J224" s="232"/>
      <c r="K224" s="232"/>
      <c r="L224" s="232"/>
      <c r="M224" s="232"/>
      <c r="N224" s="232"/>
      <c r="O224" s="232"/>
      <c r="P224" s="233"/>
      <c r="Q224" s="1032"/>
      <c r="R224" s="1033"/>
      <c r="S224" s="1033"/>
      <c r="T224" s="1033"/>
      <c r="U224" s="1033"/>
      <c r="V224" s="1033"/>
      <c r="W224" s="1033"/>
      <c r="X224" s="1033"/>
      <c r="Y224" s="1033"/>
      <c r="Z224" s="1033"/>
      <c r="AA224" s="1034"/>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42"/>
      <c r="B225" s="251"/>
      <c r="C225" s="250"/>
      <c r="D225" s="251"/>
      <c r="E225" s="250"/>
      <c r="F225" s="313"/>
      <c r="G225" s="234"/>
      <c r="H225" s="163"/>
      <c r="I225" s="163"/>
      <c r="J225" s="163"/>
      <c r="K225" s="163"/>
      <c r="L225" s="163"/>
      <c r="M225" s="163"/>
      <c r="N225" s="163"/>
      <c r="O225" s="163"/>
      <c r="P225" s="235"/>
      <c r="Q225" s="1035"/>
      <c r="R225" s="1036"/>
      <c r="S225" s="1036"/>
      <c r="T225" s="1036"/>
      <c r="U225" s="1036"/>
      <c r="V225" s="1036"/>
      <c r="W225" s="1036"/>
      <c r="X225" s="1036"/>
      <c r="Y225" s="1036"/>
      <c r="Z225" s="1036"/>
      <c r="AA225" s="1037"/>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42"/>
      <c r="B226" s="251"/>
      <c r="C226" s="250"/>
      <c r="D226" s="251"/>
      <c r="E226" s="250"/>
      <c r="F226" s="313"/>
      <c r="G226" s="271" t="s">
        <v>361</v>
      </c>
      <c r="H226" s="168"/>
      <c r="I226" s="168"/>
      <c r="J226" s="168"/>
      <c r="K226" s="168"/>
      <c r="L226" s="168"/>
      <c r="M226" s="168"/>
      <c r="N226" s="168"/>
      <c r="O226" s="168"/>
      <c r="P226" s="169"/>
      <c r="Q226" s="175" t="s">
        <v>420</v>
      </c>
      <c r="R226" s="168"/>
      <c r="S226" s="168"/>
      <c r="T226" s="168"/>
      <c r="U226" s="168"/>
      <c r="V226" s="168"/>
      <c r="W226" s="168"/>
      <c r="X226" s="168"/>
      <c r="Y226" s="168"/>
      <c r="Z226" s="168"/>
      <c r="AA226" s="168"/>
      <c r="AB226" s="286" t="s">
        <v>421</v>
      </c>
      <c r="AC226" s="168"/>
      <c r="AD226" s="169"/>
      <c r="AE226" s="272" t="s">
        <v>362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42"/>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42"/>
      <c r="B228" s="251"/>
      <c r="C228" s="250"/>
      <c r="D228" s="251"/>
      <c r="E228" s="250"/>
      <c r="F228" s="313"/>
      <c r="G228" s="229"/>
      <c r="H228" s="160"/>
      <c r="I228" s="160"/>
      <c r="J228" s="160"/>
      <c r="K228" s="160"/>
      <c r="L228" s="160"/>
      <c r="M228" s="160"/>
      <c r="N228" s="160"/>
      <c r="O228" s="160"/>
      <c r="P228" s="230"/>
      <c r="Q228" s="1029"/>
      <c r="R228" s="1030"/>
      <c r="S228" s="1030"/>
      <c r="T228" s="1030"/>
      <c r="U228" s="1030"/>
      <c r="V228" s="1030"/>
      <c r="W228" s="1030"/>
      <c r="X228" s="1030"/>
      <c r="Y228" s="1030"/>
      <c r="Z228" s="1030"/>
      <c r="AA228" s="103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42"/>
      <c r="B229" s="251"/>
      <c r="C229" s="250"/>
      <c r="D229" s="251"/>
      <c r="E229" s="250"/>
      <c r="F229" s="313"/>
      <c r="G229" s="231"/>
      <c r="H229" s="232"/>
      <c r="I229" s="232"/>
      <c r="J229" s="232"/>
      <c r="K229" s="232"/>
      <c r="L229" s="232"/>
      <c r="M229" s="232"/>
      <c r="N229" s="232"/>
      <c r="O229" s="232"/>
      <c r="P229" s="233"/>
      <c r="Q229" s="1032"/>
      <c r="R229" s="1033"/>
      <c r="S229" s="1033"/>
      <c r="T229" s="1033"/>
      <c r="U229" s="1033"/>
      <c r="V229" s="1033"/>
      <c r="W229" s="1033"/>
      <c r="X229" s="1033"/>
      <c r="Y229" s="1033"/>
      <c r="Z229" s="1033"/>
      <c r="AA229" s="103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42"/>
      <c r="B230" s="251"/>
      <c r="C230" s="250"/>
      <c r="D230" s="251"/>
      <c r="E230" s="250"/>
      <c r="F230" s="313"/>
      <c r="G230" s="231"/>
      <c r="H230" s="232"/>
      <c r="I230" s="232"/>
      <c r="J230" s="232"/>
      <c r="K230" s="232"/>
      <c r="L230" s="232"/>
      <c r="M230" s="232"/>
      <c r="N230" s="232"/>
      <c r="O230" s="232"/>
      <c r="P230" s="233"/>
      <c r="Q230" s="1032"/>
      <c r="R230" s="1033"/>
      <c r="S230" s="1033"/>
      <c r="T230" s="1033"/>
      <c r="U230" s="1033"/>
      <c r="V230" s="1033"/>
      <c r="W230" s="1033"/>
      <c r="X230" s="1033"/>
      <c r="Y230" s="1033"/>
      <c r="Z230" s="1033"/>
      <c r="AA230" s="1034"/>
      <c r="AB230" s="256"/>
      <c r="AC230" s="257"/>
      <c r="AD230" s="257"/>
      <c r="AE230" s="276" t="s">
        <v>363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42"/>
      <c r="B231" s="251"/>
      <c r="C231" s="250"/>
      <c r="D231" s="251"/>
      <c r="E231" s="250"/>
      <c r="F231" s="313"/>
      <c r="G231" s="231"/>
      <c r="H231" s="232"/>
      <c r="I231" s="232"/>
      <c r="J231" s="232"/>
      <c r="K231" s="232"/>
      <c r="L231" s="232"/>
      <c r="M231" s="232"/>
      <c r="N231" s="232"/>
      <c r="O231" s="232"/>
      <c r="P231" s="233"/>
      <c r="Q231" s="1032"/>
      <c r="R231" s="1033"/>
      <c r="S231" s="1033"/>
      <c r="T231" s="1033"/>
      <c r="U231" s="1033"/>
      <c r="V231" s="1033"/>
      <c r="W231" s="1033"/>
      <c r="X231" s="1033"/>
      <c r="Y231" s="1033"/>
      <c r="Z231" s="1033"/>
      <c r="AA231" s="1034"/>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42"/>
      <c r="B232" s="251"/>
      <c r="C232" s="250"/>
      <c r="D232" s="251"/>
      <c r="E232" s="250"/>
      <c r="F232" s="313"/>
      <c r="G232" s="234"/>
      <c r="H232" s="163"/>
      <c r="I232" s="163"/>
      <c r="J232" s="163"/>
      <c r="K232" s="163"/>
      <c r="L232" s="163"/>
      <c r="M232" s="163"/>
      <c r="N232" s="163"/>
      <c r="O232" s="163"/>
      <c r="P232" s="235"/>
      <c r="Q232" s="1035"/>
      <c r="R232" s="1036"/>
      <c r="S232" s="1036"/>
      <c r="T232" s="1036"/>
      <c r="U232" s="1036"/>
      <c r="V232" s="1036"/>
      <c r="W232" s="1036"/>
      <c r="X232" s="1036"/>
      <c r="Y232" s="1036"/>
      <c r="Z232" s="1036"/>
      <c r="AA232" s="1037"/>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42"/>
      <c r="B233" s="251"/>
      <c r="C233" s="250"/>
      <c r="D233" s="251"/>
      <c r="E233" s="250"/>
      <c r="F233" s="313"/>
      <c r="G233" s="271" t="s">
        <v>361</v>
      </c>
      <c r="H233" s="168"/>
      <c r="I233" s="168"/>
      <c r="J233" s="168"/>
      <c r="K233" s="168"/>
      <c r="L233" s="168"/>
      <c r="M233" s="168"/>
      <c r="N233" s="168"/>
      <c r="O233" s="168"/>
      <c r="P233" s="169"/>
      <c r="Q233" s="175" t="s">
        <v>420</v>
      </c>
      <c r="R233" s="168"/>
      <c r="S233" s="168"/>
      <c r="T233" s="168"/>
      <c r="U233" s="168"/>
      <c r="V233" s="168"/>
      <c r="W233" s="168"/>
      <c r="X233" s="168"/>
      <c r="Y233" s="168"/>
      <c r="Z233" s="168"/>
      <c r="AA233" s="168"/>
      <c r="AB233" s="286" t="s">
        <v>421</v>
      </c>
      <c r="AC233" s="168"/>
      <c r="AD233" s="169"/>
      <c r="AE233" s="272" t="s">
        <v>362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42"/>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42"/>
      <c r="B235" s="251"/>
      <c r="C235" s="250"/>
      <c r="D235" s="251"/>
      <c r="E235" s="250"/>
      <c r="F235" s="313"/>
      <c r="G235" s="229"/>
      <c r="H235" s="160"/>
      <c r="I235" s="160"/>
      <c r="J235" s="160"/>
      <c r="K235" s="160"/>
      <c r="L235" s="160"/>
      <c r="M235" s="160"/>
      <c r="N235" s="160"/>
      <c r="O235" s="160"/>
      <c r="P235" s="230"/>
      <c r="Q235" s="1029"/>
      <c r="R235" s="1030"/>
      <c r="S235" s="1030"/>
      <c r="T235" s="1030"/>
      <c r="U235" s="1030"/>
      <c r="V235" s="1030"/>
      <c r="W235" s="1030"/>
      <c r="X235" s="1030"/>
      <c r="Y235" s="1030"/>
      <c r="Z235" s="1030"/>
      <c r="AA235" s="103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42"/>
      <c r="B236" s="251"/>
      <c r="C236" s="250"/>
      <c r="D236" s="251"/>
      <c r="E236" s="250"/>
      <c r="F236" s="313"/>
      <c r="G236" s="231"/>
      <c r="H236" s="232"/>
      <c r="I236" s="232"/>
      <c r="J236" s="232"/>
      <c r="K236" s="232"/>
      <c r="L236" s="232"/>
      <c r="M236" s="232"/>
      <c r="N236" s="232"/>
      <c r="O236" s="232"/>
      <c r="P236" s="233"/>
      <c r="Q236" s="1032"/>
      <c r="R236" s="1033"/>
      <c r="S236" s="1033"/>
      <c r="T236" s="1033"/>
      <c r="U236" s="1033"/>
      <c r="V236" s="1033"/>
      <c r="W236" s="1033"/>
      <c r="X236" s="1033"/>
      <c r="Y236" s="1033"/>
      <c r="Z236" s="1033"/>
      <c r="AA236" s="103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42"/>
      <c r="B237" s="251"/>
      <c r="C237" s="250"/>
      <c r="D237" s="251"/>
      <c r="E237" s="250"/>
      <c r="F237" s="313"/>
      <c r="G237" s="231"/>
      <c r="H237" s="232"/>
      <c r="I237" s="232"/>
      <c r="J237" s="232"/>
      <c r="K237" s="232"/>
      <c r="L237" s="232"/>
      <c r="M237" s="232"/>
      <c r="N237" s="232"/>
      <c r="O237" s="232"/>
      <c r="P237" s="233"/>
      <c r="Q237" s="1032"/>
      <c r="R237" s="1033"/>
      <c r="S237" s="1033"/>
      <c r="T237" s="1033"/>
      <c r="U237" s="1033"/>
      <c r="V237" s="1033"/>
      <c r="W237" s="1033"/>
      <c r="X237" s="1033"/>
      <c r="Y237" s="1033"/>
      <c r="Z237" s="1033"/>
      <c r="AA237" s="1034"/>
      <c r="AB237" s="256"/>
      <c r="AC237" s="257"/>
      <c r="AD237" s="257"/>
      <c r="AE237" s="276" t="s">
        <v>363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42"/>
      <c r="B238" s="251"/>
      <c r="C238" s="250"/>
      <c r="D238" s="251"/>
      <c r="E238" s="250"/>
      <c r="F238" s="313"/>
      <c r="G238" s="231"/>
      <c r="H238" s="232"/>
      <c r="I238" s="232"/>
      <c r="J238" s="232"/>
      <c r="K238" s="232"/>
      <c r="L238" s="232"/>
      <c r="M238" s="232"/>
      <c r="N238" s="232"/>
      <c r="O238" s="232"/>
      <c r="P238" s="233"/>
      <c r="Q238" s="1032"/>
      <c r="R238" s="1033"/>
      <c r="S238" s="1033"/>
      <c r="T238" s="1033"/>
      <c r="U238" s="1033"/>
      <c r="V238" s="1033"/>
      <c r="W238" s="1033"/>
      <c r="X238" s="1033"/>
      <c r="Y238" s="1033"/>
      <c r="Z238" s="1033"/>
      <c r="AA238" s="1034"/>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42"/>
      <c r="B239" s="251"/>
      <c r="C239" s="250"/>
      <c r="D239" s="251"/>
      <c r="E239" s="250"/>
      <c r="F239" s="313"/>
      <c r="G239" s="234"/>
      <c r="H239" s="163"/>
      <c r="I239" s="163"/>
      <c r="J239" s="163"/>
      <c r="K239" s="163"/>
      <c r="L239" s="163"/>
      <c r="M239" s="163"/>
      <c r="N239" s="163"/>
      <c r="O239" s="163"/>
      <c r="P239" s="235"/>
      <c r="Q239" s="1035"/>
      <c r="R239" s="1036"/>
      <c r="S239" s="1036"/>
      <c r="T239" s="1036"/>
      <c r="U239" s="1036"/>
      <c r="V239" s="1036"/>
      <c r="W239" s="1036"/>
      <c r="X239" s="1036"/>
      <c r="Y239" s="1036"/>
      <c r="Z239" s="1036"/>
      <c r="AA239" s="1037"/>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42"/>
      <c r="B240" s="251"/>
      <c r="C240" s="250"/>
      <c r="D240" s="251"/>
      <c r="E240" s="250"/>
      <c r="F240" s="313"/>
      <c r="G240" s="271" t="s">
        <v>361</v>
      </c>
      <c r="H240" s="168"/>
      <c r="I240" s="168"/>
      <c r="J240" s="168"/>
      <c r="K240" s="168"/>
      <c r="L240" s="168"/>
      <c r="M240" s="168"/>
      <c r="N240" s="168"/>
      <c r="O240" s="168"/>
      <c r="P240" s="169"/>
      <c r="Q240" s="175" t="s">
        <v>420</v>
      </c>
      <c r="R240" s="168"/>
      <c r="S240" s="168"/>
      <c r="T240" s="168"/>
      <c r="U240" s="168"/>
      <c r="V240" s="168"/>
      <c r="W240" s="168"/>
      <c r="X240" s="168"/>
      <c r="Y240" s="168"/>
      <c r="Z240" s="168"/>
      <c r="AA240" s="168"/>
      <c r="AB240" s="286" t="s">
        <v>421</v>
      </c>
      <c r="AC240" s="168"/>
      <c r="AD240" s="169"/>
      <c r="AE240" s="272" t="s">
        <v>362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42"/>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42"/>
      <c r="B242" s="251"/>
      <c r="C242" s="250"/>
      <c r="D242" s="251"/>
      <c r="E242" s="250"/>
      <c r="F242" s="313"/>
      <c r="G242" s="229"/>
      <c r="H242" s="160"/>
      <c r="I242" s="160"/>
      <c r="J242" s="160"/>
      <c r="K242" s="160"/>
      <c r="L242" s="160"/>
      <c r="M242" s="160"/>
      <c r="N242" s="160"/>
      <c r="O242" s="160"/>
      <c r="P242" s="230"/>
      <c r="Q242" s="1029"/>
      <c r="R242" s="1030"/>
      <c r="S242" s="1030"/>
      <c r="T242" s="1030"/>
      <c r="U242" s="1030"/>
      <c r="V242" s="1030"/>
      <c r="W242" s="1030"/>
      <c r="X242" s="1030"/>
      <c r="Y242" s="1030"/>
      <c r="Z242" s="1030"/>
      <c r="AA242" s="103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42"/>
      <c r="B243" s="251"/>
      <c r="C243" s="250"/>
      <c r="D243" s="251"/>
      <c r="E243" s="250"/>
      <c r="F243" s="313"/>
      <c r="G243" s="231"/>
      <c r="H243" s="232"/>
      <c r="I243" s="232"/>
      <c r="J243" s="232"/>
      <c r="K243" s="232"/>
      <c r="L243" s="232"/>
      <c r="M243" s="232"/>
      <c r="N243" s="232"/>
      <c r="O243" s="232"/>
      <c r="P243" s="233"/>
      <c r="Q243" s="1032"/>
      <c r="R243" s="1033"/>
      <c r="S243" s="1033"/>
      <c r="T243" s="1033"/>
      <c r="U243" s="1033"/>
      <c r="V243" s="1033"/>
      <c r="W243" s="1033"/>
      <c r="X243" s="1033"/>
      <c r="Y243" s="1033"/>
      <c r="Z243" s="1033"/>
      <c r="AA243" s="103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42"/>
      <c r="B244" s="251"/>
      <c r="C244" s="250"/>
      <c r="D244" s="251"/>
      <c r="E244" s="250"/>
      <c r="F244" s="313"/>
      <c r="G244" s="231"/>
      <c r="H244" s="232"/>
      <c r="I244" s="232"/>
      <c r="J244" s="232"/>
      <c r="K244" s="232"/>
      <c r="L244" s="232"/>
      <c r="M244" s="232"/>
      <c r="N244" s="232"/>
      <c r="O244" s="232"/>
      <c r="P244" s="233"/>
      <c r="Q244" s="1032"/>
      <c r="R244" s="1033"/>
      <c r="S244" s="1033"/>
      <c r="T244" s="1033"/>
      <c r="U244" s="1033"/>
      <c r="V244" s="1033"/>
      <c r="W244" s="1033"/>
      <c r="X244" s="1033"/>
      <c r="Y244" s="1033"/>
      <c r="Z244" s="1033"/>
      <c r="AA244" s="1034"/>
      <c r="AB244" s="256"/>
      <c r="AC244" s="257"/>
      <c r="AD244" s="257"/>
      <c r="AE244" s="262" t="s">
        <v>363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42"/>
      <c r="B245" s="251"/>
      <c r="C245" s="250"/>
      <c r="D245" s="251"/>
      <c r="E245" s="250"/>
      <c r="F245" s="313"/>
      <c r="G245" s="231"/>
      <c r="H245" s="232"/>
      <c r="I245" s="232"/>
      <c r="J245" s="232"/>
      <c r="K245" s="232"/>
      <c r="L245" s="232"/>
      <c r="M245" s="232"/>
      <c r="N245" s="232"/>
      <c r="O245" s="232"/>
      <c r="P245" s="233"/>
      <c r="Q245" s="1032"/>
      <c r="R245" s="1033"/>
      <c r="S245" s="1033"/>
      <c r="T245" s="1033"/>
      <c r="U245" s="1033"/>
      <c r="V245" s="1033"/>
      <c r="W245" s="1033"/>
      <c r="X245" s="1033"/>
      <c r="Y245" s="1033"/>
      <c r="Z245" s="1033"/>
      <c r="AA245" s="1034"/>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42"/>
      <c r="B246" s="251"/>
      <c r="C246" s="250"/>
      <c r="D246" s="251"/>
      <c r="E246" s="314"/>
      <c r="F246" s="315"/>
      <c r="G246" s="234"/>
      <c r="H246" s="163"/>
      <c r="I246" s="163"/>
      <c r="J246" s="163"/>
      <c r="K246" s="163"/>
      <c r="L246" s="163"/>
      <c r="M246" s="163"/>
      <c r="N246" s="163"/>
      <c r="O246" s="163"/>
      <c r="P246" s="235"/>
      <c r="Q246" s="1035"/>
      <c r="R246" s="1036"/>
      <c r="S246" s="1036"/>
      <c r="T246" s="1036"/>
      <c r="U246" s="1036"/>
      <c r="V246" s="1036"/>
      <c r="W246" s="1036"/>
      <c r="X246" s="1036"/>
      <c r="Y246" s="1036"/>
      <c r="Z246" s="1036"/>
      <c r="AA246" s="1037"/>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42"/>
      <c r="B247" s="251"/>
      <c r="C247" s="250"/>
      <c r="D247" s="251"/>
      <c r="E247" s="156" t="s">
        <v>384</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42"/>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42"/>
      <c r="B249" s="251"/>
      <c r="C249" s="250"/>
      <c r="D249" s="251"/>
      <c r="E249" s="46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64"/>
    </row>
    <row r="250" spans="1:50" ht="45" hidden="1" customHeight="1" x14ac:dyDescent="0.15">
      <c r="A250" s="1042"/>
      <c r="B250" s="251"/>
      <c r="C250" s="250"/>
      <c r="D250" s="251"/>
      <c r="E250" s="307" t="s">
        <v>377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42"/>
      <c r="B251" s="251"/>
      <c r="C251" s="250"/>
      <c r="D251" s="251"/>
      <c r="E251" s="237" t="s">
        <v>376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42"/>
      <c r="B252" s="251"/>
      <c r="C252" s="250"/>
      <c r="D252" s="251"/>
      <c r="E252" s="248" t="s">
        <v>349</v>
      </c>
      <c r="F252" s="312"/>
      <c r="G252" s="281" t="s">
        <v>358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490</v>
      </c>
      <c r="AF252" s="264"/>
      <c r="AG252" s="264"/>
      <c r="AH252" s="264"/>
      <c r="AI252" s="264" t="s">
        <v>487</v>
      </c>
      <c r="AJ252" s="264"/>
      <c r="AK252" s="264"/>
      <c r="AL252" s="264"/>
      <c r="AM252" s="264" t="s">
        <v>482</v>
      </c>
      <c r="AN252" s="264"/>
      <c r="AO252" s="264"/>
      <c r="AP252" s="266"/>
      <c r="AQ252" s="266" t="s">
        <v>344</v>
      </c>
      <c r="AR252" s="267"/>
      <c r="AS252" s="267"/>
      <c r="AT252" s="268"/>
      <c r="AU252" s="278" t="s">
        <v>360</v>
      </c>
      <c r="AV252" s="278"/>
      <c r="AW252" s="278"/>
      <c r="AX252" s="279"/>
    </row>
    <row r="253" spans="1:50" ht="18.75" hidden="1" customHeight="1" x14ac:dyDescent="0.15">
      <c r="A253" s="1042"/>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345</v>
      </c>
      <c r="AT253" s="171"/>
      <c r="AU253" s="135"/>
      <c r="AV253" s="135"/>
      <c r="AW253" s="136" t="s">
        <v>299</v>
      </c>
      <c r="AX253" s="137"/>
    </row>
    <row r="254" spans="1:50" ht="39.75" hidden="1" customHeight="1" x14ac:dyDescent="0.15">
      <c r="A254" s="1042"/>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359</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42"/>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42"/>
      <c r="B256" s="251"/>
      <c r="C256" s="250"/>
      <c r="D256" s="251"/>
      <c r="E256" s="250"/>
      <c r="F256" s="313"/>
      <c r="G256" s="281" t="s">
        <v>358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490</v>
      </c>
      <c r="AF256" s="264"/>
      <c r="AG256" s="264"/>
      <c r="AH256" s="264"/>
      <c r="AI256" s="264" t="s">
        <v>487</v>
      </c>
      <c r="AJ256" s="264"/>
      <c r="AK256" s="264"/>
      <c r="AL256" s="264"/>
      <c r="AM256" s="264" t="s">
        <v>483</v>
      </c>
      <c r="AN256" s="264"/>
      <c r="AO256" s="264"/>
      <c r="AP256" s="266"/>
      <c r="AQ256" s="266" t="s">
        <v>344</v>
      </c>
      <c r="AR256" s="267"/>
      <c r="AS256" s="267"/>
      <c r="AT256" s="268"/>
      <c r="AU256" s="278" t="s">
        <v>360</v>
      </c>
      <c r="AV256" s="278"/>
      <c r="AW256" s="278"/>
      <c r="AX256" s="279"/>
    </row>
    <row r="257" spans="1:50" ht="18.75" hidden="1" customHeight="1" x14ac:dyDescent="0.15">
      <c r="A257" s="1042"/>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345</v>
      </c>
      <c r="AT257" s="171"/>
      <c r="AU257" s="135"/>
      <c r="AV257" s="135"/>
      <c r="AW257" s="136" t="s">
        <v>299</v>
      </c>
      <c r="AX257" s="137"/>
    </row>
    <row r="258" spans="1:50" ht="39.75" hidden="1" customHeight="1" x14ac:dyDescent="0.15">
      <c r="A258" s="1042"/>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359</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42"/>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42"/>
      <c r="B260" s="251"/>
      <c r="C260" s="250"/>
      <c r="D260" s="251"/>
      <c r="E260" s="250"/>
      <c r="F260" s="313"/>
      <c r="G260" s="281" t="s">
        <v>358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490</v>
      </c>
      <c r="AF260" s="264"/>
      <c r="AG260" s="264"/>
      <c r="AH260" s="264"/>
      <c r="AI260" s="264" t="s">
        <v>487</v>
      </c>
      <c r="AJ260" s="264"/>
      <c r="AK260" s="264"/>
      <c r="AL260" s="264"/>
      <c r="AM260" s="264" t="s">
        <v>483</v>
      </c>
      <c r="AN260" s="264"/>
      <c r="AO260" s="264"/>
      <c r="AP260" s="266"/>
      <c r="AQ260" s="266" t="s">
        <v>344</v>
      </c>
      <c r="AR260" s="267"/>
      <c r="AS260" s="267"/>
      <c r="AT260" s="268"/>
      <c r="AU260" s="278" t="s">
        <v>360</v>
      </c>
      <c r="AV260" s="278"/>
      <c r="AW260" s="278"/>
      <c r="AX260" s="279"/>
    </row>
    <row r="261" spans="1:50" ht="18.75" hidden="1" customHeight="1" x14ac:dyDescent="0.15">
      <c r="A261" s="1042"/>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345</v>
      </c>
      <c r="AT261" s="171"/>
      <c r="AU261" s="135"/>
      <c r="AV261" s="135"/>
      <c r="AW261" s="136" t="s">
        <v>299</v>
      </c>
      <c r="AX261" s="137"/>
    </row>
    <row r="262" spans="1:50" ht="39.75" hidden="1" customHeight="1" x14ac:dyDescent="0.15">
      <c r="A262" s="1042"/>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359</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42"/>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42"/>
      <c r="B264" s="251"/>
      <c r="C264" s="250"/>
      <c r="D264" s="251"/>
      <c r="E264" s="250"/>
      <c r="F264" s="313"/>
      <c r="G264" s="271" t="s">
        <v>358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490</v>
      </c>
      <c r="AF264" s="180"/>
      <c r="AG264" s="180"/>
      <c r="AH264" s="180"/>
      <c r="AI264" s="180" t="s">
        <v>487</v>
      </c>
      <c r="AJ264" s="180"/>
      <c r="AK264" s="180"/>
      <c r="AL264" s="180"/>
      <c r="AM264" s="180" t="s">
        <v>482</v>
      </c>
      <c r="AN264" s="180"/>
      <c r="AO264" s="180"/>
      <c r="AP264" s="175"/>
      <c r="AQ264" s="175" t="s">
        <v>344</v>
      </c>
      <c r="AR264" s="168"/>
      <c r="AS264" s="168"/>
      <c r="AT264" s="169"/>
      <c r="AU264" s="133" t="s">
        <v>360</v>
      </c>
      <c r="AV264" s="133"/>
      <c r="AW264" s="133"/>
      <c r="AX264" s="134"/>
    </row>
    <row r="265" spans="1:50" ht="18.75" hidden="1" customHeight="1" x14ac:dyDescent="0.15">
      <c r="A265" s="1042"/>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345</v>
      </c>
      <c r="AT265" s="171"/>
      <c r="AU265" s="135"/>
      <c r="AV265" s="135"/>
      <c r="AW265" s="136" t="s">
        <v>299</v>
      </c>
      <c r="AX265" s="137"/>
    </row>
    <row r="266" spans="1:50" ht="39.75" hidden="1" customHeight="1" x14ac:dyDescent="0.15">
      <c r="A266" s="1042"/>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359</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42"/>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42"/>
      <c r="B268" s="251"/>
      <c r="C268" s="250"/>
      <c r="D268" s="251"/>
      <c r="E268" s="250"/>
      <c r="F268" s="313"/>
      <c r="G268" s="281" t="s">
        <v>358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491</v>
      </c>
      <c r="AF268" s="264"/>
      <c r="AG268" s="264"/>
      <c r="AH268" s="264"/>
      <c r="AI268" s="264" t="s">
        <v>487</v>
      </c>
      <c r="AJ268" s="264"/>
      <c r="AK268" s="264"/>
      <c r="AL268" s="264"/>
      <c r="AM268" s="264" t="s">
        <v>482</v>
      </c>
      <c r="AN268" s="264"/>
      <c r="AO268" s="264"/>
      <c r="AP268" s="266"/>
      <c r="AQ268" s="266" t="s">
        <v>344</v>
      </c>
      <c r="AR268" s="267"/>
      <c r="AS268" s="267"/>
      <c r="AT268" s="268"/>
      <c r="AU268" s="278" t="s">
        <v>360</v>
      </c>
      <c r="AV268" s="278"/>
      <c r="AW268" s="278"/>
      <c r="AX268" s="279"/>
    </row>
    <row r="269" spans="1:50" ht="18.75" hidden="1" customHeight="1" x14ac:dyDescent="0.15">
      <c r="A269" s="1042"/>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345</v>
      </c>
      <c r="AT269" s="171"/>
      <c r="AU269" s="135"/>
      <c r="AV269" s="135"/>
      <c r="AW269" s="136" t="s">
        <v>299</v>
      </c>
      <c r="AX269" s="137"/>
    </row>
    <row r="270" spans="1:50" ht="39.75" hidden="1" customHeight="1" x14ac:dyDescent="0.15">
      <c r="A270" s="1042"/>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359</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42"/>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42"/>
      <c r="B272" s="251"/>
      <c r="C272" s="250"/>
      <c r="D272" s="251"/>
      <c r="E272" s="250"/>
      <c r="F272" s="313"/>
      <c r="G272" s="271" t="s">
        <v>361</v>
      </c>
      <c r="H272" s="168"/>
      <c r="I272" s="168"/>
      <c r="J272" s="168"/>
      <c r="K272" s="168"/>
      <c r="L272" s="168"/>
      <c r="M272" s="168"/>
      <c r="N272" s="168"/>
      <c r="O272" s="168"/>
      <c r="P272" s="169"/>
      <c r="Q272" s="175" t="s">
        <v>420</v>
      </c>
      <c r="R272" s="168"/>
      <c r="S272" s="168"/>
      <c r="T272" s="168"/>
      <c r="U272" s="168"/>
      <c r="V272" s="168"/>
      <c r="W272" s="168"/>
      <c r="X272" s="168"/>
      <c r="Y272" s="168"/>
      <c r="Z272" s="168"/>
      <c r="AA272" s="168"/>
      <c r="AB272" s="286" t="s">
        <v>421</v>
      </c>
      <c r="AC272" s="168"/>
      <c r="AD272" s="169"/>
      <c r="AE272" s="175" t="s">
        <v>362</v>
      </c>
      <c r="AF272" s="168"/>
      <c r="AG272" s="168"/>
      <c r="AH272" s="168"/>
      <c r="AI272" s="168"/>
      <c r="AJ272" s="168"/>
      <c r="AK272" s="168"/>
      <c r="AL272" s="168"/>
      <c r="AM272" s="168"/>
      <c r="AN272" s="168"/>
      <c r="AO272" s="168"/>
      <c r="AP272" s="168"/>
      <c r="AQ272" s="168"/>
      <c r="AR272" s="168"/>
      <c r="AS272" s="168"/>
      <c r="AT272" s="168"/>
      <c r="AU272" s="168"/>
      <c r="AV272" s="168"/>
      <c r="AW272" s="168"/>
      <c r="AX272" s="625"/>
    </row>
    <row r="273" spans="1:50" ht="22.5" hidden="1" customHeight="1" x14ac:dyDescent="0.15">
      <c r="A273" s="1042"/>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42"/>
      <c r="B274" s="251"/>
      <c r="C274" s="250"/>
      <c r="D274" s="251"/>
      <c r="E274" s="250"/>
      <c r="F274" s="313"/>
      <c r="G274" s="229"/>
      <c r="H274" s="160"/>
      <c r="I274" s="160"/>
      <c r="J274" s="160"/>
      <c r="K274" s="160"/>
      <c r="L274" s="160"/>
      <c r="M274" s="160"/>
      <c r="N274" s="160"/>
      <c r="O274" s="160"/>
      <c r="P274" s="230"/>
      <c r="Q274" s="1029"/>
      <c r="R274" s="1030"/>
      <c r="S274" s="1030"/>
      <c r="T274" s="1030"/>
      <c r="U274" s="1030"/>
      <c r="V274" s="1030"/>
      <c r="W274" s="1030"/>
      <c r="X274" s="1030"/>
      <c r="Y274" s="1030"/>
      <c r="Z274" s="1030"/>
      <c r="AA274" s="103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42"/>
      <c r="B275" s="251"/>
      <c r="C275" s="250"/>
      <c r="D275" s="251"/>
      <c r="E275" s="250"/>
      <c r="F275" s="313"/>
      <c r="G275" s="231"/>
      <c r="H275" s="232"/>
      <c r="I275" s="232"/>
      <c r="J275" s="232"/>
      <c r="K275" s="232"/>
      <c r="L275" s="232"/>
      <c r="M275" s="232"/>
      <c r="N275" s="232"/>
      <c r="O275" s="232"/>
      <c r="P275" s="233"/>
      <c r="Q275" s="1032"/>
      <c r="R275" s="1033"/>
      <c r="S275" s="1033"/>
      <c r="T275" s="1033"/>
      <c r="U275" s="1033"/>
      <c r="V275" s="1033"/>
      <c r="W275" s="1033"/>
      <c r="X275" s="1033"/>
      <c r="Y275" s="1033"/>
      <c r="Z275" s="1033"/>
      <c r="AA275" s="103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42"/>
      <c r="B276" s="251"/>
      <c r="C276" s="250"/>
      <c r="D276" s="251"/>
      <c r="E276" s="250"/>
      <c r="F276" s="313"/>
      <c r="G276" s="231"/>
      <c r="H276" s="232"/>
      <c r="I276" s="232"/>
      <c r="J276" s="232"/>
      <c r="K276" s="232"/>
      <c r="L276" s="232"/>
      <c r="M276" s="232"/>
      <c r="N276" s="232"/>
      <c r="O276" s="232"/>
      <c r="P276" s="233"/>
      <c r="Q276" s="1032"/>
      <c r="R276" s="1033"/>
      <c r="S276" s="1033"/>
      <c r="T276" s="1033"/>
      <c r="U276" s="1033"/>
      <c r="V276" s="1033"/>
      <c r="W276" s="1033"/>
      <c r="X276" s="1033"/>
      <c r="Y276" s="1033"/>
      <c r="Z276" s="1033"/>
      <c r="AA276" s="1034"/>
      <c r="AB276" s="256"/>
      <c r="AC276" s="257"/>
      <c r="AD276" s="257"/>
      <c r="AE276" s="276" t="s">
        <v>363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42"/>
      <c r="B277" s="251"/>
      <c r="C277" s="250"/>
      <c r="D277" s="251"/>
      <c r="E277" s="250"/>
      <c r="F277" s="313"/>
      <c r="G277" s="231"/>
      <c r="H277" s="232"/>
      <c r="I277" s="232"/>
      <c r="J277" s="232"/>
      <c r="K277" s="232"/>
      <c r="L277" s="232"/>
      <c r="M277" s="232"/>
      <c r="N277" s="232"/>
      <c r="O277" s="232"/>
      <c r="P277" s="233"/>
      <c r="Q277" s="1032"/>
      <c r="R277" s="1033"/>
      <c r="S277" s="1033"/>
      <c r="T277" s="1033"/>
      <c r="U277" s="1033"/>
      <c r="V277" s="1033"/>
      <c r="W277" s="1033"/>
      <c r="X277" s="1033"/>
      <c r="Y277" s="1033"/>
      <c r="Z277" s="1033"/>
      <c r="AA277" s="1034"/>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42"/>
      <c r="B278" s="251"/>
      <c r="C278" s="250"/>
      <c r="D278" s="251"/>
      <c r="E278" s="250"/>
      <c r="F278" s="313"/>
      <c r="G278" s="234"/>
      <c r="H278" s="163"/>
      <c r="I278" s="163"/>
      <c r="J278" s="163"/>
      <c r="K278" s="163"/>
      <c r="L278" s="163"/>
      <c r="M278" s="163"/>
      <c r="N278" s="163"/>
      <c r="O278" s="163"/>
      <c r="P278" s="235"/>
      <c r="Q278" s="1035"/>
      <c r="R278" s="1036"/>
      <c r="S278" s="1036"/>
      <c r="T278" s="1036"/>
      <c r="U278" s="1036"/>
      <c r="V278" s="1036"/>
      <c r="W278" s="1036"/>
      <c r="X278" s="1036"/>
      <c r="Y278" s="1036"/>
      <c r="Z278" s="1036"/>
      <c r="AA278" s="1037"/>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42"/>
      <c r="B279" s="251"/>
      <c r="C279" s="250"/>
      <c r="D279" s="251"/>
      <c r="E279" s="250"/>
      <c r="F279" s="313"/>
      <c r="G279" s="271" t="s">
        <v>361</v>
      </c>
      <c r="H279" s="168"/>
      <c r="I279" s="168"/>
      <c r="J279" s="168"/>
      <c r="K279" s="168"/>
      <c r="L279" s="168"/>
      <c r="M279" s="168"/>
      <c r="N279" s="168"/>
      <c r="O279" s="168"/>
      <c r="P279" s="169"/>
      <c r="Q279" s="175" t="s">
        <v>420</v>
      </c>
      <c r="R279" s="168"/>
      <c r="S279" s="168"/>
      <c r="T279" s="168"/>
      <c r="U279" s="168"/>
      <c r="V279" s="168"/>
      <c r="W279" s="168"/>
      <c r="X279" s="168"/>
      <c r="Y279" s="168"/>
      <c r="Z279" s="168"/>
      <c r="AA279" s="168"/>
      <c r="AB279" s="286" t="s">
        <v>421</v>
      </c>
      <c r="AC279" s="168"/>
      <c r="AD279" s="169"/>
      <c r="AE279" s="272" t="s">
        <v>362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42"/>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42"/>
      <c r="B281" s="251"/>
      <c r="C281" s="250"/>
      <c r="D281" s="251"/>
      <c r="E281" s="250"/>
      <c r="F281" s="313"/>
      <c r="G281" s="229"/>
      <c r="H281" s="160"/>
      <c r="I281" s="160"/>
      <c r="J281" s="160"/>
      <c r="K281" s="160"/>
      <c r="L281" s="160"/>
      <c r="M281" s="160"/>
      <c r="N281" s="160"/>
      <c r="O281" s="160"/>
      <c r="P281" s="230"/>
      <c r="Q281" s="1029"/>
      <c r="R281" s="1030"/>
      <c r="S281" s="1030"/>
      <c r="T281" s="1030"/>
      <c r="U281" s="1030"/>
      <c r="V281" s="1030"/>
      <c r="W281" s="1030"/>
      <c r="X281" s="1030"/>
      <c r="Y281" s="1030"/>
      <c r="Z281" s="1030"/>
      <c r="AA281" s="103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42"/>
      <c r="B282" s="251"/>
      <c r="C282" s="250"/>
      <c r="D282" s="251"/>
      <c r="E282" s="250"/>
      <c r="F282" s="313"/>
      <c r="G282" s="231"/>
      <c r="H282" s="232"/>
      <c r="I282" s="232"/>
      <c r="J282" s="232"/>
      <c r="K282" s="232"/>
      <c r="L282" s="232"/>
      <c r="M282" s="232"/>
      <c r="N282" s="232"/>
      <c r="O282" s="232"/>
      <c r="P282" s="233"/>
      <c r="Q282" s="1032"/>
      <c r="R282" s="1033"/>
      <c r="S282" s="1033"/>
      <c r="T282" s="1033"/>
      <c r="U282" s="1033"/>
      <c r="V282" s="1033"/>
      <c r="W282" s="1033"/>
      <c r="X282" s="1033"/>
      <c r="Y282" s="1033"/>
      <c r="Z282" s="1033"/>
      <c r="AA282" s="103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42"/>
      <c r="B283" s="251"/>
      <c r="C283" s="250"/>
      <c r="D283" s="251"/>
      <c r="E283" s="250"/>
      <c r="F283" s="313"/>
      <c r="G283" s="231"/>
      <c r="H283" s="232"/>
      <c r="I283" s="232"/>
      <c r="J283" s="232"/>
      <c r="K283" s="232"/>
      <c r="L283" s="232"/>
      <c r="M283" s="232"/>
      <c r="N283" s="232"/>
      <c r="O283" s="232"/>
      <c r="P283" s="233"/>
      <c r="Q283" s="1032"/>
      <c r="R283" s="1033"/>
      <c r="S283" s="1033"/>
      <c r="T283" s="1033"/>
      <c r="U283" s="1033"/>
      <c r="V283" s="1033"/>
      <c r="W283" s="1033"/>
      <c r="X283" s="1033"/>
      <c r="Y283" s="1033"/>
      <c r="Z283" s="1033"/>
      <c r="AA283" s="1034"/>
      <c r="AB283" s="256"/>
      <c r="AC283" s="257"/>
      <c r="AD283" s="257"/>
      <c r="AE283" s="276" t="s">
        <v>363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42"/>
      <c r="B284" s="251"/>
      <c r="C284" s="250"/>
      <c r="D284" s="251"/>
      <c r="E284" s="250"/>
      <c r="F284" s="313"/>
      <c r="G284" s="231"/>
      <c r="H284" s="232"/>
      <c r="I284" s="232"/>
      <c r="J284" s="232"/>
      <c r="K284" s="232"/>
      <c r="L284" s="232"/>
      <c r="M284" s="232"/>
      <c r="N284" s="232"/>
      <c r="O284" s="232"/>
      <c r="P284" s="233"/>
      <c r="Q284" s="1032"/>
      <c r="R284" s="1033"/>
      <c r="S284" s="1033"/>
      <c r="T284" s="1033"/>
      <c r="U284" s="1033"/>
      <c r="V284" s="1033"/>
      <c r="W284" s="1033"/>
      <c r="X284" s="1033"/>
      <c r="Y284" s="1033"/>
      <c r="Z284" s="1033"/>
      <c r="AA284" s="1034"/>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42"/>
      <c r="B285" s="251"/>
      <c r="C285" s="250"/>
      <c r="D285" s="251"/>
      <c r="E285" s="250"/>
      <c r="F285" s="313"/>
      <c r="G285" s="234"/>
      <c r="H285" s="163"/>
      <c r="I285" s="163"/>
      <c r="J285" s="163"/>
      <c r="K285" s="163"/>
      <c r="L285" s="163"/>
      <c r="M285" s="163"/>
      <c r="N285" s="163"/>
      <c r="O285" s="163"/>
      <c r="P285" s="235"/>
      <c r="Q285" s="1035"/>
      <c r="R285" s="1036"/>
      <c r="S285" s="1036"/>
      <c r="T285" s="1036"/>
      <c r="U285" s="1036"/>
      <c r="V285" s="1036"/>
      <c r="W285" s="1036"/>
      <c r="X285" s="1036"/>
      <c r="Y285" s="1036"/>
      <c r="Z285" s="1036"/>
      <c r="AA285" s="1037"/>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42"/>
      <c r="B286" s="251"/>
      <c r="C286" s="250"/>
      <c r="D286" s="251"/>
      <c r="E286" s="250"/>
      <c r="F286" s="313"/>
      <c r="G286" s="271" t="s">
        <v>361</v>
      </c>
      <c r="H286" s="168"/>
      <c r="I286" s="168"/>
      <c r="J286" s="168"/>
      <c r="K286" s="168"/>
      <c r="L286" s="168"/>
      <c r="M286" s="168"/>
      <c r="N286" s="168"/>
      <c r="O286" s="168"/>
      <c r="P286" s="169"/>
      <c r="Q286" s="175" t="s">
        <v>420</v>
      </c>
      <c r="R286" s="168"/>
      <c r="S286" s="168"/>
      <c r="T286" s="168"/>
      <c r="U286" s="168"/>
      <c r="V286" s="168"/>
      <c r="W286" s="168"/>
      <c r="X286" s="168"/>
      <c r="Y286" s="168"/>
      <c r="Z286" s="168"/>
      <c r="AA286" s="168"/>
      <c r="AB286" s="286" t="s">
        <v>421</v>
      </c>
      <c r="AC286" s="168"/>
      <c r="AD286" s="169"/>
      <c r="AE286" s="272" t="s">
        <v>362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42"/>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42"/>
      <c r="B288" s="251"/>
      <c r="C288" s="250"/>
      <c r="D288" s="251"/>
      <c r="E288" s="250"/>
      <c r="F288" s="313"/>
      <c r="G288" s="229"/>
      <c r="H288" s="160"/>
      <c r="I288" s="160"/>
      <c r="J288" s="160"/>
      <c r="K288" s="160"/>
      <c r="L288" s="160"/>
      <c r="M288" s="160"/>
      <c r="N288" s="160"/>
      <c r="O288" s="160"/>
      <c r="P288" s="230"/>
      <c r="Q288" s="1029"/>
      <c r="R288" s="1030"/>
      <c r="S288" s="1030"/>
      <c r="T288" s="1030"/>
      <c r="U288" s="1030"/>
      <c r="V288" s="1030"/>
      <c r="W288" s="1030"/>
      <c r="X288" s="1030"/>
      <c r="Y288" s="1030"/>
      <c r="Z288" s="1030"/>
      <c r="AA288" s="103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42"/>
      <c r="B289" s="251"/>
      <c r="C289" s="250"/>
      <c r="D289" s="251"/>
      <c r="E289" s="250"/>
      <c r="F289" s="313"/>
      <c r="G289" s="231"/>
      <c r="H289" s="232"/>
      <c r="I289" s="232"/>
      <c r="J289" s="232"/>
      <c r="K289" s="232"/>
      <c r="L289" s="232"/>
      <c r="M289" s="232"/>
      <c r="N289" s="232"/>
      <c r="O289" s="232"/>
      <c r="P289" s="233"/>
      <c r="Q289" s="1032"/>
      <c r="R289" s="1033"/>
      <c r="S289" s="1033"/>
      <c r="T289" s="1033"/>
      <c r="U289" s="1033"/>
      <c r="V289" s="1033"/>
      <c r="W289" s="1033"/>
      <c r="X289" s="1033"/>
      <c r="Y289" s="1033"/>
      <c r="Z289" s="1033"/>
      <c r="AA289" s="103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42"/>
      <c r="B290" s="251"/>
      <c r="C290" s="250"/>
      <c r="D290" s="251"/>
      <c r="E290" s="250"/>
      <c r="F290" s="313"/>
      <c r="G290" s="231"/>
      <c r="H290" s="232"/>
      <c r="I290" s="232"/>
      <c r="J290" s="232"/>
      <c r="K290" s="232"/>
      <c r="L290" s="232"/>
      <c r="M290" s="232"/>
      <c r="N290" s="232"/>
      <c r="O290" s="232"/>
      <c r="P290" s="233"/>
      <c r="Q290" s="1032"/>
      <c r="R290" s="1033"/>
      <c r="S290" s="1033"/>
      <c r="T290" s="1033"/>
      <c r="U290" s="1033"/>
      <c r="V290" s="1033"/>
      <c r="W290" s="1033"/>
      <c r="X290" s="1033"/>
      <c r="Y290" s="1033"/>
      <c r="Z290" s="1033"/>
      <c r="AA290" s="1034"/>
      <c r="AB290" s="256"/>
      <c r="AC290" s="257"/>
      <c r="AD290" s="257"/>
      <c r="AE290" s="276" t="s">
        <v>363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42"/>
      <c r="B291" s="251"/>
      <c r="C291" s="250"/>
      <c r="D291" s="251"/>
      <c r="E291" s="250"/>
      <c r="F291" s="313"/>
      <c r="G291" s="231"/>
      <c r="H291" s="232"/>
      <c r="I291" s="232"/>
      <c r="J291" s="232"/>
      <c r="K291" s="232"/>
      <c r="L291" s="232"/>
      <c r="M291" s="232"/>
      <c r="N291" s="232"/>
      <c r="O291" s="232"/>
      <c r="P291" s="233"/>
      <c r="Q291" s="1032"/>
      <c r="R291" s="1033"/>
      <c r="S291" s="1033"/>
      <c r="T291" s="1033"/>
      <c r="U291" s="1033"/>
      <c r="V291" s="1033"/>
      <c r="W291" s="1033"/>
      <c r="X291" s="1033"/>
      <c r="Y291" s="1033"/>
      <c r="Z291" s="1033"/>
      <c r="AA291" s="1034"/>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42"/>
      <c r="B292" s="251"/>
      <c r="C292" s="250"/>
      <c r="D292" s="251"/>
      <c r="E292" s="250"/>
      <c r="F292" s="313"/>
      <c r="G292" s="234"/>
      <c r="H292" s="163"/>
      <c r="I292" s="163"/>
      <c r="J292" s="163"/>
      <c r="K292" s="163"/>
      <c r="L292" s="163"/>
      <c r="M292" s="163"/>
      <c r="N292" s="163"/>
      <c r="O292" s="163"/>
      <c r="P292" s="235"/>
      <c r="Q292" s="1035"/>
      <c r="R292" s="1036"/>
      <c r="S292" s="1036"/>
      <c r="T292" s="1036"/>
      <c r="U292" s="1036"/>
      <c r="V292" s="1036"/>
      <c r="W292" s="1036"/>
      <c r="X292" s="1036"/>
      <c r="Y292" s="1036"/>
      <c r="Z292" s="1036"/>
      <c r="AA292" s="1037"/>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42"/>
      <c r="B293" s="251"/>
      <c r="C293" s="250"/>
      <c r="D293" s="251"/>
      <c r="E293" s="250"/>
      <c r="F293" s="313"/>
      <c r="G293" s="271" t="s">
        <v>361</v>
      </c>
      <c r="H293" s="168"/>
      <c r="I293" s="168"/>
      <c r="J293" s="168"/>
      <c r="K293" s="168"/>
      <c r="L293" s="168"/>
      <c r="M293" s="168"/>
      <c r="N293" s="168"/>
      <c r="O293" s="168"/>
      <c r="P293" s="169"/>
      <c r="Q293" s="175" t="s">
        <v>420</v>
      </c>
      <c r="R293" s="168"/>
      <c r="S293" s="168"/>
      <c r="T293" s="168"/>
      <c r="U293" s="168"/>
      <c r="V293" s="168"/>
      <c r="W293" s="168"/>
      <c r="X293" s="168"/>
      <c r="Y293" s="168"/>
      <c r="Z293" s="168"/>
      <c r="AA293" s="168"/>
      <c r="AB293" s="286" t="s">
        <v>421</v>
      </c>
      <c r="AC293" s="168"/>
      <c r="AD293" s="169"/>
      <c r="AE293" s="272" t="s">
        <v>362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42"/>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42"/>
      <c r="B295" s="251"/>
      <c r="C295" s="250"/>
      <c r="D295" s="251"/>
      <c r="E295" s="250"/>
      <c r="F295" s="313"/>
      <c r="G295" s="229"/>
      <c r="H295" s="160"/>
      <c r="I295" s="160"/>
      <c r="J295" s="160"/>
      <c r="K295" s="160"/>
      <c r="L295" s="160"/>
      <c r="M295" s="160"/>
      <c r="N295" s="160"/>
      <c r="O295" s="160"/>
      <c r="P295" s="230"/>
      <c r="Q295" s="1029"/>
      <c r="R295" s="1030"/>
      <c r="S295" s="1030"/>
      <c r="T295" s="1030"/>
      <c r="U295" s="1030"/>
      <c r="V295" s="1030"/>
      <c r="W295" s="1030"/>
      <c r="X295" s="1030"/>
      <c r="Y295" s="1030"/>
      <c r="Z295" s="1030"/>
      <c r="AA295" s="103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42"/>
      <c r="B296" s="251"/>
      <c r="C296" s="250"/>
      <c r="D296" s="251"/>
      <c r="E296" s="250"/>
      <c r="F296" s="313"/>
      <c r="G296" s="231"/>
      <c r="H296" s="232"/>
      <c r="I296" s="232"/>
      <c r="J296" s="232"/>
      <c r="K296" s="232"/>
      <c r="L296" s="232"/>
      <c r="M296" s="232"/>
      <c r="N296" s="232"/>
      <c r="O296" s="232"/>
      <c r="P296" s="233"/>
      <c r="Q296" s="1032"/>
      <c r="R296" s="1033"/>
      <c r="S296" s="1033"/>
      <c r="T296" s="1033"/>
      <c r="U296" s="1033"/>
      <c r="V296" s="1033"/>
      <c r="W296" s="1033"/>
      <c r="X296" s="1033"/>
      <c r="Y296" s="1033"/>
      <c r="Z296" s="1033"/>
      <c r="AA296" s="103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42"/>
      <c r="B297" s="251"/>
      <c r="C297" s="250"/>
      <c r="D297" s="251"/>
      <c r="E297" s="250"/>
      <c r="F297" s="313"/>
      <c r="G297" s="231"/>
      <c r="H297" s="232"/>
      <c r="I297" s="232"/>
      <c r="J297" s="232"/>
      <c r="K297" s="232"/>
      <c r="L297" s="232"/>
      <c r="M297" s="232"/>
      <c r="N297" s="232"/>
      <c r="O297" s="232"/>
      <c r="P297" s="233"/>
      <c r="Q297" s="1032"/>
      <c r="R297" s="1033"/>
      <c r="S297" s="1033"/>
      <c r="T297" s="1033"/>
      <c r="U297" s="1033"/>
      <c r="V297" s="1033"/>
      <c r="W297" s="1033"/>
      <c r="X297" s="1033"/>
      <c r="Y297" s="1033"/>
      <c r="Z297" s="1033"/>
      <c r="AA297" s="1034"/>
      <c r="AB297" s="256"/>
      <c r="AC297" s="257"/>
      <c r="AD297" s="257"/>
      <c r="AE297" s="276" t="s">
        <v>363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42"/>
      <c r="B298" s="251"/>
      <c r="C298" s="250"/>
      <c r="D298" s="251"/>
      <c r="E298" s="250"/>
      <c r="F298" s="313"/>
      <c r="G298" s="231"/>
      <c r="H298" s="232"/>
      <c r="I298" s="232"/>
      <c r="J298" s="232"/>
      <c r="K298" s="232"/>
      <c r="L298" s="232"/>
      <c r="M298" s="232"/>
      <c r="N298" s="232"/>
      <c r="O298" s="232"/>
      <c r="P298" s="233"/>
      <c r="Q298" s="1032"/>
      <c r="R298" s="1033"/>
      <c r="S298" s="1033"/>
      <c r="T298" s="1033"/>
      <c r="U298" s="1033"/>
      <c r="V298" s="1033"/>
      <c r="W298" s="1033"/>
      <c r="X298" s="1033"/>
      <c r="Y298" s="1033"/>
      <c r="Z298" s="1033"/>
      <c r="AA298" s="1034"/>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42"/>
      <c r="B299" s="251"/>
      <c r="C299" s="250"/>
      <c r="D299" s="251"/>
      <c r="E299" s="250"/>
      <c r="F299" s="313"/>
      <c r="G299" s="234"/>
      <c r="H299" s="163"/>
      <c r="I299" s="163"/>
      <c r="J299" s="163"/>
      <c r="K299" s="163"/>
      <c r="L299" s="163"/>
      <c r="M299" s="163"/>
      <c r="N299" s="163"/>
      <c r="O299" s="163"/>
      <c r="P299" s="235"/>
      <c r="Q299" s="1035"/>
      <c r="R299" s="1036"/>
      <c r="S299" s="1036"/>
      <c r="T299" s="1036"/>
      <c r="U299" s="1036"/>
      <c r="V299" s="1036"/>
      <c r="W299" s="1036"/>
      <c r="X299" s="1036"/>
      <c r="Y299" s="1036"/>
      <c r="Z299" s="1036"/>
      <c r="AA299" s="1037"/>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42"/>
      <c r="B300" s="251"/>
      <c r="C300" s="250"/>
      <c r="D300" s="251"/>
      <c r="E300" s="250"/>
      <c r="F300" s="313"/>
      <c r="G300" s="271" t="s">
        <v>361</v>
      </c>
      <c r="H300" s="168"/>
      <c r="I300" s="168"/>
      <c r="J300" s="168"/>
      <c r="K300" s="168"/>
      <c r="L300" s="168"/>
      <c r="M300" s="168"/>
      <c r="N300" s="168"/>
      <c r="O300" s="168"/>
      <c r="P300" s="169"/>
      <c r="Q300" s="175" t="s">
        <v>420</v>
      </c>
      <c r="R300" s="168"/>
      <c r="S300" s="168"/>
      <c r="T300" s="168"/>
      <c r="U300" s="168"/>
      <c r="V300" s="168"/>
      <c r="W300" s="168"/>
      <c r="X300" s="168"/>
      <c r="Y300" s="168"/>
      <c r="Z300" s="168"/>
      <c r="AA300" s="168"/>
      <c r="AB300" s="286" t="s">
        <v>421</v>
      </c>
      <c r="AC300" s="168"/>
      <c r="AD300" s="169"/>
      <c r="AE300" s="272" t="s">
        <v>362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42"/>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42"/>
      <c r="B302" s="251"/>
      <c r="C302" s="250"/>
      <c r="D302" s="251"/>
      <c r="E302" s="250"/>
      <c r="F302" s="313"/>
      <c r="G302" s="229"/>
      <c r="H302" s="160"/>
      <c r="I302" s="160"/>
      <c r="J302" s="160"/>
      <c r="K302" s="160"/>
      <c r="L302" s="160"/>
      <c r="M302" s="160"/>
      <c r="N302" s="160"/>
      <c r="O302" s="160"/>
      <c r="P302" s="230"/>
      <c r="Q302" s="1029"/>
      <c r="R302" s="1030"/>
      <c r="S302" s="1030"/>
      <c r="T302" s="1030"/>
      <c r="U302" s="1030"/>
      <c r="V302" s="1030"/>
      <c r="W302" s="1030"/>
      <c r="X302" s="1030"/>
      <c r="Y302" s="1030"/>
      <c r="Z302" s="1030"/>
      <c r="AA302" s="103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42"/>
      <c r="B303" s="251"/>
      <c r="C303" s="250"/>
      <c r="D303" s="251"/>
      <c r="E303" s="250"/>
      <c r="F303" s="313"/>
      <c r="G303" s="231"/>
      <c r="H303" s="232"/>
      <c r="I303" s="232"/>
      <c r="J303" s="232"/>
      <c r="K303" s="232"/>
      <c r="L303" s="232"/>
      <c r="M303" s="232"/>
      <c r="N303" s="232"/>
      <c r="O303" s="232"/>
      <c r="P303" s="233"/>
      <c r="Q303" s="1032"/>
      <c r="R303" s="1033"/>
      <c r="S303" s="1033"/>
      <c r="T303" s="1033"/>
      <c r="U303" s="1033"/>
      <c r="V303" s="1033"/>
      <c r="W303" s="1033"/>
      <c r="X303" s="1033"/>
      <c r="Y303" s="1033"/>
      <c r="Z303" s="1033"/>
      <c r="AA303" s="103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42"/>
      <c r="B304" s="251"/>
      <c r="C304" s="250"/>
      <c r="D304" s="251"/>
      <c r="E304" s="250"/>
      <c r="F304" s="313"/>
      <c r="G304" s="231"/>
      <c r="H304" s="232"/>
      <c r="I304" s="232"/>
      <c r="J304" s="232"/>
      <c r="K304" s="232"/>
      <c r="L304" s="232"/>
      <c r="M304" s="232"/>
      <c r="N304" s="232"/>
      <c r="O304" s="232"/>
      <c r="P304" s="233"/>
      <c r="Q304" s="1032"/>
      <c r="R304" s="1033"/>
      <c r="S304" s="1033"/>
      <c r="T304" s="1033"/>
      <c r="U304" s="1033"/>
      <c r="V304" s="1033"/>
      <c r="W304" s="1033"/>
      <c r="X304" s="1033"/>
      <c r="Y304" s="1033"/>
      <c r="Z304" s="1033"/>
      <c r="AA304" s="1034"/>
      <c r="AB304" s="256"/>
      <c r="AC304" s="257"/>
      <c r="AD304" s="257"/>
      <c r="AE304" s="262" t="s">
        <v>363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42"/>
      <c r="B305" s="251"/>
      <c r="C305" s="250"/>
      <c r="D305" s="251"/>
      <c r="E305" s="250"/>
      <c r="F305" s="313"/>
      <c r="G305" s="231"/>
      <c r="H305" s="232"/>
      <c r="I305" s="232"/>
      <c r="J305" s="232"/>
      <c r="K305" s="232"/>
      <c r="L305" s="232"/>
      <c r="M305" s="232"/>
      <c r="N305" s="232"/>
      <c r="O305" s="232"/>
      <c r="P305" s="233"/>
      <c r="Q305" s="1032"/>
      <c r="R305" s="1033"/>
      <c r="S305" s="1033"/>
      <c r="T305" s="1033"/>
      <c r="U305" s="1033"/>
      <c r="V305" s="1033"/>
      <c r="W305" s="1033"/>
      <c r="X305" s="1033"/>
      <c r="Y305" s="1033"/>
      <c r="Z305" s="1033"/>
      <c r="AA305" s="1034"/>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42"/>
      <c r="B306" s="251"/>
      <c r="C306" s="250"/>
      <c r="D306" s="251"/>
      <c r="E306" s="314"/>
      <c r="F306" s="315"/>
      <c r="G306" s="234"/>
      <c r="H306" s="163"/>
      <c r="I306" s="163"/>
      <c r="J306" s="163"/>
      <c r="K306" s="163"/>
      <c r="L306" s="163"/>
      <c r="M306" s="163"/>
      <c r="N306" s="163"/>
      <c r="O306" s="163"/>
      <c r="P306" s="235"/>
      <c r="Q306" s="1035"/>
      <c r="R306" s="1036"/>
      <c r="S306" s="1036"/>
      <c r="T306" s="1036"/>
      <c r="U306" s="1036"/>
      <c r="V306" s="1036"/>
      <c r="W306" s="1036"/>
      <c r="X306" s="1036"/>
      <c r="Y306" s="1036"/>
      <c r="Z306" s="1036"/>
      <c r="AA306" s="1037"/>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42"/>
      <c r="B307" s="251"/>
      <c r="C307" s="250"/>
      <c r="D307" s="251"/>
      <c r="E307" s="156" t="s">
        <v>384</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42"/>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4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42"/>
      <c r="B310" s="251"/>
      <c r="C310" s="250"/>
      <c r="D310" s="251"/>
      <c r="E310" s="307" t="s">
        <v>377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42"/>
      <c r="B311" s="251"/>
      <c r="C311" s="250"/>
      <c r="D311" s="251"/>
      <c r="E311" s="237" t="s">
        <v>376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42"/>
      <c r="B312" s="251"/>
      <c r="C312" s="250"/>
      <c r="D312" s="251"/>
      <c r="E312" s="248" t="s">
        <v>349</v>
      </c>
      <c r="F312" s="312"/>
      <c r="G312" s="281" t="s">
        <v>358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490</v>
      </c>
      <c r="AF312" s="264"/>
      <c r="AG312" s="264"/>
      <c r="AH312" s="264"/>
      <c r="AI312" s="264" t="s">
        <v>487</v>
      </c>
      <c r="AJ312" s="264"/>
      <c r="AK312" s="264"/>
      <c r="AL312" s="264"/>
      <c r="AM312" s="264" t="s">
        <v>482</v>
      </c>
      <c r="AN312" s="264"/>
      <c r="AO312" s="264"/>
      <c r="AP312" s="266"/>
      <c r="AQ312" s="266" t="s">
        <v>344</v>
      </c>
      <c r="AR312" s="267"/>
      <c r="AS312" s="267"/>
      <c r="AT312" s="268"/>
      <c r="AU312" s="278" t="s">
        <v>360</v>
      </c>
      <c r="AV312" s="278"/>
      <c r="AW312" s="278"/>
      <c r="AX312" s="279"/>
    </row>
    <row r="313" spans="1:50" ht="18.75" hidden="1" customHeight="1" x14ac:dyDescent="0.15">
      <c r="A313" s="1042"/>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345</v>
      </c>
      <c r="AT313" s="171"/>
      <c r="AU313" s="135"/>
      <c r="AV313" s="135"/>
      <c r="AW313" s="136" t="s">
        <v>299</v>
      </c>
      <c r="AX313" s="137"/>
    </row>
    <row r="314" spans="1:50" ht="39.75" hidden="1" customHeight="1" x14ac:dyDescent="0.15">
      <c r="A314" s="1042"/>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359</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42"/>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42"/>
      <c r="B316" s="251"/>
      <c r="C316" s="250"/>
      <c r="D316" s="251"/>
      <c r="E316" s="250"/>
      <c r="F316" s="313"/>
      <c r="G316" s="281" t="s">
        <v>358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490</v>
      </c>
      <c r="AF316" s="264"/>
      <c r="AG316" s="264"/>
      <c r="AH316" s="264"/>
      <c r="AI316" s="264" t="s">
        <v>487</v>
      </c>
      <c r="AJ316" s="264"/>
      <c r="AK316" s="264"/>
      <c r="AL316" s="264"/>
      <c r="AM316" s="264" t="s">
        <v>482</v>
      </c>
      <c r="AN316" s="264"/>
      <c r="AO316" s="264"/>
      <c r="AP316" s="266"/>
      <c r="AQ316" s="266" t="s">
        <v>344</v>
      </c>
      <c r="AR316" s="267"/>
      <c r="AS316" s="267"/>
      <c r="AT316" s="268"/>
      <c r="AU316" s="278" t="s">
        <v>360</v>
      </c>
      <c r="AV316" s="278"/>
      <c r="AW316" s="278"/>
      <c r="AX316" s="279"/>
    </row>
    <row r="317" spans="1:50" ht="18.75" hidden="1" customHeight="1" x14ac:dyDescent="0.15">
      <c r="A317" s="1042"/>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345</v>
      </c>
      <c r="AT317" s="171"/>
      <c r="AU317" s="135"/>
      <c r="AV317" s="135"/>
      <c r="AW317" s="136" t="s">
        <v>299</v>
      </c>
      <c r="AX317" s="137"/>
    </row>
    <row r="318" spans="1:50" ht="39.75" hidden="1" customHeight="1" x14ac:dyDescent="0.15">
      <c r="A318" s="1042"/>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359</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42"/>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42"/>
      <c r="B320" s="251"/>
      <c r="C320" s="250"/>
      <c r="D320" s="251"/>
      <c r="E320" s="250"/>
      <c r="F320" s="313"/>
      <c r="G320" s="281" t="s">
        <v>358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490</v>
      </c>
      <c r="AF320" s="264"/>
      <c r="AG320" s="264"/>
      <c r="AH320" s="264"/>
      <c r="AI320" s="264" t="s">
        <v>487</v>
      </c>
      <c r="AJ320" s="264"/>
      <c r="AK320" s="264"/>
      <c r="AL320" s="264"/>
      <c r="AM320" s="264" t="s">
        <v>483</v>
      </c>
      <c r="AN320" s="264"/>
      <c r="AO320" s="264"/>
      <c r="AP320" s="266"/>
      <c r="AQ320" s="266" t="s">
        <v>344</v>
      </c>
      <c r="AR320" s="267"/>
      <c r="AS320" s="267"/>
      <c r="AT320" s="268"/>
      <c r="AU320" s="278" t="s">
        <v>360</v>
      </c>
      <c r="AV320" s="278"/>
      <c r="AW320" s="278"/>
      <c r="AX320" s="279"/>
    </row>
    <row r="321" spans="1:50" ht="18.75" hidden="1" customHeight="1" x14ac:dyDescent="0.15">
      <c r="A321" s="1042"/>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345</v>
      </c>
      <c r="AT321" s="171"/>
      <c r="AU321" s="135"/>
      <c r="AV321" s="135"/>
      <c r="AW321" s="136" t="s">
        <v>299</v>
      </c>
      <c r="AX321" s="137"/>
    </row>
    <row r="322" spans="1:50" ht="39.75" hidden="1" customHeight="1" x14ac:dyDescent="0.15">
      <c r="A322" s="1042"/>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359</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42"/>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42"/>
      <c r="B324" s="251"/>
      <c r="C324" s="250"/>
      <c r="D324" s="251"/>
      <c r="E324" s="250"/>
      <c r="F324" s="313"/>
      <c r="G324" s="281" t="s">
        <v>358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490</v>
      </c>
      <c r="AF324" s="264"/>
      <c r="AG324" s="264"/>
      <c r="AH324" s="264"/>
      <c r="AI324" s="264" t="s">
        <v>487</v>
      </c>
      <c r="AJ324" s="264"/>
      <c r="AK324" s="264"/>
      <c r="AL324" s="264"/>
      <c r="AM324" s="264" t="s">
        <v>482</v>
      </c>
      <c r="AN324" s="264"/>
      <c r="AO324" s="264"/>
      <c r="AP324" s="266"/>
      <c r="AQ324" s="266" t="s">
        <v>344</v>
      </c>
      <c r="AR324" s="267"/>
      <c r="AS324" s="267"/>
      <c r="AT324" s="268"/>
      <c r="AU324" s="278" t="s">
        <v>360</v>
      </c>
      <c r="AV324" s="278"/>
      <c r="AW324" s="278"/>
      <c r="AX324" s="279"/>
    </row>
    <row r="325" spans="1:50" ht="18.75" hidden="1" customHeight="1" x14ac:dyDescent="0.15">
      <c r="A325" s="1042"/>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345</v>
      </c>
      <c r="AT325" s="171"/>
      <c r="AU325" s="135"/>
      <c r="AV325" s="135"/>
      <c r="AW325" s="136" t="s">
        <v>299</v>
      </c>
      <c r="AX325" s="137"/>
    </row>
    <row r="326" spans="1:50" ht="39.75" hidden="1" customHeight="1" x14ac:dyDescent="0.15">
      <c r="A326" s="1042"/>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359</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42"/>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42"/>
      <c r="B328" s="251"/>
      <c r="C328" s="250"/>
      <c r="D328" s="251"/>
      <c r="E328" s="250"/>
      <c r="F328" s="313"/>
      <c r="G328" s="281" t="s">
        <v>358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491</v>
      </c>
      <c r="AF328" s="264"/>
      <c r="AG328" s="264"/>
      <c r="AH328" s="264"/>
      <c r="AI328" s="264" t="s">
        <v>487</v>
      </c>
      <c r="AJ328" s="264"/>
      <c r="AK328" s="264"/>
      <c r="AL328" s="264"/>
      <c r="AM328" s="264" t="s">
        <v>483</v>
      </c>
      <c r="AN328" s="264"/>
      <c r="AO328" s="264"/>
      <c r="AP328" s="266"/>
      <c r="AQ328" s="266" t="s">
        <v>344</v>
      </c>
      <c r="AR328" s="267"/>
      <c r="AS328" s="267"/>
      <c r="AT328" s="268"/>
      <c r="AU328" s="278" t="s">
        <v>360</v>
      </c>
      <c r="AV328" s="278"/>
      <c r="AW328" s="278"/>
      <c r="AX328" s="279"/>
    </row>
    <row r="329" spans="1:50" ht="18.75" hidden="1" customHeight="1" x14ac:dyDescent="0.15">
      <c r="A329" s="1042"/>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345</v>
      </c>
      <c r="AT329" s="171"/>
      <c r="AU329" s="135"/>
      <c r="AV329" s="135"/>
      <c r="AW329" s="136" t="s">
        <v>299</v>
      </c>
      <c r="AX329" s="137"/>
    </row>
    <row r="330" spans="1:50" ht="39.75" hidden="1" customHeight="1" x14ac:dyDescent="0.15">
      <c r="A330" s="1042"/>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359</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42"/>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42"/>
      <c r="B332" s="251"/>
      <c r="C332" s="250"/>
      <c r="D332" s="251"/>
      <c r="E332" s="250"/>
      <c r="F332" s="313"/>
      <c r="G332" s="271" t="s">
        <v>361</v>
      </c>
      <c r="H332" s="168"/>
      <c r="I332" s="168"/>
      <c r="J332" s="168"/>
      <c r="K332" s="168"/>
      <c r="L332" s="168"/>
      <c r="M332" s="168"/>
      <c r="N332" s="168"/>
      <c r="O332" s="168"/>
      <c r="P332" s="169"/>
      <c r="Q332" s="175" t="s">
        <v>420</v>
      </c>
      <c r="R332" s="168"/>
      <c r="S332" s="168"/>
      <c r="T332" s="168"/>
      <c r="U332" s="168"/>
      <c r="V332" s="168"/>
      <c r="W332" s="168"/>
      <c r="X332" s="168"/>
      <c r="Y332" s="168"/>
      <c r="Z332" s="168"/>
      <c r="AA332" s="168"/>
      <c r="AB332" s="286" t="s">
        <v>421</v>
      </c>
      <c r="AC332" s="168"/>
      <c r="AD332" s="169"/>
      <c r="AE332" s="175" t="s">
        <v>362</v>
      </c>
      <c r="AF332" s="168"/>
      <c r="AG332" s="168"/>
      <c r="AH332" s="168"/>
      <c r="AI332" s="168"/>
      <c r="AJ332" s="168"/>
      <c r="AK332" s="168"/>
      <c r="AL332" s="168"/>
      <c r="AM332" s="168"/>
      <c r="AN332" s="168"/>
      <c r="AO332" s="168"/>
      <c r="AP332" s="168"/>
      <c r="AQ332" s="168"/>
      <c r="AR332" s="168"/>
      <c r="AS332" s="168"/>
      <c r="AT332" s="168"/>
      <c r="AU332" s="168"/>
      <c r="AV332" s="168"/>
      <c r="AW332" s="168"/>
      <c r="AX332" s="625"/>
    </row>
    <row r="333" spans="1:50" ht="22.5" hidden="1" customHeight="1" x14ac:dyDescent="0.15">
      <c r="A333" s="1042"/>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42"/>
      <c r="B334" s="251"/>
      <c r="C334" s="250"/>
      <c r="D334" s="251"/>
      <c r="E334" s="250"/>
      <c r="F334" s="313"/>
      <c r="G334" s="229"/>
      <c r="H334" s="160"/>
      <c r="I334" s="160"/>
      <c r="J334" s="160"/>
      <c r="K334" s="160"/>
      <c r="L334" s="160"/>
      <c r="M334" s="160"/>
      <c r="N334" s="160"/>
      <c r="O334" s="160"/>
      <c r="P334" s="230"/>
      <c r="Q334" s="1029"/>
      <c r="R334" s="1030"/>
      <c r="S334" s="1030"/>
      <c r="T334" s="1030"/>
      <c r="U334" s="1030"/>
      <c r="V334" s="1030"/>
      <c r="W334" s="1030"/>
      <c r="X334" s="1030"/>
      <c r="Y334" s="1030"/>
      <c r="Z334" s="1030"/>
      <c r="AA334" s="103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42"/>
      <c r="B335" s="251"/>
      <c r="C335" s="250"/>
      <c r="D335" s="251"/>
      <c r="E335" s="250"/>
      <c r="F335" s="313"/>
      <c r="G335" s="231"/>
      <c r="H335" s="232"/>
      <c r="I335" s="232"/>
      <c r="J335" s="232"/>
      <c r="K335" s="232"/>
      <c r="L335" s="232"/>
      <c r="M335" s="232"/>
      <c r="N335" s="232"/>
      <c r="O335" s="232"/>
      <c r="P335" s="233"/>
      <c r="Q335" s="1032"/>
      <c r="R335" s="1033"/>
      <c r="S335" s="1033"/>
      <c r="T335" s="1033"/>
      <c r="U335" s="1033"/>
      <c r="V335" s="1033"/>
      <c r="W335" s="1033"/>
      <c r="X335" s="1033"/>
      <c r="Y335" s="1033"/>
      <c r="Z335" s="1033"/>
      <c r="AA335" s="103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42"/>
      <c r="B336" s="251"/>
      <c r="C336" s="250"/>
      <c r="D336" s="251"/>
      <c r="E336" s="250"/>
      <c r="F336" s="313"/>
      <c r="G336" s="231"/>
      <c r="H336" s="232"/>
      <c r="I336" s="232"/>
      <c r="J336" s="232"/>
      <c r="K336" s="232"/>
      <c r="L336" s="232"/>
      <c r="M336" s="232"/>
      <c r="N336" s="232"/>
      <c r="O336" s="232"/>
      <c r="P336" s="233"/>
      <c r="Q336" s="1032"/>
      <c r="R336" s="1033"/>
      <c r="S336" s="1033"/>
      <c r="T336" s="1033"/>
      <c r="U336" s="1033"/>
      <c r="V336" s="1033"/>
      <c r="W336" s="1033"/>
      <c r="X336" s="1033"/>
      <c r="Y336" s="1033"/>
      <c r="Z336" s="1033"/>
      <c r="AA336" s="1034"/>
      <c r="AB336" s="256"/>
      <c r="AC336" s="257"/>
      <c r="AD336" s="257"/>
      <c r="AE336" s="276" t="s">
        <v>363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42"/>
      <c r="B337" s="251"/>
      <c r="C337" s="250"/>
      <c r="D337" s="251"/>
      <c r="E337" s="250"/>
      <c r="F337" s="313"/>
      <c r="G337" s="231"/>
      <c r="H337" s="232"/>
      <c r="I337" s="232"/>
      <c r="J337" s="232"/>
      <c r="K337" s="232"/>
      <c r="L337" s="232"/>
      <c r="M337" s="232"/>
      <c r="N337" s="232"/>
      <c r="O337" s="232"/>
      <c r="P337" s="233"/>
      <c r="Q337" s="1032"/>
      <c r="R337" s="1033"/>
      <c r="S337" s="1033"/>
      <c r="T337" s="1033"/>
      <c r="U337" s="1033"/>
      <c r="V337" s="1033"/>
      <c r="W337" s="1033"/>
      <c r="X337" s="1033"/>
      <c r="Y337" s="1033"/>
      <c r="Z337" s="1033"/>
      <c r="AA337" s="1034"/>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42"/>
      <c r="B338" s="251"/>
      <c r="C338" s="250"/>
      <c r="D338" s="251"/>
      <c r="E338" s="250"/>
      <c r="F338" s="313"/>
      <c r="G338" s="234"/>
      <c r="H338" s="163"/>
      <c r="I338" s="163"/>
      <c r="J338" s="163"/>
      <c r="K338" s="163"/>
      <c r="L338" s="163"/>
      <c r="M338" s="163"/>
      <c r="N338" s="163"/>
      <c r="O338" s="163"/>
      <c r="P338" s="235"/>
      <c r="Q338" s="1035"/>
      <c r="R338" s="1036"/>
      <c r="S338" s="1036"/>
      <c r="T338" s="1036"/>
      <c r="U338" s="1036"/>
      <c r="V338" s="1036"/>
      <c r="W338" s="1036"/>
      <c r="X338" s="1036"/>
      <c r="Y338" s="1036"/>
      <c r="Z338" s="1036"/>
      <c r="AA338" s="1037"/>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42"/>
      <c r="B339" s="251"/>
      <c r="C339" s="250"/>
      <c r="D339" s="251"/>
      <c r="E339" s="250"/>
      <c r="F339" s="313"/>
      <c r="G339" s="271" t="s">
        <v>361</v>
      </c>
      <c r="H339" s="168"/>
      <c r="I339" s="168"/>
      <c r="J339" s="168"/>
      <c r="K339" s="168"/>
      <c r="L339" s="168"/>
      <c r="M339" s="168"/>
      <c r="N339" s="168"/>
      <c r="O339" s="168"/>
      <c r="P339" s="169"/>
      <c r="Q339" s="175" t="s">
        <v>420</v>
      </c>
      <c r="R339" s="168"/>
      <c r="S339" s="168"/>
      <c r="T339" s="168"/>
      <c r="U339" s="168"/>
      <c r="V339" s="168"/>
      <c r="W339" s="168"/>
      <c r="X339" s="168"/>
      <c r="Y339" s="168"/>
      <c r="Z339" s="168"/>
      <c r="AA339" s="168"/>
      <c r="AB339" s="286" t="s">
        <v>421</v>
      </c>
      <c r="AC339" s="168"/>
      <c r="AD339" s="169"/>
      <c r="AE339" s="272" t="s">
        <v>362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42"/>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42"/>
      <c r="B341" s="251"/>
      <c r="C341" s="250"/>
      <c r="D341" s="251"/>
      <c r="E341" s="250"/>
      <c r="F341" s="313"/>
      <c r="G341" s="229"/>
      <c r="H341" s="160"/>
      <c r="I341" s="160"/>
      <c r="J341" s="160"/>
      <c r="K341" s="160"/>
      <c r="L341" s="160"/>
      <c r="M341" s="160"/>
      <c r="N341" s="160"/>
      <c r="O341" s="160"/>
      <c r="P341" s="230"/>
      <c r="Q341" s="1029"/>
      <c r="R341" s="1030"/>
      <c r="S341" s="1030"/>
      <c r="T341" s="1030"/>
      <c r="U341" s="1030"/>
      <c r="V341" s="1030"/>
      <c r="W341" s="1030"/>
      <c r="X341" s="1030"/>
      <c r="Y341" s="1030"/>
      <c r="Z341" s="1030"/>
      <c r="AA341" s="103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42"/>
      <c r="B342" s="251"/>
      <c r="C342" s="250"/>
      <c r="D342" s="251"/>
      <c r="E342" s="250"/>
      <c r="F342" s="313"/>
      <c r="G342" s="231"/>
      <c r="H342" s="232"/>
      <c r="I342" s="232"/>
      <c r="J342" s="232"/>
      <c r="K342" s="232"/>
      <c r="L342" s="232"/>
      <c r="M342" s="232"/>
      <c r="N342" s="232"/>
      <c r="O342" s="232"/>
      <c r="P342" s="233"/>
      <c r="Q342" s="1032"/>
      <c r="R342" s="1033"/>
      <c r="S342" s="1033"/>
      <c r="T342" s="1033"/>
      <c r="U342" s="1033"/>
      <c r="V342" s="1033"/>
      <c r="W342" s="1033"/>
      <c r="X342" s="1033"/>
      <c r="Y342" s="1033"/>
      <c r="Z342" s="1033"/>
      <c r="AA342" s="103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42"/>
      <c r="B343" s="251"/>
      <c r="C343" s="250"/>
      <c r="D343" s="251"/>
      <c r="E343" s="250"/>
      <c r="F343" s="313"/>
      <c r="G343" s="231"/>
      <c r="H343" s="232"/>
      <c r="I343" s="232"/>
      <c r="J343" s="232"/>
      <c r="K343" s="232"/>
      <c r="L343" s="232"/>
      <c r="M343" s="232"/>
      <c r="N343" s="232"/>
      <c r="O343" s="232"/>
      <c r="P343" s="233"/>
      <c r="Q343" s="1032"/>
      <c r="R343" s="1033"/>
      <c r="S343" s="1033"/>
      <c r="T343" s="1033"/>
      <c r="U343" s="1033"/>
      <c r="V343" s="1033"/>
      <c r="W343" s="1033"/>
      <c r="X343" s="1033"/>
      <c r="Y343" s="1033"/>
      <c r="Z343" s="1033"/>
      <c r="AA343" s="1034"/>
      <c r="AB343" s="256"/>
      <c r="AC343" s="257"/>
      <c r="AD343" s="257"/>
      <c r="AE343" s="276" t="s">
        <v>363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42"/>
      <c r="B344" s="251"/>
      <c r="C344" s="250"/>
      <c r="D344" s="251"/>
      <c r="E344" s="250"/>
      <c r="F344" s="313"/>
      <c r="G344" s="231"/>
      <c r="H344" s="232"/>
      <c r="I344" s="232"/>
      <c r="J344" s="232"/>
      <c r="K344" s="232"/>
      <c r="L344" s="232"/>
      <c r="M344" s="232"/>
      <c r="N344" s="232"/>
      <c r="O344" s="232"/>
      <c r="P344" s="233"/>
      <c r="Q344" s="1032"/>
      <c r="R344" s="1033"/>
      <c r="S344" s="1033"/>
      <c r="T344" s="1033"/>
      <c r="U344" s="1033"/>
      <c r="V344" s="1033"/>
      <c r="W344" s="1033"/>
      <c r="X344" s="1033"/>
      <c r="Y344" s="1033"/>
      <c r="Z344" s="1033"/>
      <c r="AA344" s="1034"/>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42"/>
      <c r="B345" s="251"/>
      <c r="C345" s="250"/>
      <c r="D345" s="251"/>
      <c r="E345" s="250"/>
      <c r="F345" s="313"/>
      <c r="G345" s="234"/>
      <c r="H345" s="163"/>
      <c r="I345" s="163"/>
      <c r="J345" s="163"/>
      <c r="K345" s="163"/>
      <c r="L345" s="163"/>
      <c r="M345" s="163"/>
      <c r="N345" s="163"/>
      <c r="O345" s="163"/>
      <c r="P345" s="235"/>
      <c r="Q345" s="1035"/>
      <c r="R345" s="1036"/>
      <c r="S345" s="1036"/>
      <c r="T345" s="1036"/>
      <c r="U345" s="1036"/>
      <c r="V345" s="1036"/>
      <c r="W345" s="1036"/>
      <c r="X345" s="1036"/>
      <c r="Y345" s="1036"/>
      <c r="Z345" s="1036"/>
      <c r="AA345" s="1037"/>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42"/>
      <c r="B346" s="251"/>
      <c r="C346" s="250"/>
      <c r="D346" s="251"/>
      <c r="E346" s="250"/>
      <c r="F346" s="313"/>
      <c r="G346" s="271" t="s">
        <v>361</v>
      </c>
      <c r="H346" s="168"/>
      <c r="I346" s="168"/>
      <c r="J346" s="168"/>
      <c r="K346" s="168"/>
      <c r="L346" s="168"/>
      <c r="M346" s="168"/>
      <c r="N346" s="168"/>
      <c r="O346" s="168"/>
      <c r="P346" s="169"/>
      <c r="Q346" s="175" t="s">
        <v>420</v>
      </c>
      <c r="R346" s="168"/>
      <c r="S346" s="168"/>
      <c r="T346" s="168"/>
      <c r="U346" s="168"/>
      <c r="V346" s="168"/>
      <c r="W346" s="168"/>
      <c r="X346" s="168"/>
      <c r="Y346" s="168"/>
      <c r="Z346" s="168"/>
      <c r="AA346" s="168"/>
      <c r="AB346" s="286" t="s">
        <v>421</v>
      </c>
      <c r="AC346" s="168"/>
      <c r="AD346" s="169"/>
      <c r="AE346" s="272" t="s">
        <v>362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42"/>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42"/>
      <c r="B348" s="251"/>
      <c r="C348" s="250"/>
      <c r="D348" s="251"/>
      <c r="E348" s="250"/>
      <c r="F348" s="313"/>
      <c r="G348" s="229"/>
      <c r="H348" s="160"/>
      <c r="I348" s="160"/>
      <c r="J348" s="160"/>
      <c r="K348" s="160"/>
      <c r="L348" s="160"/>
      <c r="M348" s="160"/>
      <c r="N348" s="160"/>
      <c r="O348" s="160"/>
      <c r="P348" s="230"/>
      <c r="Q348" s="1029"/>
      <c r="R348" s="1030"/>
      <c r="S348" s="1030"/>
      <c r="T348" s="1030"/>
      <c r="U348" s="1030"/>
      <c r="V348" s="1030"/>
      <c r="W348" s="1030"/>
      <c r="X348" s="1030"/>
      <c r="Y348" s="1030"/>
      <c r="Z348" s="1030"/>
      <c r="AA348" s="103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42"/>
      <c r="B349" s="251"/>
      <c r="C349" s="250"/>
      <c r="D349" s="251"/>
      <c r="E349" s="250"/>
      <c r="F349" s="313"/>
      <c r="G349" s="231"/>
      <c r="H349" s="232"/>
      <c r="I349" s="232"/>
      <c r="J349" s="232"/>
      <c r="K349" s="232"/>
      <c r="L349" s="232"/>
      <c r="M349" s="232"/>
      <c r="N349" s="232"/>
      <c r="O349" s="232"/>
      <c r="P349" s="233"/>
      <c r="Q349" s="1032"/>
      <c r="R349" s="1033"/>
      <c r="S349" s="1033"/>
      <c r="T349" s="1033"/>
      <c r="U349" s="1033"/>
      <c r="V349" s="1033"/>
      <c r="W349" s="1033"/>
      <c r="X349" s="1033"/>
      <c r="Y349" s="1033"/>
      <c r="Z349" s="1033"/>
      <c r="AA349" s="103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42"/>
      <c r="B350" s="251"/>
      <c r="C350" s="250"/>
      <c r="D350" s="251"/>
      <c r="E350" s="250"/>
      <c r="F350" s="313"/>
      <c r="G350" s="231"/>
      <c r="H350" s="232"/>
      <c r="I350" s="232"/>
      <c r="J350" s="232"/>
      <c r="K350" s="232"/>
      <c r="L350" s="232"/>
      <c r="M350" s="232"/>
      <c r="N350" s="232"/>
      <c r="O350" s="232"/>
      <c r="P350" s="233"/>
      <c r="Q350" s="1032"/>
      <c r="R350" s="1033"/>
      <c r="S350" s="1033"/>
      <c r="T350" s="1033"/>
      <c r="U350" s="1033"/>
      <c r="V350" s="1033"/>
      <c r="W350" s="1033"/>
      <c r="X350" s="1033"/>
      <c r="Y350" s="1033"/>
      <c r="Z350" s="1033"/>
      <c r="AA350" s="1034"/>
      <c r="AB350" s="256"/>
      <c r="AC350" s="257"/>
      <c r="AD350" s="257"/>
      <c r="AE350" s="276" t="s">
        <v>363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42"/>
      <c r="B351" s="251"/>
      <c r="C351" s="250"/>
      <c r="D351" s="251"/>
      <c r="E351" s="250"/>
      <c r="F351" s="313"/>
      <c r="G351" s="231"/>
      <c r="H351" s="232"/>
      <c r="I351" s="232"/>
      <c r="J351" s="232"/>
      <c r="K351" s="232"/>
      <c r="L351" s="232"/>
      <c r="M351" s="232"/>
      <c r="N351" s="232"/>
      <c r="O351" s="232"/>
      <c r="P351" s="233"/>
      <c r="Q351" s="1032"/>
      <c r="R351" s="1033"/>
      <c r="S351" s="1033"/>
      <c r="T351" s="1033"/>
      <c r="U351" s="1033"/>
      <c r="V351" s="1033"/>
      <c r="W351" s="1033"/>
      <c r="X351" s="1033"/>
      <c r="Y351" s="1033"/>
      <c r="Z351" s="1033"/>
      <c r="AA351" s="1034"/>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42"/>
      <c r="B352" s="251"/>
      <c r="C352" s="250"/>
      <c r="D352" s="251"/>
      <c r="E352" s="250"/>
      <c r="F352" s="313"/>
      <c r="G352" s="234"/>
      <c r="H352" s="163"/>
      <c r="I352" s="163"/>
      <c r="J352" s="163"/>
      <c r="K352" s="163"/>
      <c r="L352" s="163"/>
      <c r="M352" s="163"/>
      <c r="N352" s="163"/>
      <c r="O352" s="163"/>
      <c r="P352" s="235"/>
      <c r="Q352" s="1035"/>
      <c r="R352" s="1036"/>
      <c r="S352" s="1036"/>
      <c r="T352" s="1036"/>
      <c r="U352" s="1036"/>
      <c r="V352" s="1036"/>
      <c r="W352" s="1036"/>
      <c r="X352" s="1036"/>
      <c r="Y352" s="1036"/>
      <c r="Z352" s="1036"/>
      <c r="AA352" s="1037"/>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42"/>
      <c r="B353" s="251"/>
      <c r="C353" s="250"/>
      <c r="D353" s="251"/>
      <c r="E353" s="250"/>
      <c r="F353" s="313"/>
      <c r="G353" s="271" t="s">
        <v>361</v>
      </c>
      <c r="H353" s="168"/>
      <c r="I353" s="168"/>
      <c r="J353" s="168"/>
      <c r="K353" s="168"/>
      <c r="L353" s="168"/>
      <c r="M353" s="168"/>
      <c r="N353" s="168"/>
      <c r="O353" s="168"/>
      <c r="P353" s="169"/>
      <c r="Q353" s="175" t="s">
        <v>420</v>
      </c>
      <c r="R353" s="168"/>
      <c r="S353" s="168"/>
      <c r="T353" s="168"/>
      <c r="U353" s="168"/>
      <c r="V353" s="168"/>
      <c r="W353" s="168"/>
      <c r="X353" s="168"/>
      <c r="Y353" s="168"/>
      <c r="Z353" s="168"/>
      <c r="AA353" s="168"/>
      <c r="AB353" s="286" t="s">
        <v>421</v>
      </c>
      <c r="AC353" s="168"/>
      <c r="AD353" s="169"/>
      <c r="AE353" s="272" t="s">
        <v>362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42"/>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42"/>
      <c r="B355" s="251"/>
      <c r="C355" s="250"/>
      <c r="D355" s="251"/>
      <c r="E355" s="250"/>
      <c r="F355" s="313"/>
      <c r="G355" s="229"/>
      <c r="H355" s="160"/>
      <c r="I355" s="160"/>
      <c r="J355" s="160"/>
      <c r="K355" s="160"/>
      <c r="L355" s="160"/>
      <c r="M355" s="160"/>
      <c r="N355" s="160"/>
      <c r="O355" s="160"/>
      <c r="P355" s="230"/>
      <c r="Q355" s="1029"/>
      <c r="R355" s="1030"/>
      <c r="S355" s="1030"/>
      <c r="T355" s="1030"/>
      <c r="U355" s="1030"/>
      <c r="V355" s="1030"/>
      <c r="W355" s="1030"/>
      <c r="X355" s="1030"/>
      <c r="Y355" s="1030"/>
      <c r="Z355" s="1030"/>
      <c r="AA355" s="103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42"/>
      <c r="B356" s="251"/>
      <c r="C356" s="250"/>
      <c r="D356" s="251"/>
      <c r="E356" s="250"/>
      <c r="F356" s="313"/>
      <c r="G356" s="231"/>
      <c r="H356" s="232"/>
      <c r="I356" s="232"/>
      <c r="J356" s="232"/>
      <c r="K356" s="232"/>
      <c r="L356" s="232"/>
      <c r="M356" s="232"/>
      <c r="N356" s="232"/>
      <c r="O356" s="232"/>
      <c r="P356" s="233"/>
      <c r="Q356" s="1032"/>
      <c r="R356" s="1033"/>
      <c r="S356" s="1033"/>
      <c r="T356" s="1033"/>
      <c r="U356" s="1033"/>
      <c r="V356" s="1033"/>
      <c r="W356" s="1033"/>
      <c r="X356" s="1033"/>
      <c r="Y356" s="1033"/>
      <c r="Z356" s="1033"/>
      <c r="AA356" s="103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42"/>
      <c r="B357" s="251"/>
      <c r="C357" s="250"/>
      <c r="D357" s="251"/>
      <c r="E357" s="250"/>
      <c r="F357" s="313"/>
      <c r="G357" s="231"/>
      <c r="H357" s="232"/>
      <c r="I357" s="232"/>
      <c r="J357" s="232"/>
      <c r="K357" s="232"/>
      <c r="L357" s="232"/>
      <c r="M357" s="232"/>
      <c r="N357" s="232"/>
      <c r="O357" s="232"/>
      <c r="P357" s="233"/>
      <c r="Q357" s="1032"/>
      <c r="R357" s="1033"/>
      <c r="S357" s="1033"/>
      <c r="T357" s="1033"/>
      <c r="U357" s="1033"/>
      <c r="V357" s="1033"/>
      <c r="W357" s="1033"/>
      <c r="X357" s="1033"/>
      <c r="Y357" s="1033"/>
      <c r="Z357" s="1033"/>
      <c r="AA357" s="1034"/>
      <c r="AB357" s="256"/>
      <c r="AC357" s="257"/>
      <c r="AD357" s="257"/>
      <c r="AE357" s="276" t="s">
        <v>363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42"/>
      <c r="B358" s="251"/>
      <c r="C358" s="250"/>
      <c r="D358" s="251"/>
      <c r="E358" s="250"/>
      <c r="F358" s="313"/>
      <c r="G358" s="231"/>
      <c r="H358" s="232"/>
      <c r="I358" s="232"/>
      <c r="J358" s="232"/>
      <c r="K358" s="232"/>
      <c r="L358" s="232"/>
      <c r="M358" s="232"/>
      <c r="N358" s="232"/>
      <c r="O358" s="232"/>
      <c r="P358" s="233"/>
      <c r="Q358" s="1032"/>
      <c r="R358" s="1033"/>
      <c r="S358" s="1033"/>
      <c r="T358" s="1033"/>
      <c r="U358" s="1033"/>
      <c r="V358" s="1033"/>
      <c r="W358" s="1033"/>
      <c r="X358" s="1033"/>
      <c r="Y358" s="1033"/>
      <c r="Z358" s="1033"/>
      <c r="AA358" s="1034"/>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42"/>
      <c r="B359" s="251"/>
      <c r="C359" s="250"/>
      <c r="D359" s="251"/>
      <c r="E359" s="250"/>
      <c r="F359" s="313"/>
      <c r="G359" s="234"/>
      <c r="H359" s="163"/>
      <c r="I359" s="163"/>
      <c r="J359" s="163"/>
      <c r="K359" s="163"/>
      <c r="L359" s="163"/>
      <c r="M359" s="163"/>
      <c r="N359" s="163"/>
      <c r="O359" s="163"/>
      <c r="P359" s="235"/>
      <c r="Q359" s="1035"/>
      <c r="R359" s="1036"/>
      <c r="S359" s="1036"/>
      <c r="T359" s="1036"/>
      <c r="U359" s="1036"/>
      <c r="V359" s="1036"/>
      <c r="W359" s="1036"/>
      <c r="X359" s="1036"/>
      <c r="Y359" s="1036"/>
      <c r="Z359" s="1036"/>
      <c r="AA359" s="1037"/>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42"/>
      <c r="B360" s="251"/>
      <c r="C360" s="250"/>
      <c r="D360" s="251"/>
      <c r="E360" s="250"/>
      <c r="F360" s="313"/>
      <c r="G360" s="271" t="s">
        <v>361</v>
      </c>
      <c r="H360" s="168"/>
      <c r="I360" s="168"/>
      <c r="J360" s="168"/>
      <c r="K360" s="168"/>
      <c r="L360" s="168"/>
      <c r="M360" s="168"/>
      <c r="N360" s="168"/>
      <c r="O360" s="168"/>
      <c r="P360" s="169"/>
      <c r="Q360" s="175" t="s">
        <v>420</v>
      </c>
      <c r="R360" s="168"/>
      <c r="S360" s="168"/>
      <c r="T360" s="168"/>
      <c r="U360" s="168"/>
      <c r="V360" s="168"/>
      <c r="W360" s="168"/>
      <c r="X360" s="168"/>
      <c r="Y360" s="168"/>
      <c r="Z360" s="168"/>
      <c r="AA360" s="168"/>
      <c r="AB360" s="286" t="s">
        <v>421</v>
      </c>
      <c r="AC360" s="168"/>
      <c r="AD360" s="169"/>
      <c r="AE360" s="272" t="s">
        <v>362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42"/>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42"/>
      <c r="B362" s="251"/>
      <c r="C362" s="250"/>
      <c r="D362" s="251"/>
      <c r="E362" s="250"/>
      <c r="F362" s="313"/>
      <c r="G362" s="229"/>
      <c r="H362" s="160"/>
      <c r="I362" s="160"/>
      <c r="J362" s="160"/>
      <c r="K362" s="160"/>
      <c r="L362" s="160"/>
      <c r="M362" s="160"/>
      <c r="N362" s="160"/>
      <c r="O362" s="160"/>
      <c r="P362" s="230"/>
      <c r="Q362" s="1029"/>
      <c r="R362" s="1030"/>
      <c r="S362" s="1030"/>
      <c r="T362" s="1030"/>
      <c r="U362" s="1030"/>
      <c r="V362" s="1030"/>
      <c r="W362" s="1030"/>
      <c r="X362" s="1030"/>
      <c r="Y362" s="1030"/>
      <c r="Z362" s="1030"/>
      <c r="AA362" s="103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42"/>
      <c r="B363" s="251"/>
      <c r="C363" s="250"/>
      <c r="D363" s="251"/>
      <c r="E363" s="250"/>
      <c r="F363" s="313"/>
      <c r="G363" s="231"/>
      <c r="H363" s="232"/>
      <c r="I363" s="232"/>
      <c r="J363" s="232"/>
      <c r="K363" s="232"/>
      <c r="L363" s="232"/>
      <c r="M363" s="232"/>
      <c r="N363" s="232"/>
      <c r="O363" s="232"/>
      <c r="P363" s="233"/>
      <c r="Q363" s="1032"/>
      <c r="R363" s="1033"/>
      <c r="S363" s="1033"/>
      <c r="T363" s="1033"/>
      <c r="U363" s="1033"/>
      <c r="V363" s="1033"/>
      <c r="W363" s="1033"/>
      <c r="X363" s="1033"/>
      <c r="Y363" s="1033"/>
      <c r="Z363" s="1033"/>
      <c r="AA363" s="103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42"/>
      <c r="B364" s="251"/>
      <c r="C364" s="250"/>
      <c r="D364" s="251"/>
      <c r="E364" s="250"/>
      <c r="F364" s="313"/>
      <c r="G364" s="231"/>
      <c r="H364" s="232"/>
      <c r="I364" s="232"/>
      <c r="J364" s="232"/>
      <c r="K364" s="232"/>
      <c r="L364" s="232"/>
      <c r="M364" s="232"/>
      <c r="N364" s="232"/>
      <c r="O364" s="232"/>
      <c r="P364" s="233"/>
      <c r="Q364" s="1032"/>
      <c r="R364" s="1033"/>
      <c r="S364" s="1033"/>
      <c r="T364" s="1033"/>
      <c r="U364" s="1033"/>
      <c r="V364" s="1033"/>
      <c r="W364" s="1033"/>
      <c r="X364" s="1033"/>
      <c r="Y364" s="1033"/>
      <c r="Z364" s="1033"/>
      <c r="AA364" s="1034"/>
      <c r="AB364" s="256"/>
      <c r="AC364" s="257"/>
      <c r="AD364" s="257"/>
      <c r="AE364" s="262" t="s">
        <v>363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42"/>
      <c r="B365" s="251"/>
      <c r="C365" s="250"/>
      <c r="D365" s="251"/>
      <c r="E365" s="250"/>
      <c r="F365" s="313"/>
      <c r="G365" s="231"/>
      <c r="H365" s="232"/>
      <c r="I365" s="232"/>
      <c r="J365" s="232"/>
      <c r="K365" s="232"/>
      <c r="L365" s="232"/>
      <c r="M365" s="232"/>
      <c r="N365" s="232"/>
      <c r="O365" s="232"/>
      <c r="P365" s="233"/>
      <c r="Q365" s="1032"/>
      <c r="R365" s="1033"/>
      <c r="S365" s="1033"/>
      <c r="T365" s="1033"/>
      <c r="U365" s="1033"/>
      <c r="V365" s="1033"/>
      <c r="W365" s="1033"/>
      <c r="X365" s="1033"/>
      <c r="Y365" s="1033"/>
      <c r="Z365" s="1033"/>
      <c r="AA365" s="1034"/>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42"/>
      <c r="B366" s="251"/>
      <c r="C366" s="250"/>
      <c r="D366" s="251"/>
      <c r="E366" s="314"/>
      <c r="F366" s="315"/>
      <c r="G366" s="234"/>
      <c r="H366" s="163"/>
      <c r="I366" s="163"/>
      <c r="J366" s="163"/>
      <c r="K366" s="163"/>
      <c r="L366" s="163"/>
      <c r="M366" s="163"/>
      <c r="N366" s="163"/>
      <c r="O366" s="163"/>
      <c r="P366" s="235"/>
      <c r="Q366" s="1035"/>
      <c r="R366" s="1036"/>
      <c r="S366" s="1036"/>
      <c r="T366" s="1036"/>
      <c r="U366" s="1036"/>
      <c r="V366" s="1036"/>
      <c r="W366" s="1036"/>
      <c r="X366" s="1036"/>
      <c r="Y366" s="1036"/>
      <c r="Z366" s="1036"/>
      <c r="AA366" s="1037"/>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42"/>
      <c r="B367" s="251"/>
      <c r="C367" s="250"/>
      <c r="D367" s="251"/>
      <c r="E367" s="156" t="s">
        <v>384</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42"/>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42"/>
      <c r="B369" s="251"/>
      <c r="C369" s="250"/>
      <c r="D369" s="251"/>
      <c r="E369" s="46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64"/>
    </row>
    <row r="370" spans="1:50" ht="45" hidden="1" customHeight="1" x14ac:dyDescent="0.15">
      <c r="A370" s="1042"/>
      <c r="B370" s="251"/>
      <c r="C370" s="250"/>
      <c r="D370" s="251"/>
      <c r="E370" s="307" t="s">
        <v>377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42"/>
      <c r="B371" s="251"/>
      <c r="C371" s="250"/>
      <c r="D371" s="251"/>
      <c r="E371" s="237" t="s">
        <v>376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42"/>
      <c r="B372" s="251"/>
      <c r="C372" s="250"/>
      <c r="D372" s="251"/>
      <c r="E372" s="248" t="s">
        <v>349</v>
      </c>
      <c r="F372" s="312"/>
      <c r="G372" s="281" t="s">
        <v>358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490</v>
      </c>
      <c r="AF372" s="264"/>
      <c r="AG372" s="264"/>
      <c r="AH372" s="264"/>
      <c r="AI372" s="264" t="s">
        <v>487</v>
      </c>
      <c r="AJ372" s="264"/>
      <c r="AK372" s="264"/>
      <c r="AL372" s="264"/>
      <c r="AM372" s="264" t="s">
        <v>482</v>
      </c>
      <c r="AN372" s="264"/>
      <c r="AO372" s="264"/>
      <c r="AP372" s="266"/>
      <c r="AQ372" s="266" t="s">
        <v>344</v>
      </c>
      <c r="AR372" s="267"/>
      <c r="AS372" s="267"/>
      <c r="AT372" s="268"/>
      <c r="AU372" s="278" t="s">
        <v>360</v>
      </c>
      <c r="AV372" s="278"/>
      <c r="AW372" s="278"/>
      <c r="AX372" s="279"/>
    </row>
    <row r="373" spans="1:50" ht="18.75" hidden="1" customHeight="1" x14ac:dyDescent="0.15">
      <c r="A373" s="1042"/>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345</v>
      </c>
      <c r="AT373" s="171"/>
      <c r="AU373" s="135"/>
      <c r="AV373" s="135"/>
      <c r="AW373" s="136" t="s">
        <v>299</v>
      </c>
      <c r="AX373" s="137"/>
    </row>
    <row r="374" spans="1:50" ht="39.75" hidden="1" customHeight="1" x14ac:dyDescent="0.15">
      <c r="A374" s="1042"/>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359</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42"/>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42"/>
      <c r="B376" s="251"/>
      <c r="C376" s="250"/>
      <c r="D376" s="251"/>
      <c r="E376" s="250"/>
      <c r="F376" s="313"/>
      <c r="G376" s="281" t="s">
        <v>358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490</v>
      </c>
      <c r="AF376" s="264"/>
      <c r="AG376" s="264"/>
      <c r="AH376" s="264"/>
      <c r="AI376" s="264" t="s">
        <v>487</v>
      </c>
      <c r="AJ376" s="264"/>
      <c r="AK376" s="264"/>
      <c r="AL376" s="264"/>
      <c r="AM376" s="264" t="s">
        <v>482</v>
      </c>
      <c r="AN376" s="264"/>
      <c r="AO376" s="264"/>
      <c r="AP376" s="266"/>
      <c r="AQ376" s="266" t="s">
        <v>344</v>
      </c>
      <c r="AR376" s="267"/>
      <c r="AS376" s="267"/>
      <c r="AT376" s="268"/>
      <c r="AU376" s="278" t="s">
        <v>360</v>
      </c>
      <c r="AV376" s="278"/>
      <c r="AW376" s="278"/>
      <c r="AX376" s="279"/>
    </row>
    <row r="377" spans="1:50" ht="18.75" hidden="1" customHeight="1" x14ac:dyDescent="0.15">
      <c r="A377" s="1042"/>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345</v>
      </c>
      <c r="AT377" s="171"/>
      <c r="AU377" s="135"/>
      <c r="AV377" s="135"/>
      <c r="AW377" s="136" t="s">
        <v>299</v>
      </c>
      <c r="AX377" s="137"/>
    </row>
    <row r="378" spans="1:50" ht="39.75" hidden="1" customHeight="1" x14ac:dyDescent="0.15">
      <c r="A378" s="1042"/>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359</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42"/>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42"/>
      <c r="B380" s="251"/>
      <c r="C380" s="250"/>
      <c r="D380" s="251"/>
      <c r="E380" s="250"/>
      <c r="F380" s="313"/>
      <c r="G380" s="281" t="s">
        <v>358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490</v>
      </c>
      <c r="AF380" s="264"/>
      <c r="AG380" s="264"/>
      <c r="AH380" s="264"/>
      <c r="AI380" s="264" t="s">
        <v>487</v>
      </c>
      <c r="AJ380" s="264"/>
      <c r="AK380" s="264"/>
      <c r="AL380" s="264"/>
      <c r="AM380" s="264" t="s">
        <v>482</v>
      </c>
      <c r="AN380" s="264"/>
      <c r="AO380" s="264"/>
      <c r="AP380" s="266"/>
      <c r="AQ380" s="266" t="s">
        <v>344</v>
      </c>
      <c r="AR380" s="267"/>
      <c r="AS380" s="267"/>
      <c r="AT380" s="268"/>
      <c r="AU380" s="278" t="s">
        <v>360</v>
      </c>
      <c r="AV380" s="278"/>
      <c r="AW380" s="278"/>
      <c r="AX380" s="279"/>
    </row>
    <row r="381" spans="1:50" ht="18.75" hidden="1" customHeight="1" x14ac:dyDescent="0.15">
      <c r="A381" s="1042"/>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345</v>
      </c>
      <c r="AT381" s="171"/>
      <c r="AU381" s="135"/>
      <c r="AV381" s="135"/>
      <c r="AW381" s="136" t="s">
        <v>299</v>
      </c>
      <c r="AX381" s="137"/>
    </row>
    <row r="382" spans="1:50" ht="39.75" hidden="1" customHeight="1" x14ac:dyDescent="0.15">
      <c r="A382" s="1042"/>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359</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42"/>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42"/>
      <c r="B384" s="251"/>
      <c r="C384" s="250"/>
      <c r="D384" s="251"/>
      <c r="E384" s="250"/>
      <c r="F384" s="313"/>
      <c r="G384" s="281" t="s">
        <v>358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490</v>
      </c>
      <c r="AF384" s="264"/>
      <c r="AG384" s="264"/>
      <c r="AH384" s="264"/>
      <c r="AI384" s="264" t="s">
        <v>487</v>
      </c>
      <c r="AJ384" s="264"/>
      <c r="AK384" s="264"/>
      <c r="AL384" s="264"/>
      <c r="AM384" s="264" t="s">
        <v>482</v>
      </c>
      <c r="AN384" s="264"/>
      <c r="AO384" s="264"/>
      <c r="AP384" s="266"/>
      <c r="AQ384" s="266" t="s">
        <v>344</v>
      </c>
      <c r="AR384" s="267"/>
      <c r="AS384" s="267"/>
      <c r="AT384" s="268"/>
      <c r="AU384" s="278" t="s">
        <v>360</v>
      </c>
      <c r="AV384" s="278"/>
      <c r="AW384" s="278"/>
      <c r="AX384" s="279"/>
    </row>
    <row r="385" spans="1:50" ht="18.75" hidden="1" customHeight="1" x14ac:dyDescent="0.15">
      <c r="A385" s="1042"/>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345</v>
      </c>
      <c r="AT385" s="171"/>
      <c r="AU385" s="135"/>
      <c r="AV385" s="135"/>
      <c r="AW385" s="136" t="s">
        <v>299</v>
      </c>
      <c r="AX385" s="137"/>
    </row>
    <row r="386" spans="1:50" ht="39.75" hidden="1" customHeight="1" x14ac:dyDescent="0.15">
      <c r="A386" s="1042"/>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359</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42"/>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42"/>
      <c r="B388" s="251"/>
      <c r="C388" s="250"/>
      <c r="D388" s="251"/>
      <c r="E388" s="250"/>
      <c r="F388" s="313"/>
      <c r="G388" s="281" t="s">
        <v>358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490</v>
      </c>
      <c r="AF388" s="264"/>
      <c r="AG388" s="264"/>
      <c r="AH388" s="264"/>
      <c r="AI388" s="264" t="s">
        <v>487</v>
      </c>
      <c r="AJ388" s="264"/>
      <c r="AK388" s="264"/>
      <c r="AL388" s="264"/>
      <c r="AM388" s="264" t="s">
        <v>482</v>
      </c>
      <c r="AN388" s="264"/>
      <c r="AO388" s="264"/>
      <c r="AP388" s="266"/>
      <c r="AQ388" s="266" t="s">
        <v>344</v>
      </c>
      <c r="AR388" s="267"/>
      <c r="AS388" s="267"/>
      <c r="AT388" s="268"/>
      <c r="AU388" s="278" t="s">
        <v>360</v>
      </c>
      <c r="AV388" s="278"/>
      <c r="AW388" s="278"/>
      <c r="AX388" s="279"/>
    </row>
    <row r="389" spans="1:50" ht="18.75" hidden="1" customHeight="1" x14ac:dyDescent="0.15">
      <c r="A389" s="1042"/>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345</v>
      </c>
      <c r="AT389" s="171"/>
      <c r="AU389" s="135"/>
      <c r="AV389" s="135"/>
      <c r="AW389" s="136" t="s">
        <v>299</v>
      </c>
      <c r="AX389" s="137"/>
    </row>
    <row r="390" spans="1:50" ht="39.75" hidden="1" customHeight="1" x14ac:dyDescent="0.15">
      <c r="A390" s="1042"/>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359</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42"/>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42"/>
      <c r="B392" s="251"/>
      <c r="C392" s="250"/>
      <c r="D392" s="251"/>
      <c r="E392" s="250"/>
      <c r="F392" s="313"/>
      <c r="G392" s="271" t="s">
        <v>361</v>
      </c>
      <c r="H392" s="168"/>
      <c r="I392" s="168"/>
      <c r="J392" s="168"/>
      <c r="K392" s="168"/>
      <c r="L392" s="168"/>
      <c r="M392" s="168"/>
      <c r="N392" s="168"/>
      <c r="O392" s="168"/>
      <c r="P392" s="169"/>
      <c r="Q392" s="175" t="s">
        <v>420</v>
      </c>
      <c r="R392" s="168"/>
      <c r="S392" s="168"/>
      <c r="T392" s="168"/>
      <c r="U392" s="168"/>
      <c r="V392" s="168"/>
      <c r="W392" s="168"/>
      <c r="X392" s="168"/>
      <c r="Y392" s="168"/>
      <c r="Z392" s="168"/>
      <c r="AA392" s="168"/>
      <c r="AB392" s="286" t="s">
        <v>421</v>
      </c>
      <c r="AC392" s="168"/>
      <c r="AD392" s="169"/>
      <c r="AE392" s="175" t="s">
        <v>362</v>
      </c>
      <c r="AF392" s="168"/>
      <c r="AG392" s="168"/>
      <c r="AH392" s="168"/>
      <c r="AI392" s="168"/>
      <c r="AJ392" s="168"/>
      <c r="AK392" s="168"/>
      <c r="AL392" s="168"/>
      <c r="AM392" s="168"/>
      <c r="AN392" s="168"/>
      <c r="AO392" s="168"/>
      <c r="AP392" s="168"/>
      <c r="AQ392" s="168"/>
      <c r="AR392" s="168"/>
      <c r="AS392" s="168"/>
      <c r="AT392" s="168"/>
      <c r="AU392" s="168"/>
      <c r="AV392" s="168"/>
      <c r="AW392" s="168"/>
      <c r="AX392" s="625"/>
    </row>
    <row r="393" spans="1:50" ht="22.5" hidden="1" customHeight="1" x14ac:dyDescent="0.15">
      <c r="A393" s="1042"/>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42"/>
      <c r="B394" s="251"/>
      <c r="C394" s="250"/>
      <c r="D394" s="251"/>
      <c r="E394" s="250"/>
      <c r="F394" s="313"/>
      <c r="G394" s="229"/>
      <c r="H394" s="160"/>
      <c r="I394" s="160"/>
      <c r="J394" s="160"/>
      <c r="K394" s="160"/>
      <c r="L394" s="160"/>
      <c r="M394" s="160"/>
      <c r="N394" s="160"/>
      <c r="O394" s="160"/>
      <c r="P394" s="230"/>
      <c r="Q394" s="1029"/>
      <c r="R394" s="1030"/>
      <c r="S394" s="1030"/>
      <c r="T394" s="1030"/>
      <c r="U394" s="1030"/>
      <c r="V394" s="1030"/>
      <c r="W394" s="1030"/>
      <c r="X394" s="1030"/>
      <c r="Y394" s="1030"/>
      <c r="Z394" s="1030"/>
      <c r="AA394" s="103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42"/>
      <c r="B395" s="251"/>
      <c r="C395" s="250"/>
      <c r="D395" s="251"/>
      <c r="E395" s="250"/>
      <c r="F395" s="313"/>
      <c r="G395" s="231"/>
      <c r="H395" s="232"/>
      <c r="I395" s="232"/>
      <c r="J395" s="232"/>
      <c r="K395" s="232"/>
      <c r="L395" s="232"/>
      <c r="M395" s="232"/>
      <c r="N395" s="232"/>
      <c r="O395" s="232"/>
      <c r="P395" s="233"/>
      <c r="Q395" s="1032"/>
      <c r="R395" s="1033"/>
      <c r="S395" s="1033"/>
      <c r="T395" s="1033"/>
      <c r="U395" s="1033"/>
      <c r="V395" s="1033"/>
      <c r="W395" s="1033"/>
      <c r="X395" s="1033"/>
      <c r="Y395" s="1033"/>
      <c r="Z395" s="1033"/>
      <c r="AA395" s="103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42"/>
      <c r="B396" s="251"/>
      <c r="C396" s="250"/>
      <c r="D396" s="251"/>
      <c r="E396" s="250"/>
      <c r="F396" s="313"/>
      <c r="G396" s="231"/>
      <c r="H396" s="232"/>
      <c r="I396" s="232"/>
      <c r="J396" s="232"/>
      <c r="K396" s="232"/>
      <c r="L396" s="232"/>
      <c r="M396" s="232"/>
      <c r="N396" s="232"/>
      <c r="O396" s="232"/>
      <c r="P396" s="233"/>
      <c r="Q396" s="1032"/>
      <c r="R396" s="1033"/>
      <c r="S396" s="1033"/>
      <c r="T396" s="1033"/>
      <c r="U396" s="1033"/>
      <c r="V396" s="1033"/>
      <c r="W396" s="1033"/>
      <c r="X396" s="1033"/>
      <c r="Y396" s="1033"/>
      <c r="Z396" s="1033"/>
      <c r="AA396" s="1034"/>
      <c r="AB396" s="256"/>
      <c r="AC396" s="257"/>
      <c r="AD396" s="257"/>
      <c r="AE396" s="276" t="s">
        <v>363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42"/>
      <c r="B397" s="251"/>
      <c r="C397" s="250"/>
      <c r="D397" s="251"/>
      <c r="E397" s="250"/>
      <c r="F397" s="313"/>
      <c r="G397" s="231"/>
      <c r="H397" s="232"/>
      <c r="I397" s="232"/>
      <c r="J397" s="232"/>
      <c r="K397" s="232"/>
      <c r="L397" s="232"/>
      <c r="M397" s="232"/>
      <c r="N397" s="232"/>
      <c r="O397" s="232"/>
      <c r="P397" s="233"/>
      <c r="Q397" s="1032"/>
      <c r="R397" s="1033"/>
      <c r="S397" s="1033"/>
      <c r="T397" s="1033"/>
      <c r="U397" s="1033"/>
      <c r="V397" s="1033"/>
      <c r="W397" s="1033"/>
      <c r="X397" s="1033"/>
      <c r="Y397" s="1033"/>
      <c r="Z397" s="1033"/>
      <c r="AA397" s="1034"/>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42"/>
      <c r="B398" s="251"/>
      <c r="C398" s="250"/>
      <c r="D398" s="251"/>
      <c r="E398" s="250"/>
      <c r="F398" s="313"/>
      <c r="G398" s="234"/>
      <c r="H398" s="163"/>
      <c r="I398" s="163"/>
      <c r="J398" s="163"/>
      <c r="K398" s="163"/>
      <c r="L398" s="163"/>
      <c r="M398" s="163"/>
      <c r="N398" s="163"/>
      <c r="O398" s="163"/>
      <c r="P398" s="235"/>
      <c r="Q398" s="1035"/>
      <c r="R398" s="1036"/>
      <c r="S398" s="1036"/>
      <c r="T398" s="1036"/>
      <c r="U398" s="1036"/>
      <c r="V398" s="1036"/>
      <c r="W398" s="1036"/>
      <c r="X398" s="1036"/>
      <c r="Y398" s="1036"/>
      <c r="Z398" s="1036"/>
      <c r="AA398" s="1037"/>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42"/>
      <c r="B399" s="251"/>
      <c r="C399" s="250"/>
      <c r="D399" s="251"/>
      <c r="E399" s="250"/>
      <c r="F399" s="313"/>
      <c r="G399" s="271" t="s">
        <v>361</v>
      </c>
      <c r="H399" s="168"/>
      <c r="I399" s="168"/>
      <c r="J399" s="168"/>
      <c r="K399" s="168"/>
      <c r="L399" s="168"/>
      <c r="M399" s="168"/>
      <c r="N399" s="168"/>
      <c r="O399" s="168"/>
      <c r="P399" s="169"/>
      <c r="Q399" s="175" t="s">
        <v>420</v>
      </c>
      <c r="R399" s="168"/>
      <c r="S399" s="168"/>
      <c r="T399" s="168"/>
      <c r="U399" s="168"/>
      <c r="V399" s="168"/>
      <c r="W399" s="168"/>
      <c r="X399" s="168"/>
      <c r="Y399" s="168"/>
      <c r="Z399" s="168"/>
      <c r="AA399" s="168"/>
      <c r="AB399" s="286" t="s">
        <v>421</v>
      </c>
      <c r="AC399" s="168"/>
      <c r="AD399" s="169"/>
      <c r="AE399" s="272" t="s">
        <v>362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42"/>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42"/>
      <c r="B401" s="251"/>
      <c r="C401" s="250"/>
      <c r="D401" s="251"/>
      <c r="E401" s="250"/>
      <c r="F401" s="313"/>
      <c r="G401" s="229"/>
      <c r="H401" s="160"/>
      <c r="I401" s="160"/>
      <c r="J401" s="160"/>
      <c r="K401" s="160"/>
      <c r="L401" s="160"/>
      <c r="M401" s="160"/>
      <c r="N401" s="160"/>
      <c r="O401" s="160"/>
      <c r="P401" s="230"/>
      <c r="Q401" s="1029"/>
      <c r="R401" s="1030"/>
      <c r="S401" s="1030"/>
      <c r="T401" s="1030"/>
      <c r="U401" s="1030"/>
      <c r="V401" s="1030"/>
      <c r="W401" s="1030"/>
      <c r="X401" s="1030"/>
      <c r="Y401" s="1030"/>
      <c r="Z401" s="1030"/>
      <c r="AA401" s="103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42"/>
      <c r="B402" s="251"/>
      <c r="C402" s="250"/>
      <c r="D402" s="251"/>
      <c r="E402" s="250"/>
      <c r="F402" s="313"/>
      <c r="G402" s="231"/>
      <c r="H402" s="232"/>
      <c r="I402" s="232"/>
      <c r="J402" s="232"/>
      <c r="K402" s="232"/>
      <c r="L402" s="232"/>
      <c r="M402" s="232"/>
      <c r="N402" s="232"/>
      <c r="O402" s="232"/>
      <c r="P402" s="233"/>
      <c r="Q402" s="1032"/>
      <c r="R402" s="1033"/>
      <c r="S402" s="1033"/>
      <c r="T402" s="1033"/>
      <c r="U402" s="1033"/>
      <c r="V402" s="1033"/>
      <c r="W402" s="1033"/>
      <c r="X402" s="1033"/>
      <c r="Y402" s="1033"/>
      <c r="Z402" s="1033"/>
      <c r="AA402" s="103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42"/>
      <c r="B403" s="251"/>
      <c r="C403" s="250"/>
      <c r="D403" s="251"/>
      <c r="E403" s="250"/>
      <c r="F403" s="313"/>
      <c r="G403" s="231"/>
      <c r="H403" s="232"/>
      <c r="I403" s="232"/>
      <c r="J403" s="232"/>
      <c r="K403" s="232"/>
      <c r="L403" s="232"/>
      <c r="M403" s="232"/>
      <c r="N403" s="232"/>
      <c r="O403" s="232"/>
      <c r="P403" s="233"/>
      <c r="Q403" s="1032"/>
      <c r="R403" s="1033"/>
      <c r="S403" s="1033"/>
      <c r="T403" s="1033"/>
      <c r="U403" s="1033"/>
      <c r="V403" s="1033"/>
      <c r="W403" s="1033"/>
      <c r="X403" s="1033"/>
      <c r="Y403" s="1033"/>
      <c r="Z403" s="1033"/>
      <c r="AA403" s="1034"/>
      <c r="AB403" s="256"/>
      <c r="AC403" s="257"/>
      <c r="AD403" s="257"/>
      <c r="AE403" s="276" t="s">
        <v>363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42"/>
      <c r="B404" s="251"/>
      <c r="C404" s="250"/>
      <c r="D404" s="251"/>
      <c r="E404" s="250"/>
      <c r="F404" s="313"/>
      <c r="G404" s="231"/>
      <c r="H404" s="232"/>
      <c r="I404" s="232"/>
      <c r="J404" s="232"/>
      <c r="K404" s="232"/>
      <c r="L404" s="232"/>
      <c r="M404" s="232"/>
      <c r="N404" s="232"/>
      <c r="O404" s="232"/>
      <c r="P404" s="233"/>
      <c r="Q404" s="1032"/>
      <c r="R404" s="1033"/>
      <c r="S404" s="1033"/>
      <c r="T404" s="1033"/>
      <c r="U404" s="1033"/>
      <c r="V404" s="1033"/>
      <c r="W404" s="1033"/>
      <c r="X404" s="1033"/>
      <c r="Y404" s="1033"/>
      <c r="Z404" s="1033"/>
      <c r="AA404" s="1034"/>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42"/>
      <c r="B405" s="251"/>
      <c r="C405" s="250"/>
      <c r="D405" s="251"/>
      <c r="E405" s="250"/>
      <c r="F405" s="313"/>
      <c r="G405" s="234"/>
      <c r="H405" s="163"/>
      <c r="I405" s="163"/>
      <c r="J405" s="163"/>
      <c r="K405" s="163"/>
      <c r="L405" s="163"/>
      <c r="M405" s="163"/>
      <c r="N405" s="163"/>
      <c r="O405" s="163"/>
      <c r="P405" s="235"/>
      <c r="Q405" s="1035"/>
      <c r="R405" s="1036"/>
      <c r="S405" s="1036"/>
      <c r="T405" s="1036"/>
      <c r="U405" s="1036"/>
      <c r="V405" s="1036"/>
      <c r="W405" s="1036"/>
      <c r="X405" s="1036"/>
      <c r="Y405" s="1036"/>
      <c r="Z405" s="1036"/>
      <c r="AA405" s="1037"/>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42"/>
      <c r="B406" s="251"/>
      <c r="C406" s="250"/>
      <c r="D406" s="251"/>
      <c r="E406" s="250"/>
      <c r="F406" s="313"/>
      <c r="G406" s="271" t="s">
        <v>361</v>
      </c>
      <c r="H406" s="168"/>
      <c r="I406" s="168"/>
      <c r="J406" s="168"/>
      <c r="K406" s="168"/>
      <c r="L406" s="168"/>
      <c r="M406" s="168"/>
      <c r="N406" s="168"/>
      <c r="O406" s="168"/>
      <c r="P406" s="169"/>
      <c r="Q406" s="175" t="s">
        <v>420</v>
      </c>
      <c r="R406" s="168"/>
      <c r="S406" s="168"/>
      <c r="T406" s="168"/>
      <c r="U406" s="168"/>
      <c r="V406" s="168"/>
      <c r="W406" s="168"/>
      <c r="X406" s="168"/>
      <c r="Y406" s="168"/>
      <c r="Z406" s="168"/>
      <c r="AA406" s="168"/>
      <c r="AB406" s="286" t="s">
        <v>421</v>
      </c>
      <c r="AC406" s="168"/>
      <c r="AD406" s="169"/>
      <c r="AE406" s="272" t="s">
        <v>362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42"/>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42"/>
      <c r="B408" s="251"/>
      <c r="C408" s="250"/>
      <c r="D408" s="251"/>
      <c r="E408" s="250"/>
      <c r="F408" s="313"/>
      <c r="G408" s="229"/>
      <c r="H408" s="160"/>
      <c r="I408" s="160"/>
      <c r="J408" s="160"/>
      <c r="K408" s="160"/>
      <c r="L408" s="160"/>
      <c r="M408" s="160"/>
      <c r="N408" s="160"/>
      <c r="O408" s="160"/>
      <c r="P408" s="230"/>
      <c r="Q408" s="1029"/>
      <c r="R408" s="1030"/>
      <c r="S408" s="1030"/>
      <c r="T408" s="1030"/>
      <c r="U408" s="1030"/>
      <c r="V408" s="1030"/>
      <c r="W408" s="1030"/>
      <c r="X408" s="1030"/>
      <c r="Y408" s="1030"/>
      <c r="Z408" s="1030"/>
      <c r="AA408" s="103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42"/>
      <c r="B409" s="251"/>
      <c r="C409" s="250"/>
      <c r="D409" s="251"/>
      <c r="E409" s="250"/>
      <c r="F409" s="313"/>
      <c r="G409" s="231"/>
      <c r="H409" s="232"/>
      <c r="I409" s="232"/>
      <c r="J409" s="232"/>
      <c r="K409" s="232"/>
      <c r="L409" s="232"/>
      <c r="M409" s="232"/>
      <c r="N409" s="232"/>
      <c r="O409" s="232"/>
      <c r="P409" s="233"/>
      <c r="Q409" s="1032"/>
      <c r="R409" s="1033"/>
      <c r="S409" s="1033"/>
      <c r="T409" s="1033"/>
      <c r="U409" s="1033"/>
      <c r="V409" s="1033"/>
      <c r="W409" s="1033"/>
      <c r="X409" s="1033"/>
      <c r="Y409" s="1033"/>
      <c r="Z409" s="1033"/>
      <c r="AA409" s="103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42"/>
      <c r="B410" s="251"/>
      <c r="C410" s="250"/>
      <c r="D410" s="251"/>
      <c r="E410" s="250"/>
      <c r="F410" s="313"/>
      <c r="G410" s="231"/>
      <c r="H410" s="232"/>
      <c r="I410" s="232"/>
      <c r="J410" s="232"/>
      <c r="K410" s="232"/>
      <c r="L410" s="232"/>
      <c r="M410" s="232"/>
      <c r="N410" s="232"/>
      <c r="O410" s="232"/>
      <c r="P410" s="233"/>
      <c r="Q410" s="1032"/>
      <c r="R410" s="1033"/>
      <c r="S410" s="1033"/>
      <c r="T410" s="1033"/>
      <c r="U410" s="1033"/>
      <c r="V410" s="1033"/>
      <c r="W410" s="1033"/>
      <c r="X410" s="1033"/>
      <c r="Y410" s="1033"/>
      <c r="Z410" s="1033"/>
      <c r="AA410" s="1034"/>
      <c r="AB410" s="256"/>
      <c r="AC410" s="257"/>
      <c r="AD410" s="257"/>
      <c r="AE410" s="276" t="s">
        <v>363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42"/>
      <c r="B411" s="251"/>
      <c r="C411" s="250"/>
      <c r="D411" s="251"/>
      <c r="E411" s="250"/>
      <c r="F411" s="313"/>
      <c r="G411" s="231"/>
      <c r="H411" s="232"/>
      <c r="I411" s="232"/>
      <c r="J411" s="232"/>
      <c r="K411" s="232"/>
      <c r="L411" s="232"/>
      <c r="M411" s="232"/>
      <c r="N411" s="232"/>
      <c r="O411" s="232"/>
      <c r="P411" s="233"/>
      <c r="Q411" s="1032"/>
      <c r="R411" s="1033"/>
      <c r="S411" s="1033"/>
      <c r="T411" s="1033"/>
      <c r="U411" s="1033"/>
      <c r="V411" s="1033"/>
      <c r="W411" s="1033"/>
      <c r="X411" s="1033"/>
      <c r="Y411" s="1033"/>
      <c r="Z411" s="1033"/>
      <c r="AA411" s="1034"/>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42"/>
      <c r="B412" s="251"/>
      <c r="C412" s="250"/>
      <c r="D412" s="251"/>
      <c r="E412" s="250"/>
      <c r="F412" s="313"/>
      <c r="G412" s="234"/>
      <c r="H412" s="163"/>
      <c r="I412" s="163"/>
      <c r="J412" s="163"/>
      <c r="K412" s="163"/>
      <c r="L412" s="163"/>
      <c r="M412" s="163"/>
      <c r="N412" s="163"/>
      <c r="O412" s="163"/>
      <c r="P412" s="235"/>
      <c r="Q412" s="1035"/>
      <c r="R412" s="1036"/>
      <c r="S412" s="1036"/>
      <c r="T412" s="1036"/>
      <c r="U412" s="1036"/>
      <c r="V412" s="1036"/>
      <c r="W412" s="1036"/>
      <c r="X412" s="1036"/>
      <c r="Y412" s="1036"/>
      <c r="Z412" s="1036"/>
      <c r="AA412" s="1037"/>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42"/>
      <c r="B413" s="251"/>
      <c r="C413" s="250"/>
      <c r="D413" s="251"/>
      <c r="E413" s="250"/>
      <c r="F413" s="313"/>
      <c r="G413" s="271" t="s">
        <v>361</v>
      </c>
      <c r="H413" s="168"/>
      <c r="I413" s="168"/>
      <c r="J413" s="168"/>
      <c r="K413" s="168"/>
      <c r="L413" s="168"/>
      <c r="M413" s="168"/>
      <c r="N413" s="168"/>
      <c r="O413" s="168"/>
      <c r="P413" s="169"/>
      <c r="Q413" s="175" t="s">
        <v>420</v>
      </c>
      <c r="R413" s="168"/>
      <c r="S413" s="168"/>
      <c r="T413" s="168"/>
      <c r="U413" s="168"/>
      <c r="V413" s="168"/>
      <c r="W413" s="168"/>
      <c r="X413" s="168"/>
      <c r="Y413" s="168"/>
      <c r="Z413" s="168"/>
      <c r="AA413" s="168"/>
      <c r="AB413" s="286" t="s">
        <v>421</v>
      </c>
      <c r="AC413" s="168"/>
      <c r="AD413" s="169"/>
      <c r="AE413" s="272" t="s">
        <v>362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42"/>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42"/>
      <c r="B415" s="251"/>
      <c r="C415" s="250"/>
      <c r="D415" s="251"/>
      <c r="E415" s="250"/>
      <c r="F415" s="313"/>
      <c r="G415" s="229"/>
      <c r="H415" s="160"/>
      <c r="I415" s="160"/>
      <c r="J415" s="160"/>
      <c r="K415" s="160"/>
      <c r="L415" s="160"/>
      <c r="M415" s="160"/>
      <c r="N415" s="160"/>
      <c r="O415" s="160"/>
      <c r="P415" s="230"/>
      <c r="Q415" s="1029"/>
      <c r="R415" s="1030"/>
      <c r="S415" s="1030"/>
      <c r="T415" s="1030"/>
      <c r="U415" s="1030"/>
      <c r="V415" s="1030"/>
      <c r="W415" s="1030"/>
      <c r="X415" s="1030"/>
      <c r="Y415" s="1030"/>
      <c r="Z415" s="1030"/>
      <c r="AA415" s="103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42"/>
      <c r="B416" s="251"/>
      <c r="C416" s="250"/>
      <c r="D416" s="251"/>
      <c r="E416" s="250"/>
      <c r="F416" s="313"/>
      <c r="G416" s="231"/>
      <c r="H416" s="232"/>
      <c r="I416" s="232"/>
      <c r="J416" s="232"/>
      <c r="K416" s="232"/>
      <c r="L416" s="232"/>
      <c r="M416" s="232"/>
      <c r="N416" s="232"/>
      <c r="O416" s="232"/>
      <c r="P416" s="233"/>
      <c r="Q416" s="1032"/>
      <c r="R416" s="1033"/>
      <c r="S416" s="1033"/>
      <c r="T416" s="1033"/>
      <c r="U416" s="1033"/>
      <c r="V416" s="1033"/>
      <c r="W416" s="1033"/>
      <c r="X416" s="1033"/>
      <c r="Y416" s="1033"/>
      <c r="Z416" s="1033"/>
      <c r="AA416" s="103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42"/>
      <c r="B417" s="251"/>
      <c r="C417" s="250"/>
      <c r="D417" s="251"/>
      <c r="E417" s="250"/>
      <c r="F417" s="313"/>
      <c r="G417" s="231"/>
      <c r="H417" s="232"/>
      <c r="I417" s="232"/>
      <c r="J417" s="232"/>
      <c r="K417" s="232"/>
      <c r="L417" s="232"/>
      <c r="M417" s="232"/>
      <c r="N417" s="232"/>
      <c r="O417" s="232"/>
      <c r="P417" s="233"/>
      <c r="Q417" s="1032"/>
      <c r="R417" s="1033"/>
      <c r="S417" s="1033"/>
      <c r="T417" s="1033"/>
      <c r="U417" s="1033"/>
      <c r="V417" s="1033"/>
      <c r="W417" s="1033"/>
      <c r="X417" s="1033"/>
      <c r="Y417" s="1033"/>
      <c r="Z417" s="1033"/>
      <c r="AA417" s="1034"/>
      <c r="AB417" s="256"/>
      <c r="AC417" s="257"/>
      <c r="AD417" s="257"/>
      <c r="AE417" s="276" t="s">
        <v>363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42"/>
      <c r="B418" s="251"/>
      <c r="C418" s="250"/>
      <c r="D418" s="251"/>
      <c r="E418" s="250"/>
      <c r="F418" s="313"/>
      <c r="G418" s="231"/>
      <c r="H418" s="232"/>
      <c r="I418" s="232"/>
      <c r="J418" s="232"/>
      <c r="K418" s="232"/>
      <c r="L418" s="232"/>
      <c r="M418" s="232"/>
      <c r="N418" s="232"/>
      <c r="O418" s="232"/>
      <c r="P418" s="233"/>
      <c r="Q418" s="1032"/>
      <c r="R418" s="1033"/>
      <c r="S418" s="1033"/>
      <c r="T418" s="1033"/>
      <c r="U418" s="1033"/>
      <c r="V418" s="1033"/>
      <c r="W418" s="1033"/>
      <c r="X418" s="1033"/>
      <c r="Y418" s="1033"/>
      <c r="Z418" s="1033"/>
      <c r="AA418" s="1034"/>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42"/>
      <c r="B419" s="251"/>
      <c r="C419" s="250"/>
      <c r="D419" s="251"/>
      <c r="E419" s="250"/>
      <c r="F419" s="313"/>
      <c r="G419" s="234"/>
      <c r="H419" s="163"/>
      <c r="I419" s="163"/>
      <c r="J419" s="163"/>
      <c r="K419" s="163"/>
      <c r="L419" s="163"/>
      <c r="M419" s="163"/>
      <c r="N419" s="163"/>
      <c r="O419" s="163"/>
      <c r="P419" s="235"/>
      <c r="Q419" s="1035"/>
      <c r="R419" s="1036"/>
      <c r="S419" s="1036"/>
      <c r="T419" s="1036"/>
      <c r="U419" s="1036"/>
      <c r="V419" s="1036"/>
      <c r="W419" s="1036"/>
      <c r="X419" s="1036"/>
      <c r="Y419" s="1036"/>
      <c r="Z419" s="1036"/>
      <c r="AA419" s="1037"/>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42"/>
      <c r="B420" s="251"/>
      <c r="C420" s="250"/>
      <c r="D420" s="251"/>
      <c r="E420" s="250"/>
      <c r="F420" s="313"/>
      <c r="G420" s="271" t="s">
        <v>361</v>
      </c>
      <c r="H420" s="168"/>
      <c r="I420" s="168"/>
      <c r="J420" s="168"/>
      <c r="K420" s="168"/>
      <c r="L420" s="168"/>
      <c r="M420" s="168"/>
      <c r="N420" s="168"/>
      <c r="O420" s="168"/>
      <c r="P420" s="169"/>
      <c r="Q420" s="175" t="s">
        <v>420</v>
      </c>
      <c r="R420" s="168"/>
      <c r="S420" s="168"/>
      <c r="T420" s="168"/>
      <c r="U420" s="168"/>
      <c r="V420" s="168"/>
      <c r="W420" s="168"/>
      <c r="X420" s="168"/>
      <c r="Y420" s="168"/>
      <c r="Z420" s="168"/>
      <c r="AA420" s="168"/>
      <c r="AB420" s="286" t="s">
        <v>421</v>
      </c>
      <c r="AC420" s="168"/>
      <c r="AD420" s="169"/>
      <c r="AE420" s="272" t="s">
        <v>362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42"/>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42"/>
      <c r="B422" s="251"/>
      <c r="C422" s="250"/>
      <c r="D422" s="251"/>
      <c r="E422" s="250"/>
      <c r="F422" s="313"/>
      <c r="G422" s="229"/>
      <c r="H422" s="160"/>
      <c r="I422" s="160"/>
      <c r="J422" s="160"/>
      <c r="K422" s="160"/>
      <c r="L422" s="160"/>
      <c r="M422" s="160"/>
      <c r="N422" s="160"/>
      <c r="O422" s="160"/>
      <c r="P422" s="230"/>
      <c r="Q422" s="1029"/>
      <c r="R422" s="1030"/>
      <c r="S422" s="1030"/>
      <c r="T422" s="1030"/>
      <c r="U422" s="1030"/>
      <c r="V422" s="1030"/>
      <c r="W422" s="1030"/>
      <c r="X422" s="1030"/>
      <c r="Y422" s="1030"/>
      <c r="Z422" s="1030"/>
      <c r="AA422" s="103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42"/>
      <c r="B423" s="251"/>
      <c r="C423" s="250"/>
      <c r="D423" s="251"/>
      <c r="E423" s="250"/>
      <c r="F423" s="313"/>
      <c r="G423" s="231"/>
      <c r="H423" s="232"/>
      <c r="I423" s="232"/>
      <c r="J423" s="232"/>
      <c r="K423" s="232"/>
      <c r="L423" s="232"/>
      <c r="M423" s="232"/>
      <c r="N423" s="232"/>
      <c r="O423" s="232"/>
      <c r="P423" s="233"/>
      <c r="Q423" s="1032"/>
      <c r="R423" s="1033"/>
      <c r="S423" s="1033"/>
      <c r="T423" s="1033"/>
      <c r="U423" s="1033"/>
      <c r="V423" s="1033"/>
      <c r="W423" s="1033"/>
      <c r="X423" s="1033"/>
      <c r="Y423" s="1033"/>
      <c r="Z423" s="1033"/>
      <c r="AA423" s="103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42"/>
      <c r="B424" s="251"/>
      <c r="C424" s="250"/>
      <c r="D424" s="251"/>
      <c r="E424" s="250"/>
      <c r="F424" s="313"/>
      <c r="G424" s="231"/>
      <c r="H424" s="232"/>
      <c r="I424" s="232"/>
      <c r="J424" s="232"/>
      <c r="K424" s="232"/>
      <c r="L424" s="232"/>
      <c r="M424" s="232"/>
      <c r="N424" s="232"/>
      <c r="O424" s="232"/>
      <c r="P424" s="233"/>
      <c r="Q424" s="1032"/>
      <c r="R424" s="1033"/>
      <c r="S424" s="1033"/>
      <c r="T424" s="1033"/>
      <c r="U424" s="1033"/>
      <c r="V424" s="1033"/>
      <c r="W424" s="1033"/>
      <c r="X424" s="1033"/>
      <c r="Y424" s="1033"/>
      <c r="Z424" s="1033"/>
      <c r="AA424" s="1034"/>
      <c r="AB424" s="256"/>
      <c r="AC424" s="257"/>
      <c r="AD424" s="257"/>
      <c r="AE424" s="262" t="s">
        <v>363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42"/>
      <c r="B425" s="251"/>
      <c r="C425" s="250"/>
      <c r="D425" s="251"/>
      <c r="E425" s="250"/>
      <c r="F425" s="313"/>
      <c r="G425" s="231"/>
      <c r="H425" s="232"/>
      <c r="I425" s="232"/>
      <c r="J425" s="232"/>
      <c r="K425" s="232"/>
      <c r="L425" s="232"/>
      <c r="M425" s="232"/>
      <c r="N425" s="232"/>
      <c r="O425" s="232"/>
      <c r="P425" s="233"/>
      <c r="Q425" s="1032"/>
      <c r="R425" s="1033"/>
      <c r="S425" s="1033"/>
      <c r="T425" s="1033"/>
      <c r="U425" s="1033"/>
      <c r="V425" s="1033"/>
      <c r="W425" s="1033"/>
      <c r="X425" s="1033"/>
      <c r="Y425" s="1033"/>
      <c r="Z425" s="1033"/>
      <c r="AA425" s="1034"/>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42"/>
      <c r="B426" s="251"/>
      <c r="C426" s="250"/>
      <c r="D426" s="251"/>
      <c r="E426" s="314"/>
      <c r="F426" s="315"/>
      <c r="G426" s="234"/>
      <c r="H426" s="163"/>
      <c r="I426" s="163"/>
      <c r="J426" s="163"/>
      <c r="K426" s="163"/>
      <c r="L426" s="163"/>
      <c r="M426" s="163"/>
      <c r="N426" s="163"/>
      <c r="O426" s="163"/>
      <c r="P426" s="235"/>
      <c r="Q426" s="1035"/>
      <c r="R426" s="1036"/>
      <c r="S426" s="1036"/>
      <c r="T426" s="1036"/>
      <c r="U426" s="1036"/>
      <c r="V426" s="1036"/>
      <c r="W426" s="1036"/>
      <c r="X426" s="1036"/>
      <c r="Y426" s="1036"/>
      <c r="Z426" s="1036"/>
      <c r="AA426" s="1037"/>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42"/>
      <c r="B427" s="251"/>
      <c r="C427" s="250"/>
      <c r="D427" s="251"/>
      <c r="E427" s="156" t="s">
        <v>384</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42"/>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42"/>
      <c r="B429" s="251"/>
      <c r="C429" s="314"/>
      <c r="D429" s="104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42"/>
      <c r="B430" s="251"/>
      <c r="C430" s="248" t="s">
        <v>516</v>
      </c>
      <c r="D430" s="249"/>
      <c r="E430" s="237" t="s">
        <v>500</v>
      </c>
      <c r="F430" s="486"/>
      <c r="G430" s="239" t="s">
        <v>364</v>
      </c>
      <c r="H430" s="157"/>
      <c r="I430" s="157"/>
      <c r="J430" s="240" t="s">
        <v>521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42"/>
      <c r="B431" s="251"/>
      <c r="C431" s="250"/>
      <c r="D431" s="251"/>
      <c r="E431" s="165" t="s">
        <v>353</v>
      </c>
      <c r="F431" s="166"/>
      <c r="G431" s="167" t="s">
        <v>350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352</v>
      </c>
      <c r="AF431" s="178"/>
      <c r="AG431" s="178"/>
      <c r="AH431" s="179"/>
      <c r="AI431" s="180" t="s">
        <v>483</v>
      </c>
      <c r="AJ431" s="180"/>
      <c r="AK431" s="180"/>
      <c r="AL431" s="175"/>
      <c r="AM431" s="180" t="s">
        <v>478</v>
      </c>
      <c r="AN431" s="180"/>
      <c r="AO431" s="180"/>
      <c r="AP431" s="175"/>
      <c r="AQ431" s="175" t="s">
        <v>344</v>
      </c>
      <c r="AR431" s="168"/>
      <c r="AS431" s="168"/>
      <c r="AT431" s="169"/>
      <c r="AU431" s="133" t="s">
        <v>252</v>
      </c>
      <c r="AV431" s="133"/>
      <c r="AW431" s="133"/>
      <c r="AX431" s="134"/>
    </row>
    <row r="432" spans="1:50" ht="18.75" customHeight="1" x14ac:dyDescent="0.15">
      <c r="A432" s="1042"/>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521</v>
      </c>
      <c r="AF432" s="135"/>
      <c r="AG432" s="136" t="s">
        <v>345</v>
      </c>
      <c r="AH432" s="171"/>
      <c r="AI432" s="181"/>
      <c r="AJ432" s="181"/>
      <c r="AK432" s="181"/>
      <c r="AL432" s="176"/>
      <c r="AM432" s="181"/>
      <c r="AN432" s="181"/>
      <c r="AO432" s="181"/>
      <c r="AP432" s="176"/>
      <c r="AQ432" s="216" t="s">
        <v>521</v>
      </c>
      <c r="AR432" s="135"/>
      <c r="AS432" s="136" t="s">
        <v>345</v>
      </c>
      <c r="AT432" s="171"/>
      <c r="AU432" s="135" t="s">
        <v>556</v>
      </c>
      <c r="AV432" s="135"/>
      <c r="AW432" s="136" t="s">
        <v>299</v>
      </c>
      <c r="AX432" s="137"/>
    </row>
    <row r="433" spans="1:50" ht="23.25" customHeight="1" x14ac:dyDescent="0.15">
      <c r="A433" s="1042"/>
      <c r="B433" s="251"/>
      <c r="C433" s="250"/>
      <c r="D433" s="251"/>
      <c r="E433" s="165"/>
      <c r="F433" s="166"/>
      <c r="G433" s="229" t="s">
        <v>521</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521</v>
      </c>
      <c r="AC433" s="132"/>
      <c r="AD433" s="132"/>
      <c r="AE433" s="110" t="s">
        <v>521</v>
      </c>
      <c r="AF433" s="111"/>
      <c r="AG433" s="111"/>
      <c r="AH433" s="111"/>
      <c r="AI433" s="110" t="s">
        <v>521</v>
      </c>
      <c r="AJ433" s="111"/>
      <c r="AK433" s="111"/>
      <c r="AL433" s="111"/>
      <c r="AM433" s="110" t="s">
        <v>556</v>
      </c>
      <c r="AN433" s="111"/>
      <c r="AO433" s="111"/>
      <c r="AP433" s="112"/>
      <c r="AQ433" s="110" t="s">
        <v>521</v>
      </c>
      <c r="AR433" s="111"/>
      <c r="AS433" s="111"/>
      <c r="AT433" s="112"/>
      <c r="AU433" s="111" t="s">
        <v>521</v>
      </c>
      <c r="AV433" s="111"/>
      <c r="AW433" s="111"/>
      <c r="AX433" s="221"/>
    </row>
    <row r="434" spans="1:50" ht="23.25" customHeight="1" x14ac:dyDescent="0.15">
      <c r="A434" s="1042"/>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521</v>
      </c>
      <c r="AC434" s="220"/>
      <c r="AD434" s="220"/>
      <c r="AE434" s="110" t="s">
        <v>556</v>
      </c>
      <c r="AF434" s="111"/>
      <c r="AG434" s="111"/>
      <c r="AH434" s="112"/>
      <c r="AI434" s="110" t="s">
        <v>521</v>
      </c>
      <c r="AJ434" s="111"/>
      <c r="AK434" s="111"/>
      <c r="AL434" s="111"/>
      <c r="AM434" s="110" t="s">
        <v>521</v>
      </c>
      <c r="AN434" s="111"/>
      <c r="AO434" s="111"/>
      <c r="AP434" s="112"/>
      <c r="AQ434" s="110" t="s">
        <v>521</v>
      </c>
      <c r="AR434" s="111"/>
      <c r="AS434" s="111"/>
      <c r="AT434" s="112"/>
      <c r="AU434" s="111" t="s">
        <v>521</v>
      </c>
      <c r="AV434" s="111"/>
      <c r="AW434" s="111"/>
      <c r="AX434" s="221"/>
    </row>
    <row r="435" spans="1:50" ht="23.25" customHeight="1" x14ac:dyDescent="0.15">
      <c r="A435" s="1042"/>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521</v>
      </c>
      <c r="AF435" s="111"/>
      <c r="AG435" s="111"/>
      <c r="AH435" s="112"/>
      <c r="AI435" s="110" t="s">
        <v>521</v>
      </c>
      <c r="AJ435" s="111"/>
      <c r="AK435" s="111"/>
      <c r="AL435" s="111"/>
      <c r="AM435" s="110" t="s">
        <v>521</v>
      </c>
      <c r="AN435" s="111"/>
      <c r="AO435" s="111"/>
      <c r="AP435" s="112"/>
      <c r="AQ435" s="110" t="s">
        <v>521</v>
      </c>
      <c r="AR435" s="111"/>
      <c r="AS435" s="111"/>
      <c r="AT435" s="112"/>
      <c r="AU435" s="111" t="s">
        <v>521</v>
      </c>
      <c r="AV435" s="111"/>
      <c r="AW435" s="111"/>
      <c r="AX435" s="221"/>
    </row>
    <row r="436" spans="1:50" ht="18.75" hidden="1" customHeight="1" x14ac:dyDescent="0.15">
      <c r="A436" s="1042"/>
      <c r="B436" s="251"/>
      <c r="C436" s="250"/>
      <c r="D436" s="251"/>
      <c r="E436" s="165" t="s">
        <v>353</v>
      </c>
      <c r="F436" s="166"/>
      <c r="G436" s="167" t="s">
        <v>350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352</v>
      </c>
      <c r="AF436" s="178"/>
      <c r="AG436" s="178"/>
      <c r="AH436" s="179"/>
      <c r="AI436" s="180" t="s">
        <v>482</v>
      </c>
      <c r="AJ436" s="180"/>
      <c r="AK436" s="180"/>
      <c r="AL436" s="175"/>
      <c r="AM436" s="180" t="s">
        <v>478</v>
      </c>
      <c r="AN436" s="180"/>
      <c r="AO436" s="180"/>
      <c r="AP436" s="175"/>
      <c r="AQ436" s="175" t="s">
        <v>344</v>
      </c>
      <c r="AR436" s="168"/>
      <c r="AS436" s="168"/>
      <c r="AT436" s="169"/>
      <c r="AU436" s="133" t="s">
        <v>252</v>
      </c>
      <c r="AV436" s="133"/>
      <c r="AW436" s="133"/>
      <c r="AX436" s="134"/>
    </row>
    <row r="437" spans="1:50" ht="18.75" hidden="1" customHeight="1" x14ac:dyDescent="0.15">
      <c r="A437" s="1042"/>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345</v>
      </c>
      <c r="AH437" s="171"/>
      <c r="AI437" s="181"/>
      <c r="AJ437" s="181"/>
      <c r="AK437" s="181"/>
      <c r="AL437" s="176"/>
      <c r="AM437" s="181"/>
      <c r="AN437" s="181"/>
      <c r="AO437" s="181"/>
      <c r="AP437" s="176"/>
      <c r="AQ437" s="216"/>
      <c r="AR437" s="135"/>
      <c r="AS437" s="136" t="s">
        <v>345</v>
      </c>
      <c r="AT437" s="171"/>
      <c r="AU437" s="135"/>
      <c r="AV437" s="135"/>
      <c r="AW437" s="136" t="s">
        <v>299</v>
      </c>
      <c r="AX437" s="137"/>
    </row>
    <row r="438" spans="1:50" ht="23.25" hidden="1" customHeight="1" x14ac:dyDescent="0.15">
      <c r="A438" s="1042"/>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1042"/>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1042"/>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1042"/>
      <c r="B441" s="251"/>
      <c r="C441" s="250"/>
      <c r="D441" s="251"/>
      <c r="E441" s="165" t="s">
        <v>353</v>
      </c>
      <c r="F441" s="166"/>
      <c r="G441" s="167" t="s">
        <v>350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352</v>
      </c>
      <c r="AF441" s="178"/>
      <c r="AG441" s="178"/>
      <c r="AH441" s="179"/>
      <c r="AI441" s="180" t="s">
        <v>482</v>
      </c>
      <c r="AJ441" s="180"/>
      <c r="AK441" s="180"/>
      <c r="AL441" s="175"/>
      <c r="AM441" s="180" t="s">
        <v>474</v>
      </c>
      <c r="AN441" s="180"/>
      <c r="AO441" s="180"/>
      <c r="AP441" s="175"/>
      <c r="AQ441" s="175" t="s">
        <v>344</v>
      </c>
      <c r="AR441" s="168"/>
      <c r="AS441" s="168"/>
      <c r="AT441" s="169"/>
      <c r="AU441" s="133" t="s">
        <v>252</v>
      </c>
      <c r="AV441" s="133"/>
      <c r="AW441" s="133"/>
      <c r="AX441" s="134"/>
    </row>
    <row r="442" spans="1:50" ht="18.75" hidden="1" customHeight="1" x14ac:dyDescent="0.15">
      <c r="A442" s="1042"/>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345</v>
      </c>
      <c r="AH442" s="171"/>
      <c r="AI442" s="181"/>
      <c r="AJ442" s="181"/>
      <c r="AK442" s="181"/>
      <c r="AL442" s="176"/>
      <c r="AM442" s="181"/>
      <c r="AN442" s="181"/>
      <c r="AO442" s="181"/>
      <c r="AP442" s="176"/>
      <c r="AQ442" s="216"/>
      <c r="AR442" s="135"/>
      <c r="AS442" s="136" t="s">
        <v>345</v>
      </c>
      <c r="AT442" s="171"/>
      <c r="AU442" s="135"/>
      <c r="AV442" s="135"/>
      <c r="AW442" s="136" t="s">
        <v>299</v>
      </c>
      <c r="AX442" s="137"/>
    </row>
    <row r="443" spans="1:50" ht="23.25" hidden="1" customHeight="1" x14ac:dyDescent="0.15">
      <c r="A443" s="1042"/>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42"/>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42"/>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42"/>
      <c r="B446" s="251"/>
      <c r="C446" s="250"/>
      <c r="D446" s="251"/>
      <c r="E446" s="165" t="s">
        <v>353</v>
      </c>
      <c r="F446" s="166"/>
      <c r="G446" s="167" t="s">
        <v>350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352</v>
      </c>
      <c r="AF446" s="178"/>
      <c r="AG446" s="178"/>
      <c r="AH446" s="179"/>
      <c r="AI446" s="180" t="s">
        <v>482</v>
      </c>
      <c r="AJ446" s="180"/>
      <c r="AK446" s="180"/>
      <c r="AL446" s="175"/>
      <c r="AM446" s="180" t="s">
        <v>479</v>
      </c>
      <c r="AN446" s="180"/>
      <c r="AO446" s="180"/>
      <c r="AP446" s="175"/>
      <c r="AQ446" s="175" t="s">
        <v>344</v>
      </c>
      <c r="AR446" s="168"/>
      <c r="AS446" s="168"/>
      <c r="AT446" s="169"/>
      <c r="AU446" s="133" t="s">
        <v>252</v>
      </c>
      <c r="AV446" s="133"/>
      <c r="AW446" s="133"/>
      <c r="AX446" s="134"/>
    </row>
    <row r="447" spans="1:50" ht="18.75" hidden="1" customHeight="1" x14ac:dyDescent="0.15">
      <c r="A447" s="1042"/>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345</v>
      </c>
      <c r="AH447" s="171"/>
      <c r="AI447" s="181"/>
      <c r="AJ447" s="181"/>
      <c r="AK447" s="181"/>
      <c r="AL447" s="176"/>
      <c r="AM447" s="181"/>
      <c r="AN447" s="181"/>
      <c r="AO447" s="181"/>
      <c r="AP447" s="176"/>
      <c r="AQ447" s="216"/>
      <c r="AR447" s="135"/>
      <c r="AS447" s="136" t="s">
        <v>345</v>
      </c>
      <c r="AT447" s="171"/>
      <c r="AU447" s="135"/>
      <c r="AV447" s="135"/>
      <c r="AW447" s="136" t="s">
        <v>299</v>
      </c>
      <c r="AX447" s="137"/>
    </row>
    <row r="448" spans="1:50" ht="23.25" hidden="1" customHeight="1" x14ac:dyDescent="0.15">
      <c r="A448" s="1042"/>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42"/>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42"/>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42"/>
      <c r="B451" s="251"/>
      <c r="C451" s="250"/>
      <c r="D451" s="251"/>
      <c r="E451" s="165" t="s">
        <v>353</v>
      </c>
      <c r="F451" s="166"/>
      <c r="G451" s="167" t="s">
        <v>350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352</v>
      </c>
      <c r="AF451" s="178"/>
      <c r="AG451" s="178"/>
      <c r="AH451" s="179"/>
      <c r="AI451" s="180" t="s">
        <v>482</v>
      </c>
      <c r="AJ451" s="180"/>
      <c r="AK451" s="180"/>
      <c r="AL451" s="175"/>
      <c r="AM451" s="180" t="s">
        <v>478</v>
      </c>
      <c r="AN451" s="180"/>
      <c r="AO451" s="180"/>
      <c r="AP451" s="175"/>
      <c r="AQ451" s="175" t="s">
        <v>344</v>
      </c>
      <c r="AR451" s="168"/>
      <c r="AS451" s="168"/>
      <c r="AT451" s="169"/>
      <c r="AU451" s="133" t="s">
        <v>252</v>
      </c>
      <c r="AV451" s="133"/>
      <c r="AW451" s="133"/>
      <c r="AX451" s="134"/>
    </row>
    <row r="452" spans="1:50" ht="18.75" hidden="1" customHeight="1" x14ac:dyDescent="0.15">
      <c r="A452" s="1042"/>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345</v>
      </c>
      <c r="AH452" s="171"/>
      <c r="AI452" s="181"/>
      <c r="AJ452" s="181"/>
      <c r="AK452" s="181"/>
      <c r="AL452" s="176"/>
      <c r="AM452" s="181"/>
      <c r="AN452" s="181"/>
      <c r="AO452" s="181"/>
      <c r="AP452" s="176"/>
      <c r="AQ452" s="216"/>
      <c r="AR452" s="135"/>
      <c r="AS452" s="136" t="s">
        <v>345</v>
      </c>
      <c r="AT452" s="171"/>
      <c r="AU452" s="135"/>
      <c r="AV452" s="135"/>
      <c r="AW452" s="136" t="s">
        <v>299</v>
      </c>
      <c r="AX452" s="137"/>
    </row>
    <row r="453" spans="1:50" ht="23.25" hidden="1" customHeight="1" x14ac:dyDescent="0.15">
      <c r="A453" s="1042"/>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42"/>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42"/>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1042"/>
      <c r="B456" s="251"/>
      <c r="C456" s="250"/>
      <c r="D456" s="251"/>
      <c r="E456" s="165" t="s">
        <v>354</v>
      </c>
      <c r="F456" s="166"/>
      <c r="G456" s="167" t="s">
        <v>351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352</v>
      </c>
      <c r="AF456" s="178"/>
      <c r="AG456" s="178"/>
      <c r="AH456" s="179"/>
      <c r="AI456" s="180" t="s">
        <v>482</v>
      </c>
      <c r="AJ456" s="180"/>
      <c r="AK456" s="180"/>
      <c r="AL456" s="175"/>
      <c r="AM456" s="180" t="s">
        <v>478</v>
      </c>
      <c r="AN456" s="180"/>
      <c r="AO456" s="180"/>
      <c r="AP456" s="175"/>
      <c r="AQ456" s="175" t="s">
        <v>344</v>
      </c>
      <c r="AR456" s="168"/>
      <c r="AS456" s="168"/>
      <c r="AT456" s="169"/>
      <c r="AU456" s="133" t="s">
        <v>252</v>
      </c>
      <c r="AV456" s="133"/>
      <c r="AW456" s="133"/>
      <c r="AX456" s="134"/>
    </row>
    <row r="457" spans="1:50" ht="18.75" customHeight="1" x14ac:dyDescent="0.15">
      <c r="A457" s="1042"/>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521</v>
      </c>
      <c r="AF457" s="135"/>
      <c r="AG457" s="136" t="s">
        <v>345</v>
      </c>
      <c r="AH457" s="171"/>
      <c r="AI457" s="181"/>
      <c r="AJ457" s="181"/>
      <c r="AK457" s="181"/>
      <c r="AL457" s="176"/>
      <c r="AM457" s="181"/>
      <c r="AN457" s="181"/>
      <c r="AO457" s="181"/>
      <c r="AP457" s="176"/>
      <c r="AQ457" s="216" t="s">
        <v>580</v>
      </c>
      <c r="AR457" s="135"/>
      <c r="AS457" s="136" t="s">
        <v>345</v>
      </c>
      <c r="AT457" s="171"/>
      <c r="AU457" s="135" t="s">
        <v>521</v>
      </c>
      <c r="AV457" s="135"/>
      <c r="AW457" s="136" t="s">
        <v>299</v>
      </c>
      <c r="AX457" s="137"/>
    </row>
    <row r="458" spans="1:50" ht="23.25" customHeight="1" x14ac:dyDescent="0.15">
      <c r="A458" s="1042"/>
      <c r="B458" s="251"/>
      <c r="C458" s="250"/>
      <c r="D458" s="251"/>
      <c r="E458" s="165"/>
      <c r="F458" s="166"/>
      <c r="G458" s="229" t="s">
        <v>580</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521</v>
      </c>
      <c r="AC458" s="132"/>
      <c r="AD458" s="132"/>
      <c r="AE458" s="110" t="s">
        <v>521</v>
      </c>
      <c r="AF458" s="111"/>
      <c r="AG458" s="111"/>
      <c r="AH458" s="111"/>
      <c r="AI458" s="110" t="s">
        <v>581</v>
      </c>
      <c r="AJ458" s="111"/>
      <c r="AK458" s="111"/>
      <c r="AL458" s="111"/>
      <c r="AM458" s="110" t="s">
        <v>580</v>
      </c>
      <c r="AN458" s="111"/>
      <c r="AO458" s="111"/>
      <c r="AP458" s="112"/>
      <c r="AQ458" s="110" t="s">
        <v>556</v>
      </c>
      <c r="AR458" s="111"/>
      <c r="AS458" s="111"/>
      <c r="AT458" s="112"/>
      <c r="AU458" s="111" t="s">
        <v>521</v>
      </c>
      <c r="AV458" s="111"/>
      <c r="AW458" s="111"/>
      <c r="AX458" s="221"/>
    </row>
    <row r="459" spans="1:50" ht="23.25" customHeight="1" x14ac:dyDescent="0.15">
      <c r="A459" s="1042"/>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581</v>
      </c>
      <c r="AC459" s="220"/>
      <c r="AD459" s="220"/>
      <c r="AE459" s="110" t="s">
        <v>580</v>
      </c>
      <c r="AF459" s="111"/>
      <c r="AG459" s="111"/>
      <c r="AH459" s="112"/>
      <c r="AI459" s="110" t="s">
        <v>521</v>
      </c>
      <c r="AJ459" s="111"/>
      <c r="AK459" s="111"/>
      <c r="AL459" s="111"/>
      <c r="AM459" s="110" t="s">
        <v>521</v>
      </c>
      <c r="AN459" s="111"/>
      <c r="AO459" s="111"/>
      <c r="AP459" s="112"/>
      <c r="AQ459" s="110" t="s">
        <v>521</v>
      </c>
      <c r="AR459" s="111"/>
      <c r="AS459" s="111"/>
      <c r="AT459" s="112"/>
      <c r="AU459" s="111" t="s">
        <v>580</v>
      </c>
      <c r="AV459" s="111"/>
      <c r="AW459" s="111"/>
      <c r="AX459" s="221"/>
    </row>
    <row r="460" spans="1:50" ht="23.25" customHeight="1" x14ac:dyDescent="0.15">
      <c r="A460" s="1042"/>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521</v>
      </c>
      <c r="AF460" s="111"/>
      <c r="AG460" s="111"/>
      <c r="AH460" s="112"/>
      <c r="AI460" s="110" t="s">
        <v>521</v>
      </c>
      <c r="AJ460" s="111"/>
      <c r="AK460" s="111"/>
      <c r="AL460" s="111"/>
      <c r="AM460" s="110" t="s">
        <v>521</v>
      </c>
      <c r="AN460" s="111"/>
      <c r="AO460" s="111"/>
      <c r="AP460" s="112"/>
      <c r="AQ460" s="110" t="s">
        <v>521</v>
      </c>
      <c r="AR460" s="111"/>
      <c r="AS460" s="111"/>
      <c r="AT460" s="112"/>
      <c r="AU460" s="111" t="s">
        <v>521</v>
      </c>
      <c r="AV460" s="111"/>
      <c r="AW460" s="111"/>
      <c r="AX460" s="221"/>
    </row>
    <row r="461" spans="1:50" ht="18.75" hidden="1" customHeight="1" x14ac:dyDescent="0.15">
      <c r="A461" s="1042"/>
      <c r="B461" s="251"/>
      <c r="C461" s="250"/>
      <c r="D461" s="251"/>
      <c r="E461" s="165" t="s">
        <v>354</v>
      </c>
      <c r="F461" s="166"/>
      <c r="G461" s="167" t="s">
        <v>351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352</v>
      </c>
      <c r="AF461" s="178"/>
      <c r="AG461" s="178"/>
      <c r="AH461" s="179"/>
      <c r="AI461" s="180" t="s">
        <v>482</v>
      </c>
      <c r="AJ461" s="180"/>
      <c r="AK461" s="180"/>
      <c r="AL461" s="175"/>
      <c r="AM461" s="180" t="s">
        <v>480</v>
      </c>
      <c r="AN461" s="180"/>
      <c r="AO461" s="180"/>
      <c r="AP461" s="175"/>
      <c r="AQ461" s="175" t="s">
        <v>344</v>
      </c>
      <c r="AR461" s="168"/>
      <c r="AS461" s="168"/>
      <c r="AT461" s="169"/>
      <c r="AU461" s="133" t="s">
        <v>252</v>
      </c>
      <c r="AV461" s="133"/>
      <c r="AW461" s="133"/>
      <c r="AX461" s="134"/>
    </row>
    <row r="462" spans="1:50" ht="18.75" hidden="1" customHeight="1" x14ac:dyDescent="0.15">
      <c r="A462" s="1042"/>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345</v>
      </c>
      <c r="AH462" s="171"/>
      <c r="AI462" s="181"/>
      <c r="AJ462" s="181"/>
      <c r="AK462" s="181"/>
      <c r="AL462" s="176"/>
      <c r="AM462" s="181"/>
      <c r="AN462" s="181"/>
      <c r="AO462" s="181"/>
      <c r="AP462" s="176"/>
      <c r="AQ462" s="216"/>
      <c r="AR462" s="135"/>
      <c r="AS462" s="136" t="s">
        <v>345</v>
      </c>
      <c r="AT462" s="171"/>
      <c r="AU462" s="135"/>
      <c r="AV462" s="135"/>
      <c r="AW462" s="136" t="s">
        <v>299</v>
      </c>
      <c r="AX462" s="137"/>
    </row>
    <row r="463" spans="1:50" ht="23.25" hidden="1" customHeight="1" x14ac:dyDescent="0.15">
      <c r="A463" s="1042"/>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42"/>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42"/>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42"/>
      <c r="B466" s="251"/>
      <c r="C466" s="250"/>
      <c r="D466" s="251"/>
      <c r="E466" s="165" t="s">
        <v>354</v>
      </c>
      <c r="F466" s="166"/>
      <c r="G466" s="167" t="s">
        <v>351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352</v>
      </c>
      <c r="AF466" s="178"/>
      <c r="AG466" s="178"/>
      <c r="AH466" s="179"/>
      <c r="AI466" s="180" t="s">
        <v>482</v>
      </c>
      <c r="AJ466" s="180"/>
      <c r="AK466" s="180"/>
      <c r="AL466" s="175"/>
      <c r="AM466" s="180" t="s">
        <v>478</v>
      </c>
      <c r="AN466" s="180"/>
      <c r="AO466" s="180"/>
      <c r="AP466" s="175"/>
      <c r="AQ466" s="175" t="s">
        <v>344</v>
      </c>
      <c r="AR466" s="168"/>
      <c r="AS466" s="168"/>
      <c r="AT466" s="169"/>
      <c r="AU466" s="133" t="s">
        <v>252</v>
      </c>
      <c r="AV466" s="133"/>
      <c r="AW466" s="133"/>
      <c r="AX466" s="134"/>
    </row>
    <row r="467" spans="1:50" ht="18.75" hidden="1" customHeight="1" x14ac:dyDescent="0.15">
      <c r="A467" s="1042"/>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345</v>
      </c>
      <c r="AH467" s="171"/>
      <c r="AI467" s="181"/>
      <c r="AJ467" s="181"/>
      <c r="AK467" s="181"/>
      <c r="AL467" s="176"/>
      <c r="AM467" s="181"/>
      <c r="AN467" s="181"/>
      <c r="AO467" s="181"/>
      <c r="AP467" s="176"/>
      <c r="AQ467" s="216"/>
      <c r="AR467" s="135"/>
      <c r="AS467" s="136" t="s">
        <v>345</v>
      </c>
      <c r="AT467" s="171"/>
      <c r="AU467" s="135"/>
      <c r="AV467" s="135"/>
      <c r="AW467" s="136" t="s">
        <v>299</v>
      </c>
      <c r="AX467" s="137"/>
    </row>
    <row r="468" spans="1:50" ht="23.25" hidden="1" customHeight="1" x14ac:dyDescent="0.15">
      <c r="A468" s="1042"/>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42"/>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42"/>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42"/>
      <c r="B471" s="251"/>
      <c r="C471" s="250"/>
      <c r="D471" s="251"/>
      <c r="E471" s="165" t="s">
        <v>354</v>
      </c>
      <c r="F471" s="166"/>
      <c r="G471" s="167" t="s">
        <v>351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352</v>
      </c>
      <c r="AF471" s="178"/>
      <c r="AG471" s="178"/>
      <c r="AH471" s="179"/>
      <c r="AI471" s="180" t="s">
        <v>482</v>
      </c>
      <c r="AJ471" s="180"/>
      <c r="AK471" s="180"/>
      <c r="AL471" s="175"/>
      <c r="AM471" s="180" t="s">
        <v>474</v>
      </c>
      <c r="AN471" s="180"/>
      <c r="AO471" s="180"/>
      <c r="AP471" s="175"/>
      <c r="AQ471" s="175" t="s">
        <v>344</v>
      </c>
      <c r="AR471" s="168"/>
      <c r="AS471" s="168"/>
      <c r="AT471" s="169"/>
      <c r="AU471" s="133" t="s">
        <v>252</v>
      </c>
      <c r="AV471" s="133"/>
      <c r="AW471" s="133"/>
      <c r="AX471" s="134"/>
    </row>
    <row r="472" spans="1:50" ht="18.75" hidden="1" customHeight="1" x14ac:dyDescent="0.15">
      <c r="A472" s="1042"/>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345</v>
      </c>
      <c r="AH472" s="171"/>
      <c r="AI472" s="181"/>
      <c r="AJ472" s="181"/>
      <c r="AK472" s="181"/>
      <c r="AL472" s="176"/>
      <c r="AM472" s="181"/>
      <c r="AN472" s="181"/>
      <c r="AO472" s="181"/>
      <c r="AP472" s="176"/>
      <c r="AQ472" s="216"/>
      <c r="AR472" s="135"/>
      <c r="AS472" s="136" t="s">
        <v>345</v>
      </c>
      <c r="AT472" s="171"/>
      <c r="AU472" s="135"/>
      <c r="AV472" s="135"/>
      <c r="AW472" s="136" t="s">
        <v>299</v>
      </c>
      <c r="AX472" s="137"/>
    </row>
    <row r="473" spans="1:50" ht="23.25" hidden="1" customHeight="1" x14ac:dyDescent="0.15">
      <c r="A473" s="1042"/>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42"/>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42"/>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42"/>
      <c r="B476" s="251"/>
      <c r="C476" s="250"/>
      <c r="D476" s="251"/>
      <c r="E476" s="165" t="s">
        <v>354</v>
      </c>
      <c r="F476" s="166"/>
      <c r="G476" s="167" t="s">
        <v>351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352</v>
      </c>
      <c r="AF476" s="178"/>
      <c r="AG476" s="178"/>
      <c r="AH476" s="179"/>
      <c r="AI476" s="180" t="s">
        <v>482</v>
      </c>
      <c r="AJ476" s="180"/>
      <c r="AK476" s="180"/>
      <c r="AL476" s="175"/>
      <c r="AM476" s="180" t="s">
        <v>478</v>
      </c>
      <c r="AN476" s="180"/>
      <c r="AO476" s="180"/>
      <c r="AP476" s="175"/>
      <c r="AQ476" s="175" t="s">
        <v>344</v>
      </c>
      <c r="AR476" s="168"/>
      <c r="AS476" s="168"/>
      <c r="AT476" s="169"/>
      <c r="AU476" s="133" t="s">
        <v>252</v>
      </c>
      <c r="AV476" s="133"/>
      <c r="AW476" s="133"/>
      <c r="AX476" s="134"/>
    </row>
    <row r="477" spans="1:50" ht="18.75" hidden="1" customHeight="1" x14ac:dyDescent="0.15">
      <c r="A477" s="1042"/>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345</v>
      </c>
      <c r="AH477" s="171"/>
      <c r="AI477" s="181"/>
      <c r="AJ477" s="181"/>
      <c r="AK477" s="181"/>
      <c r="AL477" s="176"/>
      <c r="AM477" s="181"/>
      <c r="AN477" s="181"/>
      <c r="AO477" s="181"/>
      <c r="AP477" s="176"/>
      <c r="AQ477" s="216"/>
      <c r="AR477" s="135"/>
      <c r="AS477" s="136" t="s">
        <v>345</v>
      </c>
      <c r="AT477" s="171"/>
      <c r="AU477" s="135"/>
      <c r="AV477" s="135"/>
      <c r="AW477" s="136" t="s">
        <v>299</v>
      </c>
      <c r="AX477" s="137"/>
    </row>
    <row r="478" spans="1:50" ht="23.25" hidden="1" customHeight="1" x14ac:dyDescent="0.15">
      <c r="A478" s="1042"/>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42"/>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42"/>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1042"/>
      <c r="B481" s="251"/>
      <c r="C481" s="250"/>
      <c r="D481" s="251"/>
      <c r="E481" s="156" t="s">
        <v>522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42"/>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42"/>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42"/>
      <c r="B484" s="251"/>
      <c r="C484" s="250"/>
      <c r="D484" s="251"/>
      <c r="E484" s="237" t="s">
        <v>517</v>
      </c>
      <c r="F484" s="238"/>
      <c r="G484" s="239" t="s">
        <v>364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42"/>
      <c r="B485" s="251"/>
      <c r="C485" s="250"/>
      <c r="D485" s="251"/>
      <c r="E485" s="165" t="s">
        <v>353</v>
      </c>
      <c r="F485" s="166"/>
      <c r="G485" s="167" t="s">
        <v>350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352</v>
      </c>
      <c r="AF485" s="178"/>
      <c r="AG485" s="178"/>
      <c r="AH485" s="179"/>
      <c r="AI485" s="180" t="s">
        <v>483</v>
      </c>
      <c r="AJ485" s="180"/>
      <c r="AK485" s="180"/>
      <c r="AL485" s="175"/>
      <c r="AM485" s="180" t="s">
        <v>480</v>
      </c>
      <c r="AN485" s="180"/>
      <c r="AO485" s="180"/>
      <c r="AP485" s="175"/>
      <c r="AQ485" s="175" t="s">
        <v>344</v>
      </c>
      <c r="AR485" s="168"/>
      <c r="AS485" s="168"/>
      <c r="AT485" s="169"/>
      <c r="AU485" s="133" t="s">
        <v>252</v>
      </c>
      <c r="AV485" s="133"/>
      <c r="AW485" s="133"/>
      <c r="AX485" s="134"/>
    </row>
    <row r="486" spans="1:50" ht="18.75" hidden="1" customHeight="1" x14ac:dyDescent="0.15">
      <c r="A486" s="1042"/>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345</v>
      </c>
      <c r="AH486" s="171"/>
      <c r="AI486" s="181"/>
      <c r="AJ486" s="181"/>
      <c r="AK486" s="181"/>
      <c r="AL486" s="176"/>
      <c r="AM486" s="181"/>
      <c r="AN486" s="181"/>
      <c r="AO486" s="181"/>
      <c r="AP486" s="176"/>
      <c r="AQ486" s="216"/>
      <c r="AR486" s="135"/>
      <c r="AS486" s="136" t="s">
        <v>345</v>
      </c>
      <c r="AT486" s="171"/>
      <c r="AU486" s="135"/>
      <c r="AV486" s="135"/>
      <c r="AW486" s="136" t="s">
        <v>299</v>
      </c>
      <c r="AX486" s="137"/>
    </row>
    <row r="487" spans="1:50" ht="23.25" hidden="1" customHeight="1" x14ac:dyDescent="0.15">
      <c r="A487" s="1042"/>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42"/>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42"/>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42"/>
      <c r="B490" s="251"/>
      <c r="C490" s="250"/>
      <c r="D490" s="251"/>
      <c r="E490" s="165" t="s">
        <v>353</v>
      </c>
      <c r="F490" s="166"/>
      <c r="G490" s="167" t="s">
        <v>350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352</v>
      </c>
      <c r="AF490" s="178"/>
      <c r="AG490" s="178"/>
      <c r="AH490" s="179"/>
      <c r="AI490" s="180" t="s">
        <v>482</v>
      </c>
      <c r="AJ490" s="180"/>
      <c r="AK490" s="180"/>
      <c r="AL490" s="175"/>
      <c r="AM490" s="180" t="s">
        <v>480</v>
      </c>
      <c r="AN490" s="180"/>
      <c r="AO490" s="180"/>
      <c r="AP490" s="175"/>
      <c r="AQ490" s="175" t="s">
        <v>344</v>
      </c>
      <c r="AR490" s="168"/>
      <c r="AS490" s="168"/>
      <c r="AT490" s="169"/>
      <c r="AU490" s="133" t="s">
        <v>252</v>
      </c>
      <c r="AV490" s="133"/>
      <c r="AW490" s="133"/>
      <c r="AX490" s="134"/>
    </row>
    <row r="491" spans="1:50" ht="18.75" hidden="1" customHeight="1" x14ac:dyDescent="0.15">
      <c r="A491" s="1042"/>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345</v>
      </c>
      <c r="AH491" s="171"/>
      <c r="AI491" s="181"/>
      <c r="AJ491" s="181"/>
      <c r="AK491" s="181"/>
      <c r="AL491" s="176"/>
      <c r="AM491" s="181"/>
      <c r="AN491" s="181"/>
      <c r="AO491" s="181"/>
      <c r="AP491" s="176"/>
      <c r="AQ491" s="216"/>
      <c r="AR491" s="135"/>
      <c r="AS491" s="136" t="s">
        <v>345</v>
      </c>
      <c r="AT491" s="171"/>
      <c r="AU491" s="135"/>
      <c r="AV491" s="135"/>
      <c r="AW491" s="136" t="s">
        <v>299</v>
      </c>
      <c r="AX491" s="137"/>
    </row>
    <row r="492" spans="1:50" ht="23.25" hidden="1" customHeight="1" x14ac:dyDescent="0.15">
      <c r="A492" s="1042"/>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42"/>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42"/>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42"/>
      <c r="B495" s="251"/>
      <c r="C495" s="250"/>
      <c r="D495" s="251"/>
      <c r="E495" s="165" t="s">
        <v>353</v>
      </c>
      <c r="F495" s="166"/>
      <c r="G495" s="167" t="s">
        <v>350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352</v>
      </c>
      <c r="AF495" s="178"/>
      <c r="AG495" s="178"/>
      <c r="AH495" s="179"/>
      <c r="AI495" s="180" t="s">
        <v>482</v>
      </c>
      <c r="AJ495" s="180"/>
      <c r="AK495" s="180"/>
      <c r="AL495" s="175"/>
      <c r="AM495" s="180" t="s">
        <v>478</v>
      </c>
      <c r="AN495" s="180"/>
      <c r="AO495" s="180"/>
      <c r="AP495" s="175"/>
      <c r="AQ495" s="175" t="s">
        <v>344</v>
      </c>
      <c r="AR495" s="168"/>
      <c r="AS495" s="168"/>
      <c r="AT495" s="169"/>
      <c r="AU495" s="133" t="s">
        <v>252</v>
      </c>
      <c r="AV495" s="133"/>
      <c r="AW495" s="133"/>
      <c r="AX495" s="134"/>
    </row>
    <row r="496" spans="1:50" ht="18.75" hidden="1" customHeight="1" x14ac:dyDescent="0.15">
      <c r="A496" s="1042"/>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345</v>
      </c>
      <c r="AH496" s="171"/>
      <c r="AI496" s="181"/>
      <c r="AJ496" s="181"/>
      <c r="AK496" s="181"/>
      <c r="AL496" s="176"/>
      <c r="AM496" s="181"/>
      <c r="AN496" s="181"/>
      <c r="AO496" s="181"/>
      <c r="AP496" s="176"/>
      <c r="AQ496" s="216"/>
      <c r="AR496" s="135"/>
      <c r="AS496" s="136" t="s">
        <v>345</v>
      </c>
      <c r="AT496" s="171"/>
      <c r="AU496" s="135"/>
      <c r="AV496" s="135"/>
      <c r="AW496" s="136" t="s">
        <v>299</v>
      </c>
      <c r="AX496" s="137"/>
    </row>
    <row r="497" spans="1:50" ht="23.25" hidden="1" customHeight="1" x14ac:dyDescent="0.15">
      <c r="A497" s="1042"/>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42"/>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42"/>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42"/>
      <c r="B500" s="251"/>
      <c r="C500" s="250"/>
      <c r="D500" s="251"/>
      <c r="E500" s="165" t="s">
        <v>353</v>
      </c>
      <c r="F500" s="166"/>
      <c r="G500" s="167" t="s">
        <v>350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352</v>
      </c>
      <c r="AF500" s="178"/>
      <c r="AG500" s="178"/>
      <c r="AH500" s="179"/>
      <c r="AI500" s="180" t="s">
        <v>482</v>
      </c>
      <c r="AJ500" s="180"/>
      <c r="AK500" s="180"/>
      <c r="AL500" s="175"/>
      <c r="AM500" s="180" t="s">
        <v>479</v>
      </c>
      <c r="AN500" s="180"/>
      <c r="AO500" s="180"/>
      <c r="AP500" s="175"/>
      <c r="AQ500" s="175" t="s">
        <v>344</v>
      </c>
      <c r="AR500" s="168"/>
      <c r="AS500" s="168"/>
      <c r="AT500" s="169"/>
      <c r="AU500" s="133" t="s">
        <v>252</v>
      </c>
      <c r="AV500" s="133"/>
      <c r="AW500" s="133"/>
      <c r="AX500" s="134"/>
    </row>
    <row r="501" spans="1:50" ht="18.75" hidden="1" customHeight="1" x14ac:dyDescent="0.15">
      <c r="A501" s="1042"/>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345</v>
      </c>
      <c r="AH501" s="171"/>
      <c r="AI501" s="181"/>
      <c r="AJ501" s="181"/>
      <c r="AK501" s="181"/>
      <c r="AL501" s="176"/>
      <c r="AM501" s="181"/>
      <c r="AN501" s="181"/>
      <c r="AO501" s="181"/>
      <c r="AP501" s="176"/>
      <c r="AQ501" s="216"/>
      <c r="AR501" s="135"/>
      <c r="AS501" s="136" t="s">
        <v>345</v>
      </c>
      <c r="AT501" s="171"/>
      <c r="AU501" s="135"/>
      <c r="AV501" s="135"/>
      <c r="AW501" s="136" t="s">
        <v>299</v>
      </c>
      <c r="AX501" s="137"/>
    </row>
    <row r="502" spans="1:50" ht="23.25" hidden="1" customHeight="1" x14ac:dyDescent="0.15">
      <c r="A502" s="1042"/>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42"/>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42"/>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42"/>
      <c r="B505" s="251"/>
      <c r="C505" s="250"/>
      <c r="D505" s="251"/>
      <c r="E505" s="165" t="s">
        <v>353</v>
      </c>
      <c r="F505" s="166"/>
      <c r="G505" s="167" t="s">
        <v>350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352</v>
      </c>
      <c r="AF505" s="178"/>
      <c r="AG505" s="178"/>
      <c r="AH505" s="179"/>
      <c r="AI505" s="180" t="s">
        <v>482</v>
      </c>
      <c r="AJ505" s="180"/>
      <c r="AK505" s="180"/>
      <c r="AL505" s="175"/>
      <c r="AM505" s="180" t="s">
        <v>480</v>
      </c>
      <c r="AN505" s="180"/>
      <c r="AO505" s="180"/>
      <c r="AP505" s="175"/>
      <c r="AQ505" s="175" t="s">
        <v>344</v>
      </c>
      <c r="AR505" s="168"/>
      <c r="AS505" s="168"/>
      <c r="AT505" s="169"/>
      <c r="AU505" s="133" t="s">
        <v>252</v>
      </c>
      <c r="AV505" s="133"/>
      <c r="AW505" s="133"/>
      <c r="AX505" s="134"/>
    </row>
    <row r="506" spans="1:50" ht="18.75" hidden="1" customHeight="1" x14ac:dyDescent="0.15">
      <c r="A506" s="1042"/>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345</v>
      </c>
      <c r="AH506" s="171"/>
      <c r="AI506" s="181"/>
      <c r="AJ506" s="181"/>
      <c r="AK506" s="181"/>
      <c r="AL506" s="176"/>
      <c r="AM506" s="181"/>
      <c r="AN506" s="181"/>
      <c r="AO506" s="181"/>
      <c r="AP506" s="176"/>
      <c r="AQ506" s="216"/>
      <c r="AR506" s="135"/>
      <c r="AS506" s="136" t="s">
        <v>345</v>
      </c>
      <c r="AT506" s="171"/>
      <c r="AU506" s="135"/>
      <c r="AV506" s="135"/>
      <c r="AW506" s="136" t="s">
        <v>299</v>
      </c>
      <c r="AX506" s="137"/>
    </row>
    <row r="507" spans="1:50" ht="23.25" hidden="1" customHeight="1" x14ac:dyDescent="0.15">
      <c r="A507" s="1042"/>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42"/>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42"/>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42"/>
      <c r="B510" s="251"/>
      <c r="C510" s="250"/>
      <c r="D510" s="251"/>
      <c r="E510" s="165" t="s">
        <v>354</v>
      </c>
      <c r="F510" s="166"/>
      <c r="G510" s="167" t="s">
        <v>351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352</v>
      </c>
      <c r="AF510" s="178"/>
      <c r="AG510" s="178"/>
      <c r="AH510" s="179"/>
      <c r="AI510" s="180" t="s">
        <v>482</v>
      </c>
      <c r="AJ510" s="180"/>
      <c r="AK510" s="180"/>
      <c r="AL510" s="175"/>
      <c r="AM510" s="180" t="s">
        <v>478</v>
      </c>
      <c r="AN510" s="180"/>
      <c r="AO510" s="180"/>
      <c r="AP510" s="175"/>
      <c r="AQ510" s="175" t="s">
        <v>344</v>
      </c>
      <c r="AR510" s="168"/>
      <c r="AS510" s="168"/>
      <c r="AT510" s="169"/>
      <c r="AU510" s="133" t="s">
        <v>252</v>
      </c>
      <c r="AV510" s="133"/>
      <c r="AW510" s="133"/>
      <c r="AX510" s="134"/>
    </row>
    <row r="511" spans="1:50" ht="18.75" hidden="1" customHeight="1" x14ac:dyDescent="0.15">
      <c r="A511" s="1042"/>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345</v>
      </c>
      <c r="AH511" s="171"/>
      <c r="AI511" s="181"/>
      <c r="AJ511" s="181"/>
      <c r="AK511" s="181"/>
      <c r="AL511" s="176"/>
      <c r="AM511" s="181"/>
      <c r="AN511" s="181"/>
      <c r="AO511" s="181"/>
      <c r="AP511" s="176"/>
      <c r="AQ511" s="216"/>
      <c r="AR511" s="135"/>
      <c r="AS511" s="136" t="s">
        <v>345</v>
      </c>
      <c r="AT511" s="171"/>
      <c r="AU511" s="135"/>
      <c r="AV511" s="135"/>
      <c r="AW511" s="136" t="s">
        <v>299</v>
      </c>
      <c r="AX511" s="137"/>
    </row>
    <row r="512" spans="1:50" ht="23.25" hidden="1" customHeight="1" x14ac:dyDescent="0.15">
      <c r="A512" s="1042"/>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42"/>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42"/>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42"/>
      <c r="B515" s="251"/>
      <c r="C515" s="250"/>
      <c r="D515" s="251"/>
      <c r="E515" s="165" t="s">
        <v>354</v>
      </c>
      <c r="F515" s="166"/>
      <c r="G515" s="167" t="s">
        <v>351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352</v>
      </c>
      <c r="AF515" s="178"/>
      <c r="AG515" s="178"/>
      <c r="AH515" s="179"/>
      <c r="AI515" s="180" t="s">
        <v>483</v>
      </c>
      <c r="AJ515" s="180"/>
      <c r="AK515" s="180"/>
      <c r="AL515" s="175"/>
      <c r="AM515" s="180" t="s">
        <v>478</v>
      </c>
      <c r="AN515" s="180"/>
      <c r="AO515" s="180"/>
      <c r="AP515" s="175"/>
      <c r="AQ515" s="175" t="s">
        <v>344</v>
      </c>
      <c r="AR515" s="168"/>
      <c r="AS515" s="168"/>
      <c r="AT515" s="169"/>
      <c r="AU515" s="133" t="s">
        <v>252</v>
      </c>
      <c r="AV515" s="133"/>
      <c r="AW515" s="133"/>
      <c r="AX515" s="134"/>
    </row>
    <row r="516" spans="1:50" ht="18.75" hidden="1" customHeight="1" x14ac:dyDescent="0.15">
      <c r="A516" s="1042"/>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345</v>
      </c>
      <c r="AH516" s="171"/>
      <c r="AI516" s="181"/>
      <c r="AJ516" s="181"/>
      <c r="AK516" s="181"/>
      <c r="AL516" s="176"/>
      <c r="AM516" s="181"/>
      <c r="AN516" s="181"/>
      <c r="AO516" s="181"/>
      <c r="AP516" s="176"/>
      <c r="AQ516" s="216"/>
      <c r="AR516" s="135"/>
      <c r="AS516" s="136" t="s">
        <v>345</v>
      </c>
      <c r="AT516" s="171"/>
      <c r="AU516" s="135"/>
      <c r="AV516" s="135"/>
      <c r="AW516" s="136" t="s">
        <v>299</v>
      </c>
      <c r="AX516" s="137"/>
    </row>
    <row r="517" spans="1:50" ht="23.25" hidden="1" customHeight="1" x14ac:dyDescent="0.15">
      <c r="A517" s="1042"/>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42"/>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42"/>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42"/>
      <c r="B520" s="251"/>
      <c r="C520" s="250"/>
      <c r="D520" s="251"/>
      <c r="E520" s="165" t="s">
        <v>354</v>
      </c>
      <c r="F520" s="166"/>
      <c r="G520" s="167" t="s">
        <v>351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352</v>
      </c>
      <c r="AF520" s="178"/>
      <c r="AG520" s="178"/>
      <c r="AH520" s="179"/>
      <c r="AI520" s="180" t="s">
        <v>483</v>
      </c>
      <c r="AJ520" s="180"/>
      <c r="AK520" s="180"/>
      <c r="AL520" s="175"/>
      <c r="AM520" s="180" t="s">
        <v>478</v>
      </c>
      <c r="AN520" s="180"/>
      <c r="AO520" s="180"/>
      <c r="AP520" s="175"/>
      <c r="AQ520" s="175" t="s">
        <v>344</v>
      </c>
      <c r="AR520" s="168"/>
      <c r="AS520" s="168"/>
      <c r="AT520" s="169"/>
      <c r="AU520" s="133" t="s">
        <v>252</v>
      </c>
      <c r="AV520" s="133"/>
      <c r="AW520" s="133"/>
      <c r="AX520" s="134"/>
    </row>
    <row r="521" spans="1:50" ht="18.75" hidden="1" customHeight="1" x14ac:dyDescent="0.15">
      <c r="A521" s="1042"/>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345</v>
      </c>
      <c r="AH521" s="171"/>
      <c r="AI521" s="181"/>
      <c r="AJ521" s="181"/>
      <c r="AK521" s="181"/>
      <c r="AL521" s="176"/>
      <c r="AM521" s="181"/>
      <c r="AN521" s="181"/>
      <c r="AO521" s="181"/>
      <c r="AP521" s="176"/>
      <c r="AQ521" s="216"/>
      <c r="AR521" s="135"/>
      <c r="AS521" s="136" t="s">
        <v>345</v>
      </c>
      <c r="AT521" s="171"/>
      <c r="AU521" s="135"/>
      <c r="AV521" s="135"/>
      <c r="AW521" s="136" t="s">
        <v>299</v>
      </c>
      <c r="AX521" s="137"/>
    </row>
    <row r="522" spans="1:50" ht="23.25" hidden="1" customHeight="1" x14ac:dyDescent="0.15">
      <c r="A522" s="1042"/>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42"/>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42"/>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42"/>
      <c r="B525" s="251"/>
      <c r="C525" s="250"/>
      <c r="D525" s="251"/>
      <c r="E525" s="165" t="s">
        <v>354</v>
      </c>
      <c r="F525" s="166"/>
      <c r="G525" s="167" t="s">
        <v>351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352</v>
      </c>
      <c r="AF525" s="178"/>
      <c r="AG525" s="178"/>
      <c r="AH525" s="179"/>
      <c r="AI525" s="180" t="s">
        <v>482</v>
      </c>
      <c r="AJ525" s="180"/>
      <c r="AK525" s="180"/>
      <c r="AL525" s="175"/>
      <c r="AM525" s="180" t="s">
        <v>474</v>
      </c>
      <c r="AN525" s="180"/>
      <c r="AO525" s="180"/>
      <c r="AP525" s="175"/>
      <c r="AQ525" s="175" t="s">
        <v>344</v>
      </c>
      <c r="AR525" s="168"/>
      <c r="AS525" s="168"/>
      <c r="AT525" s="169"/>
      <c r="AU525" s="133" t="s">
        <v>252</v>
      </c>
      <c r="AV525" s="133"/>
      <c r="AW525" s="133"/>
      <c r="AX525" s="134"/>
    </row>
    <row r="526" spans="1:50" ht="18.75" hidden="1" customHeight="1" x14ac:dyDescent="0.15">
      <c r="A526" s="1042"/>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345</v>
      </c>
      <c r="AH526" s="171"/>
      <c r="AI526" s="181"/>
      <c r="AJ526" s="181"/>
      <c r="AK526" s="181"/>
      <c r="AL526" s="176"/>
      <c r="AM526" s="181"/>
      <c r="AN526" s="181"/>
      <c r="AO526" s="181"/>
      <c r="AP526" s="176"/>
      <c r="AQ526" s="216"/>
      <c r="AR526" s="135"/>
      <c r="AS526" s="136" t="s">
        <v>345</v>
      </c>
      <c r="AT526" s="171"/>
      <c r="AU526" s="135"/>
      <c r="AV526" s="135"/>
      <c r="AW526" s="136" t="s">
        <v>299</v>
      </c>
      <c r="AX526" s="137"/>
    </row>
    <row r="527" spans="1:50" ht="23.25" hidden="1" customHeight="1" x14ac:dyDescent="0.15">
      <c r="A527" s="1042"/>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42"/>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42"/>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42"/>
      <c r="B530" s="251"/>
      <c r="C530" s="250"/>
      <c r="D530" s="251"/>
      <c r="E530" s="165" t="s">
        <v>354</v>
      </c>
      <c r="F530" s="166"/>
      <c r="G530" s="167" t="s">
        <v>351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352</v>
      </c>
      <c r="AF530" s="178"/>
      <c r="AG530" s="178"/>
      <c r="AH530" s="179"/>
      <c r="AI530" s="180" t="s">
        <v>482</v>
      </c>
      <c r="AJ530" s="180"/>
      <c r="AK530" s="180"/>
      <c r="AL530" s="175"/>
      <c r="AM530" s="180" t="s">
        <v>478</v>
      </c>
      <c r="AN530" s="180"/>
      <c r="AO530" s="180"/>
      <c r="AP530" s="175"/>
      <c r="AQ530" s="175" t="s">
        <v>344</v>
      </c>
      <c r="AR530" s="168"/>
      <c r="AS530" s="168"/>
      <c r="AT530" s="169"/>
      <c r="AU530" s="133" t="s">
        <v>252</v>
      </c>
      <c r="AV530" s="133"/>
      <c r="AW530" s="133"/>
      <c r="AX530" s="134"/>
    </row>
    <row r="531" spans="1:50" ht="18.75" hidden="1" customHeight="1" x14ac:dyDescent="0.15">
      <c r="A531" s="1042"/>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345</v>
      </c>
      <c r="AH531" s="171"/>
      <c r="AI531" s="181"/>
      <c r="AJ531" s="181"/>
      <c r="AK531" s="181"/>
      <c r="AL531" s="176"/>
      <c r="AM531" s="181"/>
      <c r="AN531" s="181"/>
      <c r="AO531" s="181"/>
      <c r="AP531" s="176"/>
      <c r="AQ531" s="216"/>
      <c r="AR531" s="135"/>
      <c r="AS531" s="136" t="s">
        <v>345</v>
      </c>
      <c r="AT531" s="171"/>
      <c r="AU531" s="135"/>
      <c r="AV531" s="135"/>
      <c r="AW531" s="136" t="s">
        <v>299</v>
      </c>
      <c r="AX531" s="137"/>
    </row>
    <row r="532" spans="1:50" ht="23.25" hidden="1" customHeight="1" x14ac:dyDescent="0.15">
      <c r="A532" s="1042"/>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42"/>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42"/>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42"/>
      <c r="B535" s="251"/>
      <c r="C535" s="250"/>
      <c r="D535" s="251"/>
      <c r="E535" s="156" t="s">
        <v>523</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42"/>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42"/>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42"/>
      <c r="B538" s="251"/>
      <c r="C538" s="250"/>
      <c r="D538" s="251"/>
      <c r="E538" s="237" t="s">
        <v>518</v>
      </c>
      <c r="F538" s="238"/>
      <c r="G538" s="239" t="s">
        <v>364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42"/>
      <c r="B539" s="251"/>
      <c r="C539" s="250"/>
      <c r="D539" s="251"/>
      <c r="E539" s="165" t="s">
        <v>353</v>
      </c>
      <c r="F539" s="166"/>
      <c r="G539" s="167" t="s">
        <v>350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352</v>
      </c>
      <c r="AF539" s="178"/>
      <c r="AG539" s="178"/>
      <c r="AH539" s="179"/>
      <c r="AI539" s="180" t="s">
        <v>483</v>
      </c>
      <c r="AJ539" s="180"/>
      <c r="AK539" s="180"/>
      <c r="AL539" s="175"/>
      <c r="AM539" s="180" t="s">
        <v>478</v>
      </c>
      <c r="AN539" s="180"/>
      <c r="AO539" s="180"/>
      <c r="AP539" s="175"/>
      <c r="AQ539" s="175" t="s">
        <v>344</v>
      </c>
      <c r="AR539" s="168"/>
      <c r="AS539" s="168"/>
      <c r="AT539" s="169"/>
      <c r="AU539" s="133" t="s">
        <v>252</v>
      </c>
      <c r="AV539" s="133"/>
      <c r="AW539" s="133"/>
      <c r="AX539" s="134"/>
    </row>
    <row r="540" spans="1:50" ht="18.75" hidden="1" customHeight="1" x14ac:dyDescent="0.15">
      <c r="A540" s="1042"/>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345</v>
      </c>
      <c r="AH540" s="171"/>
      <c r="AI540" s="181"/>
      <c r="AJ540" s="181"/>
      <c r="AK540" s="181"/>
      <c r="AL540" s="176"/>
      <c r="AM540" s="181"/>
      <c r="AN540" s="181"/>
      <c r="AO540" s="181"/>
      <c r="AP540" s="176"/>
      <c r="AQ540" s="216"/>
      <c r="AR540" s="135"/>
      <c r="AS540" s="136" t="s">
        <v>345</v>
      </c>
      <c r="AT540" s="171"/>
      <c r="AU540" s="135"/>
      <c r="AV540" s="135"/>
      <c r="AW540" s="136" t="s">
        <v>299</v>
      </c>
      <c r="AX540" s="137"/>
    </row>
    <row r="541" spans="1:50" ht="23.25" hidden="1" customHeight="1" x14ac:dyDescent="0.15">
      <c r="A541" s="1042"/>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42"/>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42"/>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42"/>
      <c r="B544" s="251"/>
      <c r="C544" s="250"/>
      <c r="D544" s="251"/>
      <c r="E544" s="165" t="s">
        <v>353</v>
      </c>
      <c r="F544" s="166"/>
      <c r="G544" s="167" t="s">
        <v>350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352</v>
      </c>
      <c r="AF544" s="178"/>
      <c r="AG544" s="178"/>
      <c r="AH544" s="179"/>
      <c r="AI544" s="180" t="s">
        <v>482</v>
      </c>
      <c r="AJ544" s="180"/>
      <c r="AK544" s="180"/>
      <c r="AL544" s="175"/>
      <c r="AM544" s="180" t="s">
        <v>480</v>
      </c>
      <c r="AN544" s="180"/>
      <c r="AO544" s="180"/>
      <c r="AP544" s="175"/>
      <c r="AQ544" s="175" t="s">
        <v>344</v>
      </c>
      <c r="AR544" s="168"/>
      <c r="AS544" s="168"/>
      <c r="AT544" s="169"/>
      <c r="AU544" s="133" t="s">
        <v>252</v>
      </c>
      <c r="AV544" s="133"/>
      <c r="AW544" s="133"/>
      <c r="AX544" s="134"/>
    </row>
    <row r="545" spans="1:50" ht="18.75" hidden="1" customHeight="1" x14ac:dyDescent="0.15">
      <c r="A545" s="1042"/>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345</v>
      </c>
      <c r="AH545" s="171"/>
      <c r="AI545" s="181"/>
      <c r="AJ545" s="181"/>
      <c r="AK545" s="181"/>
      <c r="AL545" s="176"/>
      <c r="AM545" s="181"/>
      <c r="AN545" s="181"/>
      <c r="AO545" s="181"/>
      <c r="AP545" s="176"/>
      <c r="AQ545" s="216"/>
      <c r="AR545" s="135"/>
      <c r="AS545" s="136" t="s">
        <v>345</v>
      </c>
      <c r="AT545" s="171"/>
      <c r="AU545" s="135"/>
      <c r="AV545" s="135"/>
      <c r="AW545" s="136" t="s">
        <v>299</v>
      </c>
      <c r="AX545" s="137"/>
    </row>
    <row r="546" spans="1:50" ht="23.25" hidden="1" customHeight="1" x14ac:dyDescent="0.15">
      <c r="A546" s="1042"/>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42"/>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42"/>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42"/>
      <c r="B549" s="251"/>
      <c r="C549" s="250"/>
      <c r="D549" s="251"/>
      <c r="E549" s="165" t="s">
        <v>353</v>
      </c>
      <c r="F549" s="166"/>
      <c r="G549" s="167" t="s">
        <v>350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352</v>
      </c>
      <c r="AF549" s="178"/>
      <c r="AG549" s="178"/>
      <c r="AH549" s="179"/>
      <c r="AI549" s="180" t="s">
        <v>482</v>
      </c>
      <c r="AJ549" s="180"/>
      <c r="AK549" s="180"/>
      <c r="AL549" s="175"/>
      <c r="AM549" s="180" t="s">
        <v>474</v>
      </c>
      <c r="AN549" s="180"/>
      <c r="AO549" s="180"/>
      <c r="AP549" s="175"/>
      <c r="AQ549" s="175" t="s">
        <v>344</v>
      </c>
      <c r="AR549" s="168"/>
      <c r="AS549" s="168"/>
      <c r="AT549" s="169"/>
      <c r="AU549" s="133" t="s">
        <v>252</v>
      </c>
      <c r="AV549" s="133"/>
      <c r="AW549" s="133"/>
      <c r="AX549" s="134"/>
    </row>
    <row r="550" spans="1:50" ht="18.75" hidden="1" customHeight="1" x14ac:dyDescent="0.15">
      <c r="A550" s="1042"/>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345</v>
      </c>
      <c r="AH550" s="171"/>
      <c r="AI550" s="181"/>
      <c r="AJ550" s="181"/>
      <c r="AK550" s="181"/>
      <c r="AL550" s="176"/>
      <c r="AM550" s="181"/>
      <c r="AN550" s="181"/>
      <c r="AO550" s="181"/>
      <c r="AP550" s="176"/>
      <c r="AQ550" s="216"/>
      <c r="AR550" s="135"/>
      <c r="AS550" s="136" t="s">
        <v>345</v>
      </c>
      <c r="AT550" s="171"/>
      <c r="AU550" s="135"/>
      <c r="AV550" s="135"/>
      <c r="AW550" s="136" t="s">
        <v>299</v>
      </c>
      <c r="AX550" s="137"/>
    </row>
    <row r="551" spans="1:50" ht="23.25" hidden="1" customHeight="1" x14ac:dyDescent="0.15">
      <c r="A551" s="1042"/>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42"/>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42"/>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42"/>
      <c r="B554" s="251"/>
      <c r="C554" s="250"/>
      <c r="D554" s="251"/>
      <c r="E554" s="165" t="s">
        <v>353</v>
      </c>
      <c r="F554" s="166"/>
      <c r="G554" s="167" t="s">
        <v>350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352</v>
      </c>
      <c r="AF554" s="178"/>
      <c r="AG554" s="178"/>
      <c r="AH554" s="179"/>
      <c r="AI554" s="180" t="s">
        <v>482</v>
      </c>
      <c r="AJ554" s="180"/>
      <c r="AK554" s="180"/>
      <c r="AL554" s="175"/>
      <c r="AM554" s="180" t="s">
        <v>474</v>
      </c>
      <c r="AN554" s="180"/>
      <c r="AO554" s="180"/>
      <c r="AP554" s="175"/>
      <c r="AQ554" s="175" t="s">
        <v>344</v>
      </c>
      <c r="AR554" s="168"/>
      <c r="AS554" s="168"/>
      <c r="AT554" s="169"/>
      <c r="AU554" s="133" t="s">
        <v>252</v>
      </c>
      <c r="AV554" s="133"/>
      <c r="AW554" s="133"/>
      <c r="AX554" s="134"/>
    </row>
    <row r="555" spans="1:50" ht="18.75" hidden="1" customHeight="1" x14ac:dyDescent="0.15">
      <c r="A555" s="1042"/>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345</v>
      </c>
      <c r="AH555" s="171"/>
      <c r="AI555" s="181"/>
      <c r="AJ555" s="181"/>
      <c r="AK555" s="181"/>
      <c r="AL555" s="176"/>
      <c r="AM555" s="181"/>
      <c r="AN555" s="181"/>
      <c r="AO555" s="181"/>
      <c r="AP555" s="176"/>
      <c r="AQ555" s="216"/>
      <c r="AR555" s="135"/>
      <c r="AS555" s="136" t="s">
        <v>345</v>
      </c>
      <c r="AT555" s="171"/>
      <c r="AU555" s="135"/>
      <c r="AV555" s="135"/>
      <c r="AW555" s="136" t="s">
        <v>299</v>
      </c>
      <c r="AX555" s="137"/>
    </row>
    <row r="556" spans="1:50" ht="23.25" hidden="1" customHeight="1" x14ac:dyDescent="0.15">
      <c r="A556" s="1042"/>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42"/>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42"/>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42"/>
      <c r="B559" s="251"/>
      <c r="C559" s="250"/>
      <c r="D559" s="251"/>
      <c r="E559" s="165" t="s">
        <v>353</v>
      </c>
      <c r="F559" s="166"/>
      <c r="G559" s="167" t="s">
        <v>350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352</v>
      </c>
      <c r="AF559" s="178"/>
      <c r="AG559" s="178"/>
      <c r="AH559" s="179"/>
      <c r="AI559" s="180" t="s">
        <v>482</v>
      </c>
      <c r="AJ559" s="180"/>
      <c r="AK559" s="180"/>
      <c r="AL559" s="175"/>
      <c r="AM559" s="180" t="s">
        <v>478</v>
      </c>
      <c r="AN559" s="180"/>
      <c r="AO559" s="180"/>
      <c r="AP559" s="175"/>
      <c r="AQ559" s="175" t="s">
        <v>344</v>
      </c>
      <c r="AR559" s="168"/>
      <c r="AS559" s="168"/>
      <c r="AT559" s="169"/>
      <c r="AU559" s="133" t="s">
        <v>252</v>
      </c>
      <c r="AV559" s="133"/>
      <c r="AW559" s="133"/>
      <c r="AX559" s="134"/>
    </row>
    <row r="560" spans="1:50" ht="18.75" hidden="1" customHeight="1" x14ac:dyDescent="0.15">
      <c r="A560" s="1042"/>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345</v>
      </c>
      <c r="AH560" s="171"/>
      <c r="AI560" s="181"/>
      <c r="AJ560" s="181"/>
      <c r="AK560" s="181"/>
      <c r="AL560" s="176"/>
      <c r="AM560" s="181"/>
      <c r="AN560" s="181"/>
      <c r="AO560" s="181"/>
      <c r="AP560" s="176"/>
      <c r="AQ560" s="216"/>
      <c r="AR560" s="135"/>
      <c r="AS560" s="136" t="s">
        <v>345</v>
      </c>
      <c r="AT560" s="171"/>
      <c r="AU560" s="135"/>
      <c r="AV560" s="135"/>
      <c r="AW560" s="136" t="s">
        <v>299</v>
      </c>
      <c r="AX560" s="137"/>
    </row>
    <row r="561" spans="1:50" ht="23.25" hidden="1" customHeight="1" x14ac:dyDescent="0.15">
      <c r="A561" s="1042"/>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42"/>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42"/>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42"/>
      <c r="B564" s="251"/>
      <c r="C564" s="250"/>
      <c r="D564" s="251"/>
      <c r="E564" s="165" t="s">
        <v>354</v>
      </c>
      <c r="F564" s="166"/>
      <c r="G564" s="167" t="s">
        <v>351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352</v>
      </c>
      <c r="AF564" s="178"/>
      <c r="AG564" s="178"/>
      <c r="AH564" s="179"/>
      <c r="AI564" s="180" t="s">
        <v>482</v>
      </c>
      <c r="AJ564" s="180"/>
      <c r="AK564" s="180"/>
      <c r="AL564" s="175"/>
      <c r="AM564" s="180" t="s">
        <v>474</v>
      </c>
      <c r="AN564" s="180"/>
      <c r="AO564" s="180"/>
      <c r="AP564" s="175"/>
      <c r="AQ564" s="175" t="s">
        <v>344</v>
      </c>
      <c r="AR564" s="168"/>
      <c r="AS564" s="168"/>
      <c r="AT564" s="169"/>
      <c r="AU564" s="133" t="s">
        <v>252</v>
      </c>
      <c r="AV564" s="133"/>
      <c r="AW564" s="133"/>
      <c r="AX564" s="134"/>
    </row>
    <row r="565" spans="1:50" ht="18.75" hidden="1" customHeight="1" x14ac:dyDescent="0.15">
      <c r="A565" s="1042"/>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345</v>
      </c>
      <c r="AH565" s="171"/>
      <c r="AI565" s="181"/>
      <c r="AJ565" s="181"/>
      <c r="AK565" s="181"/>
      <c r="AL565" s="176"/>
      <c r="AM565" s="181"/>
      <c r="AN565" s="181"/>
      <c r="AO565" s="181"/>
      <c r="AP565" s="176"/>
      <c r="AQ565" s="216"/>
      <c r="AR565" s="135"/>
      <c r="AS565" s="136" t="s">
        <v>345</v>
      </c>
      <c r="AT565" s="171"/>
      <c r="AU565" s="135"/>
      <c r="AV565" s="135"/>
      <c r="AW565" s="136" t="s">
        <v>299</v>
      </c>
      <c r="AX565" s="137"/>
    </row>
    <row r="566" spans="1:50" ht="23.25" hidden="1" customHeight="1" x14ac:dyDescent="0.15">
      <c r="A566" s="1042"/>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42"/>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42"/>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42"/>
      <c r="B569" s="251"/>
      <c r="C569" s="250"/>
      <c r="D569" s="251"/>
      <c r="E569" s="165" t="s">
        <v>354</v>
      </c>
      <c r="F569" s="166"/>
      <c r="G569" s="167" t="s">
        <v>351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352</v>
      </c>
      <c r="AF569" s="178"/>
      <c r="AG569" s="178"/>
      <c r="AH569" s="179"/>
      <c r="AI569" s="180" t="s">
        <v>483</v>
      </c>
      <c r="AJ569" s="180"/>
      <c r="AK569" s="180"/>
      <c r="AL569" s="175"/>
      <c r="AM569" s="180" t="s">
        <v>474</v>
      </c>
      <c r="AN569" s="180"/>
      <c r="AO569" s="180"/>
      <c r="AP569" s="175"/>
      <c r="AQ569" s="175" t="s">
        <v>344</v>
      </c>
      <c r="AR569" s="168"/>
      <c r="AS569" s="168"/>
      <c r="AT569" s="169"/>
      <c r="AU569" s="133" t="s">
        <v>252</v>
      </c>
      <c r="AV569" s="133"/>
      <c r="AW569" s="133"/>
      <c r="AX569" s="134"/>
    </row>
    <row r="570" spans="1:50" ht="18.75" hidden="1" customHeight="1" x14ac:dyDescent="0.15">
      <c r="A570" s="1042"/>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345</v>
      </c>
      <c r="AH570" s="171"/>
      <c r="AI570" s="181"/>
      <c r="AJ570" s="181"/>
      <c r="AK570" s="181"/>
      <c r="AL570" s="176"/>
      <c r="AM570" s="181"/>
      <c r="AN570" s="181"/>
      <c r="AO570" s="181"/>
      <c r="AP570" s="176"/>
      <c r="AQ570" s="216"/>
      <c r="AR570" s="135"/>
      <c r="AS570" s="136" t="s">
        <v>345</v>
      </c>
      <c r="AT570" s="171"/>
      <c r="AU570" s="135"/>
      <c r="AV570" s="135"/>
      <c r="AW570" s="136" t="s">
        <v>299</v>
      </c>
      <c r="AX570" s="137"/>
    </row>
    <row r="571" spans="1:50" ht="23.25" hidden="1" customHeight="1" x14ac:dyDescent="0.15">
      <c r="A571" s="1042"/>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42"/>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42"/>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42"/>
      <c r="B574" s="251"/>
      <c r="C574" s="250"/>
      <c r="D574" s="251"/>
      <c r="E574" s="165" t="s">
        <v>354</v>
      </c>
      <c r="F574" s="166"/>
      <c r="G574" s="167" t="s">
        <v>351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352</v>
      </c>
      <c r="AF574" s="178"/>
      <c r="AG574" s="178"/>
      <c r="AH574" s="179"/>
      <c r="AI574" s="180" t="s">
        <v>482</v>
      </c>
      <c r="AJ574" s="180"/>
      <c r="AK574" s="180"/>
      <c r="AL574" s="175"/>
      <c r="AM574" s="180" t="s">
        <v>474</v>
      </c>
      <c r="AN574" s="180"/>
      <c r="AO574" s="180"/>
      <c r="AP574" s="175"/>
      <c r="AQ574" s="175" t="s">
        <v>344</v>
      </c>
      <c r="AR574" s="168"/>
      <c r="AS574" s="168"/>
      <c r="AT574" s="169"/>
      <c r="AU574" s="133" t="s">
        <v>252</v>
      </c>
      <c r="AV574" s="133"/>
      <c r="AW574" s="133"/>
      <c r="AX574" s="134"/>
    </row>
    <row r="575" spans="1:50" ht="18.75" hidden="1" customHeight="1" x14ac:dyDescent="0.15">
      <c r="A575" s="1042"/>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345</v>
      </c>
      <c r="AH575" s="171"/>
      <c r="AI575" s="181"/>
      <c r="AJ575" s="181"/>
      <c r="AK575" s="181"/>
      <c r="AL575" s="176"/>
      <c r="AM575" s="181"/>
      <c r="AN575" s="181"/>
      <c r="AO575" s="181"/>
      <c r="AP575" s="176"/>
      <c r="AQ575" s="216"/>
      <c r="AR575" s="135"/>
      <c r="AS575" s="136" t="s">
        <v>345</v>
      </c>
      <c r="AT575" s="171"/>
      <c r="AU575" s="135"/>
      <c r="AV575" s="135"/>
      <c r="AW575" s="136" t="s">
        <v>299</v>
      </c>
      <c r="AX575" s="137"/>
    </row>
    <row r="576" spans="1:50" ht="23.25" hidden="1" customHeight="1" x14ac:dyDescent="0.15">
      <c r="A576" s="1042"/>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42"/>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42"/>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42"/>
      <c r="B579" s="251"/>
      <c r="C579" s="250"/>
      <c r="D579" s="251"/>
      <c r="E579" s="165" t="s">
        <v>354</v>
      </c>
      <c r="F579" s="166"/>
      <c r="G579" s="167" t="s">
        <v>351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352</v>
      </c>
      <c r="AF579" s="178"/>
      <c r="AG579" s="178"/>
      <c r="AH579" s="179"/>
      <c r="AI579" s="180" t="s">
        <v>482</v>
      </c>
      <c r="AJ579" s="180"/>
      <c r="AK579" s="180"/>
      <c r="AL579" s="175"/>
      <c r="AM579" s="180" t="s">
        <v>474</v>
      </c>
      <c r="AN579" s="180"/>
      <c r="AO579" s="180"/>
      <c r="AP579" s="175"/>
      <c r="AQ579" s="175" t="s">
        <v>344</v>
      </c>
      <c r="AR579" s="168"/>
      <c r="AS579" s="168"/>
      <c r="AT579" s="169"/>
      <c r="AU579" s="133" t="s">
        <v>252</v>
      </c>
      <c r="AV579" s="133"/>
      <c r="AW579" s="133"/>
      <c r="AX579" s="134"/>
    </row>
    <row r="580" spans="1:50" ht="18.75" hidden="1" customHeight="1" x14ac:dyDescent="0.15">
      <c r="A580" s="1042"/>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345</v>
      </c>
      <c r="AH580" s="171"/>
      <c r="AI580" s="181"/>
      <c r="AJ580" s="181"/>
      <c r="AK580" s="181"/>
      <c r="AL580" s="176"/>
      <c r="AM580" s="181"/>
      <c r="AN580" s="181"/>
      <c r="AO580" s="181"/>
      <c r="AP580" s="176"/>
      <c r="AQ580" s="216"/>
      <c r="AR580" s="135"/>
      <c r="AS580" s="136" t="s">
        <v>345</v>
      </c>
      <c r="AT580" s="171"/>
      <c r="AU580" s="135"/>
      <c r="AV580" s="135"/>
      <c r="AW580" s="136" t="s">
        <v>299</v>
      </c>
      <c r="AX580" s="137"/>
    </row>
    <row r="581" spans="1:50" ht="23.25" hidden="1" customHeight="1" x14ac:dyDescent="0.15">
      <c r="A581" s="1042"/>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42"/>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42"/>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42"/>
      <c r="B584" s="251"/>
      <c r="C584" s="250"/>
      <c r="D584" s="251"/>
      <c r="E584" s="165" t="s">
        <v>354</v>
      </c>
      <c r="F584" s="166"/>
      <c r="G584" s="167" t="s">
        <v>351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352</v>
      </c>
      <c r="AF584" s="178"/>
      <c r="AG584" s="178"/>
      <c r="AH584" s="179"/>
      <c r="AI584" s="180" t="s">
        <v>482</v>
      </c>
      <c r="AJ584" s="180"/>
      <c r="AK584" s="180"/>
      <c r="AL584" s="175"/>
      <c r="AM584" s="180" t="s">
        <v>478</v>
      </c>
      <c r="AN584" s="180"/>
      <c r="AO584" s="180"/>
      <c r="AP584" s="175"/>
      <c r="AQ584" s="175" t="s">
        <v>344</v>
      </c>
      <c r="AR584" s="168"/>
      <c r="AS584" s="168"/>
      <c r="AT584" s="169"/>
      <c r="AU584" s="133" t="s">
        <v>252</v>
      </c>
      <c r="AV584" s="133"/>
      <c r="AW584" s="133"/>
      <c r="AX584" s="134"/>
    </row>
    <row r="585" spans="1:50" ht="18.75" hidden="1" customHeight="1" x14ac:dyDescent="0.15">
      <c r="A585" s="1042"/>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345</v>
      </c>
      <c r="AH585" s="171"/>
      <c r="AI585" s="181"/>
      <c r="AJ585" s="181"/>
      <c r="AK585" s="181"/>
      <c r="AL585" s="176"/>
      <c r="AM585" s="181"/>
      <c r="AN585" s="181"/>
      <c r="AO585" s="181"/>
      <c r="AP585" s="176"/>
      <c r="AQ585" s="216"/>
      <c r="AR585" s="135"/>
      <c r="AS585" s="136" t="s">
        <v>345</v>
      </c>
      <c r="AT585" s="171"/>
      <c r="AU585" s="135"/>
      <c r="AV585" s="135"/>
      <c r="AW585" s="136" t="s">
        <v>299</v>
      </c>
      <c r="AX585" s="137"/>
    </row>
    <row r="586" spans="1:50" ht="23.25" hidden="1" customHeight="1" x14ac:dyDescent="0.15">
      <c r="A586" s="1042"/>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42"/>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42"/>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42"/>
      <c r="B589" s="251"/>
      <c r="C589" s="250"/>
      <c r="D589" s="251"/>
      <c r="E589" s="156" t="s">
        <v>523</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42"/>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42"/>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42"/>
      <c r="B592" s="251"/>
      <c r="C592" s="250"/>
      <c r="D592" s="251"/>
      <c r="E592" s="237" t="s">
        <v>517</v>
      </c>
      <c r="F592" s="238"/>
      <c r="G592" s="239" t="s">
        <v>364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42"/>
      <c r="B593" s="251"/>
      <c r="C593" s="250"/>
      <c r="D593" s="251"/>
      <c r="E593" s="165" t="s">
        <v>353</v>
      </c>
      <c r="F593" s="166"/>
      <c r="G593" s="167" t="s">
        <v>350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352</v>
      </c>
      <c r="AF593" s="178"/>
      <c r="AG593" s="178"/>
      <c r="AH593" s="179"/>
      <c r="AI593" s="180" t="s">
        <v>482</v>
      </c>
      <c r="AJ593" s="180"/>
      <c r="AK593" s="180"/>
      <c r="AL593" s="175"/>
      <c r="AM593" s="180" t="s">
        <v>474</v>
      </c>
      <c r="AN593" s="180"/>
      <c r="AO593" s="180"/>
      <c r="AP593" s="175"/>
      <c r="AQ593" s="175" t="s">
        <v>344</v>
      </c>
      <c r="AR593" s="168"/>
      <c r="AS593" s="168"/>
      <c r="AT593" s="169"/>
      <c r="AU593" s="133" t="s">
        <v>252</v>
      </c>
      <c r="AV593" s="133"/>
      <c r="AW593" s="133"/>
      <c r="AX593" s="134"/>
    </row>
    <row r="594" spans="1:50" ht="18.75" hidden="1" customHeight="1" x14ac:dyDescent="0.15">
      <c r="A594" s="1042"/>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345</v>
      </c>
      <c r="AH594" s="171"/>
      <c r="AI594" s="181"/>
      <c r="AJ594" s="181"/>
      <c r="AK594" s="181"/>
      <c r="AL594" s="176"/>
      <c r="AM594" s="181"/>
      <c r="AN594" s="181"/>
      <c r="AO594" s="181"/>
      <c r="AP594" s="176"/>
      <c r="AQ594" s="216"/>
      <c r="AR594" s="135"/>
      <c r="AS594" s="136" t="s">
        <v>345</v>
      </c>
      <c r="AT594" s="171"/>
      <c r="AU594" s="135"/>
      <c r="AV594" s="135"/>
      <c r="AW594" s="136" t="s">
        <v>299</v>
      </c>
      <c r="AX594" s="137"/>
    </row>
    <row r="595" spans="1:50" ht="23.25" hidden="1" customHeight="1" x14ac:dyDescent="0.15">
      <c r="A595" s="1042"/>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42"/>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42"/>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42"/>
      <c r="B598" s="251"/>
      <c r="C598" s="250"/>
      <c r="D598" s="251"/>
      <c r="E598" s="165" t="s">
        <v>353</v>
      </c>
      <c r="F598" s="166"/>
      <c r="G598" s="167" t="s">
        <v>350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352</v>
      </c>
      <c r="AF598" s="178"/>
      <c r="AG598" s="178"/>
      <c r="AH598" s="179"/>
      <c r="AI598" s="180" t="s">
        <v>483</v>
      </c>
      <c r="AJ598" s="180"/>
      <c r="AK598" s="180"/>
      <c r="AL598" s="175"/>
      <c r="AM598" s="180" t="s">
        <v>479</v>
      </c>
      <c r="AN598" s="180"/>
      <c r="AO598" s="180"/>
      <c r="AP598" s="175"/>
      <c r="AQ598" s="175" t="s">
        <v>344</v>
      </c>
      <c r="AR598" s="168"/>
      <c r="AS598" s="168"/>
      <c r="AT598" s="169"/>
      <c r="AU598" s="133" t="s">
        <v>252</v>
      </c>
      <c r="AV598" s="133"/>
      <c r="AW598" s="133"/>
      <c r="AX598" s="134"/>
    </row>
    <row r="599" spans="1:50" ht="18.75" hidden="1" customHeight="1" x14ac:dyDescent="0.15">
      <c r="A599" s="1042"/>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345</v>
      </c>
      <c r="AH599" s="171"/>
      <c r="AI599" s="181"/>
      <c r="AJ599" s="181"/>
      <c r="AK599" s="181"/>
      <c r="AL599" s="176"/>
      <c r="AM599" s="181"/>
      <c r="AN599" s="181"/>
      <c r="AO599" s="181"/>
      <c r="AP599" s="176"/>
      <c r="AQ599" s="216"/>
      <c r="AR599" s="135"/>
      <c r="AS599" s="136" t="s">
        <v>345</v>
      </c>
      <c r="AT599" s="171"/>
      <c r="AU599" s="135"/>
      <c r="AV599" s="135"/>
      <c r="AW599" s="136" t="s">
        <v>299</v>
      </c>
      <c r="AX599" s="137"/>
    </row>
    <row r="600" spans="1:50" ht="23.25" hidden="1" customHeight="1" x14ac:dyDescent="0.15">
      <c r="A600" s="1042"/>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42"/>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42"/>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42"/>
      <c r="B603" s="251"/>
      <c r="C603" s="250"/>
      <c r="D603" s="251"/>
      <c r="E603" s="165" t="s">
        <v>353</v>
      </c>
      <c r="F603" s="166"/>
      <c r="G603" s="167" t="s">
        <v>350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352</v>
      </c>
      <c r="AF603" s="178"/>
      <c r="AG603" s="178"/>
      <c r="AH603" s="179"/>
      <c r="AI603" s="180" t="s">
        <v>482</v>
      </c>
      <c r="AJ603" s="180"/>
      <c r="AK603" s="180"/>
      <c r="AL603" s="175"/>
      <c r="AM603" s="180" t="s">
        <v>474</v>
      </c>
      <c r="AN603" s="180"/>
      <c r="AO603" s="180"/>
      <c r="AP603" s="175"/>
      <c r="AQ603" s="175" t="s">
        <v>344</v>
      </c>
      <c r="AR603" s="168"/>
      <c r="AS603" s="168"/>
      <c r="AT603" s="169"/>
      <c r="AU603" s="133" t="s">
        <v>252</v>
      </c>
      <c r="AV603" s="133"/>
      <c r="AW603" s="133"/>
      <c r="AX603" s="134"/>
    </row>
    <row r="604" spans="1:50" ht="18.75" hidden="1" customHeight="1" x14ac:dyDescent="0.15">
      <c r="A604" s="1042"/>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345</v>
      </c>
      <c r="AH604" s="171"/>
      <c r="AI604" s="181"/>
      <c r="AJ604" s="181"/>
      <c r="AK604" s="181"/>
      <c r="AL604" s="176"/>
      <c r="AM604" s="181"/>
      <c r="AN604" s="181"/>
      <c r="AO604" s="181"/>
      <c r="AP604" s="176"/>
      <c r="AQ604" s="216"/>
      <c r="AR604" s="135"/>
      <c r="AS604" s="136" t="s">
        <v>345</v>
      </c>
      <c r="AT604" s="171"/>
      <c r="AU604" s="135"/>
      <c r="AV604" s="135"/>
      <c r="AW604" s="136" t="s">
        <v>299</v>
      </c>
      <c r="AX604" s="137"/>
    </row>
    <row r="605" spans="1:50" ht="23.25" hidden="1" customHeight="1" x14ac:dyDescent="0.15">
      <c r="A605" s="1042"/>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42"/>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42"/>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42"/>
      <c r="B608" s="251"/>
      <c r="C608" s="250"/>
      <c r="D608" s="251"/>
      <c r="E608" s="165" t="s">
        <v>353</v>
      </c>
      <c r="F608" s="166"/>
      <c r="G608" s="167" t="s">
        <v>350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352</v>
      </c>
      <c r="AF608" s="178"/>
      <c r="AG608" s="178"/>
      <c r="AH608" s="179"/>
      <c r="AI608" s="180" t="s">
        <v>482</v>
      </c>
      <c r="AJ608" s="180"/>
      <c r="AK608" s="180"/>
      <c r="AL608" s="175"/>
      <c r="AM608" s="180" t="s">
        <v>474</v>
      </c>
      <c r="AN608" s="180"/>
      <c r="AO608" s="180"/>
      <c r="AP608" s="175"/>
      <c r="AQ608" s="175" t="s">
        <v>344</v>
      </c>
      <c r="AR608" s="168"/>
      <c r="AS608" s="168"/>
      <c r="AT608" s="169"/>
      <c r="AU608" s="133" t="s">
        <v>252</v>
      </c>
      <c r="AV608" s="133"/>
      <c r="AW608" s="133"/>
      <c r="AX608" s="134"/>
    </row>
    <row r="609" spans="1:50" ht="18.75" hidden="1" customHeight="1" x14ac:dyDescent="0.15">
      <c r="A609" s="1042"/>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345</v>
      </c>
      <c r="AH609" s="171"/>
      <c r="AI609" s="181"/>
      <c r="AJ609" s="181"/>
      <c r="AK609" s="181"/>
      <c r="AL609" s="176"/>
      <c r="AM609" s="181"/>
      <c r="AN609" s="181"/>
      <c r="AO609" s="181"/>
      <c r="AP609" s="176"/>
      <c r="AQ609" s="216"/>
      <c r="AR609" s="135"/>
      <c r="AS609" s="136" t="s">
        <v>345</v>
      </c>
      <c r="AT609" s="171"/>
      <c r="AU609" s="135"/>
      <c r="AV609" s="135"/>
      <c r="AW609" s="136" t="s">
        <v>299</v>
      </c>
      <c r="AX609" s="137"/>
    </row>
    <row r="610" spans="1:50" ht="23.25" hidden="1" customHeight="1" x14ac:dyDescent="0.15">
      <c r="A610" s="1042"/>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42"/>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42"/>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42"/>
      <c r="B613" s="251"/>
      <c r="C613" s="250"/>
      <c r="D613" s="251"/>
      <c r="E613" s="165" t="s">
        <v>353</v>
      </c>
      <c r="F613" s="166"/>
      <c r="G613" s="167" t="s">
        <v>350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352</v>
      </c>
      <c r="AF613" s="178"/>
      <c r="AG613" s="178"/>
      <c r="AH613" s="179"/>
      <c r="AI613" s="180" t="s">
        <v>482</v>
      </c>
      <c r="AJ613" s="180"/>
      <c r="AK613" s="180"/>
      <c r="AL613" s="175"/>
      <c r="AM613" s="180" t="s">
        <v>478</v>
      </c>
      <c r="AN613" s="180"/>
      <c r="AO613" s="180"/>
      <c r="AP613" s="175"/>
      <c r="AQ613" s="175" t="s">
        <v>344</v>
      </c>
      <c r="AR613" s="168"/>
      <c r="AS613" s="168"/>
      <c r="AT613" s="169"/>
      <c r="AU613" s="133" t="s">
        <v>252</v>
      </c>
      <c r="AV613" s="133"/>
      <c r="AW613" s="133"/>
      <c r="AX613" s="134"/>
    </row>
    <row r="614" spans="1:50" ht="18.75" hidden="1" customHeight="1" x14ac:dyDescent="0.15">
      <c r="A614" s="1042"/>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345</v>
      </c>
      <c r="AH614" s="171"/>
      <c r="AI614" s="181"/>
      <c r="AJ614" s="181"/>
      <c r="AK614" s="181"/>
      <c r="AL614" s="176"/>
      <c r="AM614" s="181"/>
      <c r="AN614" s="181"/>
      <c r="AO614" s="181"/>
      <c r="AP614" s="176"/>
      <c r="AQ614" s="216"/>
      <c r="AR614" s="135"/>
      <c r="AS614" s="136" t="s">
        <v>345</v>
      </c>
      <c r="AT614" s="171"/>
      <c r="AU614" s="135"/>
      <c r="AV614" s="135"/>
      <c r="AW614" s="136" t="s">
        <v>299</v>
      </c>
      <c r="AX614" s="137"/>
    </row>
    <row r="615" spans="1:50" ht="23.25" hidden="1" customHeight="1" x14ac:dyDescent="0.15">
      <c r="A615" s="1042"/>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42"/>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42"/>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42"/>
      <c r="B618" s="251"/>
      <c r="C618" s="250"/>
      <c r="D618" s="251"/>
      <c r="E618" s="165" t="s">
        <v>354</v>
      </c>
      <c r="F618" s="166"/>
      <c r="G618" s="167" t="s">
        <v>351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352</v>
      </c>
      <c r="AF618" s="178"/>
      <c r="AG618" s="178"/>
      <c r="AH618" s="179"/>
      <c r="AI618" s="180" t="s">
        <v>482</v>
      </c>
      <c r="AJ618" s="180"/>
      <c r="AK618" s="180"/>
      <c r="AL618" s="175"/>
      <c r="AM618" s="180" t="s">
        <v>478</v>
      </c>
      <c r="AN618" s="180"/>
      <c r="AO618" s="180"/>
      <c r="AP618" s="175"/>
      <c r="AQ618" s="175" t="s">
        <v>344</v>
      </c>
      <c r="AR618" s="168"/>
      <c r="AS618" s="168"/>
      <c r="AT618" s="169"/>
      <c r="AU618" s="133" t="s">
        <v>252</v>
      </c>
      <c r="AV618" s="133"/>
      <c r="AW618" s="133"/>
      <c r="AX618" s="134"/>
    </row>
    <row r="619" spans="1:50" ht="18.75" hidden="1" customHeight="1" x14ac:dyDescent="0.15">
      <c r="A619" s="1042"/>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345</v>
      </c>
      <c r="AH619" s="171"/>
      <c r="AI619" s="181"/>
      <c r="AJ619" s="181"/>
      <c r="AK619" s="181"/>
      <c r="AL619" s="176"/>
      <c r="AM619" s="181"/>
      <c r="AN619" s="181"/>
      <c r="AO619" s="181"/>
      <c r="AP619" s="176"/>
      <c r="AQ619" s="216"/>
      <c r="AR619" s="135"/>
      <c r="AS619" s="136" t="s">
        <v>345</v>
      </c>
      <c r="AT619" s="171"/>
      <c r="AU619" s="135"/>
      <c r="AV619" s="135"/>
      <c r="AW619" s="136" t="s">
        <v>299</v>
      </c>
      <c r="AX619" s="137"/>
    </row>
    <row r="620" spans="1:50" ht="23.25" hidden="1" customHeight="1" x14ac:dyDescent="0.15">
      <c r="A620" s="1042"/>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42"/>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42"/>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42"/>
      <c r="B623" s="251"/>
      <c r="C623" s="250"/>
      <c r="D623" s="251"/>
      <c r="E623" s="165" t="s">
        <v>354</v>
      </c>
      <c r="F623" s="166"/>
      <c r="G623" s="167" t="s">
        <v>351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352</v>
      </c>
      <c r="AF623" s="178"/>
      <c r="AG623" s="178"/>
      <c r="AH623" s="179"/>
      <c r="AI623" s="180" t="s">
        <v>482</v>
      </c>
      <c r="AJ623" s="180"/>
      <c r="AK623" s="180"/>
      <c r="AL623" s="175"/>
      <c r="AM623" s="180" t="s">
        <v>479</v>
      </c>
      <c r="AN623" s="180"/>
      <c r="AO623" s="180"/>
      <c r="AP623" s="175"/>
      <c r="AQ623" s="175" t="s">
        <v>344</v>
      </c>
      <c r="AR623" s="168"/>
      <c r="AS623" s="168"/>
      <c r="AT623" s="169"/>
      <c r="AU623" s="133" t="s">
        <v>252</v>
      </c>
      <c r="AV623" s="133"/>
      <c r="AW623" s="133"/>
      <c r="AX623" s="134"/>
    </row>
    <row r="624" spans="1:50" ht="18.75" hidden="1" customHeight="1" x14ac:dyDescent="0.15">
      <c r="A624" s="1042"/>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345</v>
      </c>
      <c r="AH624" s="171"/>
      <c r="AI624" s="181"/>
      <c r="AJ624" s="181"/>
      <c r="AK624" s="181"/>
      <c r="AL624" s="176"/>
      <c r="AM624" s="181"/>
      <c r="AN624" s="181"/>
      <c r="AO624" s="181"/>
      <c r="AP624" s="176"/>
      <c r="AQ624" s="216"/>
      <c r="AR624" s="135"/>
      <c r="AS624" s="136" t="s">
        <v>345</v>
      </c>
      <c r="AT624" s="171"/>
      <c r="AU624" s="135"/>
      <c r="AV624" s="135"/>
      <c r="AW624" s="136" t="s">
        <v>299</v>
      </c>
      <c r="AX624" s="137"/>
    </row>
    <row r="625" spans="1:50" ht="23.25" hidden="1" customHeight="1" x14ac:dyDescent="0.15">
      <c r="A625" s="1042"/>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42"/>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42"/>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42"/>
      <c r="B628" s="251"/>
      <c r="C628" s="250"/>
      <c r="D628" s="251"/>
      <c r="E628" s="165" t="s">
        <v>354</v>
      </c>
      <c r="F628" s="166"/>
      <c r="G628" s="167" t="s">
        <v>351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352</v>
      </c>
      <c r="AF628" s="178"/>
      <c r="AG628" s="178"/>
      <c r="AH628" s="179"/>
      <c r="AI628" s="180" t="s">
        <v>482</v>
      </c>
      <c r="AJ628" s="180"/>
      <c r="AK628" s="180"/>
      <c r="AL628" s="175"/>
      <c r="AM628" s="180" t="s">
        <v>478</v>
      </c>
      <c r="AN628" s="180"/>
      <c r="AO628" s="180"/>
      <c r="AP628" s="175"/>
      <c r="AQ628" s="175" t="s">
        <v>344</v>
      </c>
      <c r="AR628" s="168"/>
      <c r="AS628" s="168"/>
      <c r="AT628" s="169"/>
      <c r="AU628" s="133" t="s">
        <v>252</v>
      </c>
      <c r="AV628" s="133"/>
      <c r="AW628" s="133"/>
      <c r="AX628" s="134"/>
    </row>
    <row r="629" spans="1:50" ht="18.75" hidden="1" customHeight="1" x14ac:dyDescent="0.15">
      <c r="A629" s="1042"/>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345</v>
      </c>
      <c r="AH629" s="171"/>
      <c r="AI629" s="181"/>
      <c r="AJ629" s="181"/>
      <c r="AK629" s="181"/>
      <c r="AL629" s="176"/>
      <c r="AM629" s="181"/>
      <c r="AN629" s="181"/>
      <c r="AO629" s="181"/>
      <c r="AP629" s="176"/>
      <c r="AQ629" s="216"/>
      <c r="AR629" s="135"/>
      <c r="AS629" s="136" t="s">
        <v>345</v>
      </c>
      <c r="AT629" s="171"/>
      <c r="AU629" s="135"/>
      <c r="AV629" s="135"/>
      <c r="AW629" s="136" t="s">
        <v>299</v>
      </c>
      <c r="AX629" s="137"/>
    </row>
    <row r="630" spans="1:50" ht="23.25" hidden="1" customHeight="1" x14ac:dyDescent="0.15">
      <c r="A630" s="1042"/>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42"/>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42"/>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42"/>
      <c r="B633" s="251"/>
      <c r="C633" s="250"/>
      <c r="D633" s="251"/>
      <c r="E633" s="165" t="s">
        <v>354</v>
      </c>
      <c r="F633" s="166"/>
      <c r="G633" s="167" t="s">
        <v>351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352</v>
      </c>
      <c r="AF633" s="178"/>
      <c r="AG633" s="178"/>
      <c r="AH633" s="179"/>
      <c r="AI633" s="180" t="s">
        <v>482</v>
      </c>
      <c r="AJ633" s="180"/>
      <c r="AK633" s="180"/>
      <c r="AL633" s="175"/>
      <c r="AM633" s="180" t="s">
        <v>474</v>
      </c>
      <c r="AN633" s="180"/>
      <c r="AO633" s="180"/>
      <c r="AP633" s="175"/>
      <c r="AQ633" s="175" t="s">
        <v>344</v>
      </c>
      <c r="AR633" s="168"/>
      <c r="AS633" s="168"/>
      <c r="AT633" s="169"/>
      <c r="AU633" s="133" t="s">
        <v>252</v>
      </c>
      <c r="AV633" s="133"/>
      <c r="AW633" s="133"/>
      <c r="AX633" s="134"/>
    </row>
    <row r="634" spans="1:50" ht="18.75" hidden="1" customHeight="1" x14ac:dyDescent="0.15">
      <c r="A634" s="1042"/>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345</v>
      </c>
      <c r="AH634" s="171"/>
      <c r="AI634" s="181"/>
      <c r="AJ634" s="181"/>
      <c r="AK634" s="181"/>
      <c r="AL634" s="176"/>
      <c r="AM634" s="181"/>
      <c r="AN634" s="181"/>
      <c r="AO634" s="181"/>
      <c r="AP634" s="176"/>
      <c r="AQ634" s="216"/>
      <c r="AR634" s="135"/>
      <c r="AS634" s="136" t="s">
        <v>345</v>
      </c>
      <c r="AT634" s="171"/>
      <c r="AU634" s="135"/>
      <c r="AV634" s="135"/>
      <c r="AW634" s="136" t="s">
        <v>299</v>
      </c>
      <c r="AX634" s="137"/>
    </row>
    <row r="635" spans="1:50" ht="23.25" hidden="1" customHeight="1" x14ac:dyDescent="0.15">
      <c r="A635" s="1042"/>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42"/>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42"/>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42"/>
      <c r="B638" s="251"/>
      <c r="C638" s="250"/>
      <c r="D638" s="251"/>
      <c r="E638" s="165" t="s">
        <v>354</v>
      </c>
      <c r="F638" s="166"/>
      <c r="G638" s="167" t="s">
        <v>351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352</v>
      </c>
      <c r="AF638" s="178"/>
      <c r="AG638" s="178"/>
      <c r="AH638" s="179"/>
      <c r="AI638" s="180" t="s">
        <v>482</v>
      </c>
      <c r="AJ638" s="180"/>
      <c r="AK638" s="180"/>
      <c r="AL638" s="175"/>
      <c r="AM638" s="180" t="s">
        <v>478</v>
      </c>
      <c r="AN638" s="180"/>
      <c r="AO638" s="180"/>
      <c r="AP638" s="175"/>
      <c r="AQ638" s="175" t="s">
        <v>344</v>
      </c>
      <c r="AR638" s="168"/>
      <c r="AS638" s="168"/>
      <c r="AT638" s="169"/>
      <c r="AU638" s="133" t="s">
        <v>252</v>
      </c>
      <c r="AV638" s="133"/>
      <c r="AW638" s="133"/>
      <c r="AX638" s="134"/>
    </row>
    <row r="639" spans="1:50" ht="18.75" hidden="1" customHeight="1" x14ac:dyDescent="0.15">
      <c r="A639" s="1042"/>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345</v>
      </c>
      <c r="AH639" s="171"/>
      <c r="AI639" s="181"/>
      <c r="AJ639" s="181"/>
      <c r="AK639" s="181"/>
      <c r="AL639" s="176"/>
      <c r="AM639" s="181"/>
      <c r="AN639" s="181"/>
      <c r="AO639" s="181"/>
      <c r="AP639" s="176"/>
      <c r="AQ639" s="216"/>
      <c r="AR639" s="135"/>
      <c r="AS639" s="136" t="s">
        <v>345</v>
      </c>
      <c r="AT639" s="171"/>
      <c r="AU639" s="135"/>
      <c r="AV639" s="135"/>
      <c r="AW639" s="136" t="s">
        <v>299</v>
      </c>
      <c r="AX639" s="137"/>
    </row>
    <row r="640" spans="1:50" ht="23.25" hidden="1" customHeight="1" x14ac:dyDescent="0.15">
      <c r="A640" s="1042"/>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42"/>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42"/>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42"/>
      <c r="B643" s="251"/>
      <c r="C643" s="250"/>
      <c r="D643" s="251"/>
      <c r="E643" s="156" t="s">
        <v>523</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42"/>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42"/>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42"/>
      <c r="B646" s="251"/>
      <c r="C646" s="250"/>
      <c r="D646" s="251"/>
      <c r="E646" s="237" t="s">
        <v>518</v>
      </c>
      <c r="F646" s="238"/>
      <c r="G646" s="239" t="s">
        <v>364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42"/>
      <c r="B647" s="251"/>
      <c r="C647" s="250"/>
      <c r="D647" s="251"/>
      <c r="E647" s="165" t="s">
        <v>353</v>
      </c>
      <c r="F647" s="166"/>
      <c r="G647" s="167" t="s">
        <v>350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352</v>
      </c>
      <c r="AF647" s="178"/>
      <c r="AG647" s="178"/>
      <c r="AH647" s="179"/>
      <c r="AI647" s="180" t="s">
        <v>483</v>
      </c>
      <c r="AJ647" s="180"/>
      <c r="AK647" s="180"/>
      <c r="AL647" s="175"/>
      <c r="AM647" s="180" t="s">
        <v>474</v>
      </c>
      <c r="AN647" s="180"/>
      <c r="AO647" s="180"/>
      <c r="AP647" s="175"/>
      <c r="AQ647" s="175" t="s">
        <v>344</v>
      </c>
      <c r="AR647" s="168"/>
      <c r="AS647" s="168"/>
      <c r="AT647" s="169"/>
      <c r="AU647" s="133" t="s">
        <v>252</v>
      </c>
      <c r="AV647" s="133"/>
      <c r="AW647" s="133"/>
      <c r="AX647" s="134"/>
    </row>
    <row r="648" spans="1:50" ht="18.75" hidden="1" customHeight="1" x14ac:dyDescent="0.15">
      <c r="A648" s="1042"/>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345</v>
      </c>
      <c r="AH648" s="171"/>
      <c r="AI648" s="181"/>
      <c r="AJ648" s="181"/>
      <c r="AK648" s="181"/>
      <c r="AL648" s="176"/>
      <c r="AM648" s="181"/>
      <c r="AN648" s="181"/>
      <c r="AO648" s="181"/>
      <c r="AP648" s="176"/>
      <c r="AQ648" s="216"/>
      <c r="AR648" s="135"/>
      <c r="AS648" s="136" t="s">
        <v>345</v>
      </c>
      <c r="AT648" s="171"/>
      <c r="AU648" s="135"/>
      <c r="AV648" s="135"/>
      <c r="AW648" s="136" t="s">
        <v>299</v>
      </c>
      <c r="AX648" s="137"/>
    </row>
    <row r="649" spans="1:50" ht="23.25" hidden="1" customHeight="1" x14ac:dyDescent="0.15">
      <c r="A649" s="1042"/>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42"/>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42"/>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42"/>
      <c r="B652" s="251"/>
      <c r="C652" s="250"/>
      <c r="D652" s="251"/>
      <c r="E652" s="165" t="s">
        <v>353</v>
      </c>
      <c r="F652" s="166"/>
      <c r="G652" s="167" t="s">
        <v>350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352</v>
      </c>
      <c r="AF652" s="178"/>
      <c r="AG652" s="178"/>
      <c r="AH652" s="179"/>
      <c r="AI652" s="180" t="s">
        <v>482</v>
      </c>
      <c r="AJ652" s="180"/>
      <c r="AK652" s="180"/>
      <c r="AL652" s="175"/>
      <c r="AM652" s="180" t="s">
        <v>474</v>
      </c>
      <c r="AN652" s="180"/>
      <c r="AO652" s="180"/>
      <c r="AP652" s="175"/>
      <c r="AQ652" s="175" t="s">
        <v>344</v>
      </c>
      <c r="AR652" s="168"/>
      <c r="AS652" s="168"/>
      <c r="AT652" s="169"/>
      <c r="AU652" s="133" t="s">
        <v>252</v>
      </c>
      <c r="AV652" s="133"/>
      <c r="AW652" s="133"/>
      <c r="AX652" s="134"/>
    </row>
    <row r="653" spans="1:50" ht="18.75" hidden="1" customHeight="1" x14ac:dyDescent="0.15">
      <c r="A653" s="1042"/>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345</v>
      </c>
      <c r="AH653" s="171"/>
      <c r="AI653" s="181"/>
      <c r="AJ653" s="181"/>
      <c r="AK653" s="181"/>
      <c r="AL653" s="176"/>
      <c r="AM653" s="181"/>
      <c r="AN653" s="181"/>
      <c r="AO653" s="181"/>
      <c r="AP653" s="176"/>
      <c r="AQ653" s="216"/>
      <c r="AR653" s="135"/>
      <c r="AS653" s="136" t="s">
        <v>345</v>
      </c>
      <c r="AT653" s="171"/>
      <c r="AU653" s="135"/>
      <c r="AV653" s="135"/>
      <c r="AW653" s="136" t="s">
        <v>299</v>
      </c>
      <c r="AX653" s="137"/>
    </row>
    <row r="654" spans="1:50" ht="23.25" hidden="1" customHeight="1" x14ac:dyDescent="0.15">
      <c r="A654" s="1042"/>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42"/>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42"/>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42"/>
      <c r="B657" s="251"/>
      <c r="C657" s="250"/>
      <c r="D657" s="251"/>
      <c r="E657" s="165" t="s">
        <v>353</v>
      </c>
      <c r="F657" s="166"/>
      <c r="G657" s="167" t="s">
        <v>350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352</v>
      </c>
      <c r="AF657" s="178"/>
      <c r="AG657" s="178"/>
      <c r="AH657" s="179"/>
      <c r="AI657" s="180" t="s">
        <v>482</v>
      </c>
      <c r="AJ657" s="180"/>
      <c r="AK657" s="180"/>
      <c r="AL657" s="175"/>
      <c r="AM657" s="180" t="s">
        <v>478</v>
      </c>
      <c r="AN657" s="180"/>
      <c r="AO657" s="180"/>
      <c r="AP657" s="175"/>
      <c r="AQ657" s="175" t="s">
        <v>344</v>
      </c>
      <c r="AR657" s="168"/>
      <c r="AS657" s="168"/>
      <c r="AT657" s="169"/>
      <c r="AU657" s="133" t="s">
        <v>252</v>
      </c>
      <c r="AV657" s="133"/>
      <c r="AW657" s="133"/>
      <c r="AX657" s="134"/>
    </row>
    <row r="658" spans="1:50" ht="18.75" hidden="1" customHeight="1" x14ac:dyDescent="0.15">
      <c r="A658" s="1042"/>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345</v>
      </c>
      <c r="AH658" s="171"/>
      <c r="AI658" s="181"/>
      <c r="AJ658" s="181"/>
      <c r="AK658" s="181"/>
      <c r="AL658" s="176"/>
      <c r="AM658" s="181"/>
      <c r="AN658" s="181"/>
      <c r="AO658" s="181"/>
      <c r="AP658" s="176"/>
      <c r="AQ658" s="216"/>
      <c r="AR658" s="135"/>
      <c r="AS658" s="136" t="s">
        <v>345</v>
      </c>
      <c r="AT658" s="171"/>
      <c r="AU658" s="135"/>
      <c r="AV658" s="135"/>
      <c r="AW658" s="136" t="s">
        <v>299</v>
      </c>
      <c r="AX658" s="137"/>
    </row>
    <row r="659" spans="1:50" ht="23.25" hidden="1" customHeight="1" x14ac:dyDescent="0.15">
      <c r="A659" s="1042"/>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42"/>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42"/>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42"/>
      <c r="B662" s="251"/>
      <c r="C662" s="250"/>
      <c r="D662" s="251"/>
      <c r="E662" s="165" t="s">
        <v>353</v>
      </c>
      <c r="F662" s="166"/>
      <c r="G662" s="167" t="s">
        <v>350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352</v>
      </c>
      <c r="AF662" s="178"/>
      <c r="AG662" s="178"/>
      <c r="AH662" s="179"/>
      <c r="AI662" s="180" t="s">
        <v>482</v>
      </c>
      <c r="AJ662" s="180"/>
      <c r="AK662" s="180"/>
      <c r="AL662" s="175"/>
      <c r="AM662" s="180" t="s">
        <v>474</v>
      </c>
      <c r="AN662" s="180"/>
      <c r="AO662" s="180"/>
      <c r="AP662" s="175"/>
      <c r="AQ662" s="175" t="s">
        <v>344</v>
      </c>
      <c r="AR662" s="168"/>
      <c r="AS662" s="168"/>
      <c r="AT662" s="169"/>
      <c r="AU662" s="133" t="s">
        <v>252</v>
      </c>
      <c r="AV662" s="133"/>
      <c r="AW662" s="133"/>
      <c r="AX662" s="134"/>
    </row>
    <row r="663" spans="1:50" ht="18.75" hidden="1" customHeight="1" x14ac:dyDescent="0.15">
      <c r="A663" s="1042"/>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345</v>
      </c>
      <c r="AH663" s="171"/>
      <c r="AI663" s="181"/>
      <c r="AJ663" s="181"/>
      <c r="AK663" s="181"/>
      <c r="AL663" s="176"/>
      <c r="AM663" s="181"/>
      <c r="AN663" s="181"/>
      <c r="AO663" s="181"/>
      <c r="AP663" s="176"/>
      <c r="AQ663" s="216"/>
      <c r="AR663" s="135"/>
      <c r="AS663" s="136" t="s">
        <v>345</v>
      </c>
      <c r="AT663" s="171"/>
      <c r="AU663" s="135"/>
      <c r="AV663" s="135"/>
      <c r="AW663" s="136" t="s">
        <v>299</v>
      </c>
      <c r="AX663" s="137"/>
    </row>
    <row r="664" spans="1:50" ht="23.25" hidden="1" customHeight="1" x14ac:dyDescent="0.15">
      <c r="A664" s="1042"/>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42"/>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42"/>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42"/>
      <c r="B667" s="251"/>
      <c r="C667" s="250"/>
      <c r="D667" s="251"/>
      <c r="E667" s="165" t="s">
        <v>353</v>
      </c>
      <c r="F667" s="166"/>
      <c r="G667" s="167" t="s">
        <v>350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352</v>
      </c>
      <c r="AF667" s="178"/>
      <c r="AG667" s="178"/>
      <c r="AH667" s="179"/>
      <c r="AI667" s="180" t="s">
        <v>482</v>
      </c>
      <c r="AJ667" s="180"/>
      <c r="AK667" s="180"/>
      <c r="AL667" s="175"/>
      <c r="AM667" s="180" t="s">
        <v>474</v>
      </c>
      <c r="AN667" s="180"/>
      <c r="AO667" s="180"/>
      <c r="AP667" s="175"/>
      <c r="AQ667" s="175" t="s">
        <v>344</v>
      </c>
      <c r="AR667" s="168"/>
      <c r="AS667" s="168"/>
      <c r="AT667" s="169"/>
      <c r="AU667" s="133" t="s">
        <v>252</v>
      </c>
      <c r="AV667" s="133"/>
      <c r="AW667" s="133"/>
      <c r="AX667" s="134"/>
    </row>
    <row r="668" spans="1:50" ht="18.75" hidden="1" customHeight="1" x14ac:dyDescent="0.15">
      <c r="A668" s="1042"/>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345</v>
      </c>
      <c r="AH668" s="171"/>
      <c r="AI668" s="181"/>
      <c r="AJ668" s="181"/>
      <c r="AK668" s="181"/>
      <c r="AL668" s="176"/>
      <c r="AM668" s="181"/>
      <c r="AN668" s="181"/>
      <c r="AO668" s="181"/>
      <c r="AP668" s="176"/>
      <c r="AQ668" s="216"/>
      <c r="AR668" s="135"/>
      <c r="AS668" s="136" t="s">
        <v>345</v>
      </c>
      <c r="AT668" s="171"/>
      <c r="AU668" s="135"/>
      <c r="AV668" s="135"/>
      <c r="AW668" s="136" t="s">
        <v>299</v>
      </c>
      <c r="AX668" s="137"/>
    </row>
    <row r="669" spans="1:50" ht="23.25" hidden="1" customHeight="1" x14ac:dyDescent="0.15">
      <c r="A669" s="1042"/>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42"/>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42"/>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42"/>
      <c r="B672" s="251"/>
      <c r="C672" s="250"/>
      <c r="D672" s="251"/>
      <c r="E672" s="165" t="s">
        <v>354</v>
      </c>
      <c r="F672" s="166"/>
      <c r="G672" s="167" t="s">
        <v>351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352</v>
      </c>
      <c r="AF672" s="178"/>
      <c r="AG672" s="178"/>
      <c r="AH672" s="179"/>
      <c r="AI672" s="180" t="s">
        <v>483</v>
      </c>
      <c r="AJ672" s="180"/>
      <c r="AK672" s="180"/>
      <c r="AL672" s="175"/>
      <c r="AM672" s="180" t="s">
        <v>474</v>
      </c>
      <c r="AN672" s="180"/>
      <c r="AO672" s="180"/>
      <c r="AP672" s="175"/>
      <c r="AQ672" s="175" t="s">
        <v>344</v>
      </c>
      <c r="AR672" s="168"/>
      <c r="AS672" s="168"/>
      <c r="AT672" s="169"/>
      <c r="AU672" s="133" t="s">
        <v>252</v>
      </c>
      <c r="AV672" s="133"/>
      <c r="AW672" s="133"/>
      <c r="AX672" s="134"/>
    </row>
    <row r="673" spans="1:50" ht="18.75" hidden="1" customHeight="1" x14ac:dyDescent="0.15">
      <c r="A673" s="1042"/>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345</v>
      </c>
      <c r="AH673" s="171"/>
      <c r="AI673" s="181"/>
      <c r="AJ673" s="181"/>
      <c r="AK673" s="181"/>
      <c r="AL673" s="176"/>
      <c r="AM673" s="181"/>
      <c r="AN673" s="181"/>
      <c r="AO673" s="181"/>
      <c r="AP673" s="176"/>
      <c r="AQ673" s="216"/>
      <c r="AR673" s="135"/>
      <c r="AS673" s="136" t="s">
        <v>345</v>
      </c>
      <c r="AT673" s="171"/>
      <c r="AU673" s="135"/>
      <c r="AV673" s="135"/>
      <c r="AW673" s="136" t="s">
        <v>299</v>
      </c>
      <c r="AX673" s="137"/>
    </row>
    <row r="674" spans="1:50" ht="23.25" hidden="1" customHeight="1" x14ac:dyDescent="0.15">
      <c r="A674" s="1042"/>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42"/>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42"/>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42"/>
      <c r="B677" s="251"/>
      <c r="C677" s="250"/>
      <c r="D677" s="251"/>
      <c r="E677" s="165" t="s">
        <v>354</v>
      </c>
      <c r="F677" s="166"/>
      <c r="G677" s="167" t="s">
        <v>351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352</v>
      </c>
      <c r="AF677" s="178"/>
      <c r="AG677" s="178"/>
      <c r="AH677" s="179"/>
      <c r="AI677" s="180" t="s">
        <v>482</v>
      </c>
      <c r="AJ677" s="180"/>
      <c r="AK677" s="180"/>
      <c r="AL677" s="175"/>
      <c r="AM677" s="180" t="s">
        <v>480</v>
      </c>
      <c r="AN677" s="180"/>
      <c r="AO677" s="180"/>
      <c r="AP677" s="175"/>
      <c r="AQ677" s="175" t="s">
        <v>344</v>
      </c>
      <c r="AR677" s="168"/>
      <c r="AS677" s="168"/>
      <c r="AT677" s="169"/>
      <c r="AU677" s="133" t="s">
        <v>252</v>
      </c>
      <c r="AV677" s="133"/>
      <c r="AW677" s="133"/>
      <c r="AX677" s="134"/>
    </row>
    <row r="678" spans="1:50" ht="18.75" hidden="1" customHeight="1" x14ac:dyDescent="0.15">
      <c r="A678" s="1042"/>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345</v>
      </c>
      <c r="AH678" s="171"/>
      <c r="AI678" s="181"/>
      <c r="AJ678" s="181"/>
      <c r="AK678" s="181"/>
      <c r="AL678" s="176"/>
      <c r="AM678" s="181"/>
      <c r="AN678" s="181"/>
      <c r="AO678" s="181"/>
      <c r="AP678" s="176"/>
      <c r="AQ678" s="216"/>
      <c r="AR678" s="135"/>
      <c r="AS678" s="136" t="s">
        <v>345</v>
      </c>
      <c r="AT678" s="171"/>
      <c r="AU678" s="135"/>
      <c r="AV678" s="135"/>
      <c r="AW678" s="136" t="s">
        <v>299</v>
      </c>
      <c r="AX678" s="137"/>
    </row>
    <row r="679" spans="1:50" ht="23.25" hidden="1" customHeight="1" x14ac:dyDescent="0.15">
      <c r="A679" s="1042"/>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42"/>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42"/>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42"/>
      <c r="B682" s="251"/>
      <c r="C682" s="250"/>
      <c r="D682" s="251"/>
      <c r="E682" s="165" t="s">
        <v>354</v>
      </c>
      <c r="F682" s="166"/>
      <c r="G682" s="167" t="s">
        <v>351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352</v>
      </c>
      <c r="AF682" s="178"/>
      <c r="AG682" s="178"/>
      <c r="AH682" s="179"/>
      <c r="AI682" s="180" t="s">
        <v>483</v>
      </c>
      <c r="AJ682" s="180"/>
      <c r="AK682" s="180"/>
      <c r="AL682" s="175"/>
      <c r="AM682" s="180" t="s">
        <v>478</v>
      </c>
      <c r="AN682" s="180"/>
      <c r="AO682" s="180"/>
      <c r="AP682" s="175"/>
      <c r="AQ682" s="175" t="s">
        <v>344</v>
      </c>
      <c r="AR682" s="168"/>
      <c r="AS682" s="168"/>
      <c r="AT682" s="169"/>
      <c r="AU682" s="133" t="s">
        <v>252</v>
      </c>
      <c r="AV682" s="133"/>
      <c r="AW682" s="133"/>
      <c r="AX682" s="134"/>
    </row>
    <row r="683" spans="1:50" ht="18.75" hidden="1" customHeight="1" x14ac:dyDescent="0.15">
      <c r="A683" s="1042"/>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345</v>
      </c>
      <c r="AH683" s="171"/>
      <c r="AI683" s="181"/>
      <c r="AJ683" s="181"/>
      <c r="AK683" s="181"/>
      <c r="AL683" s="176"/>
      <c r="AM683" s="181"/>
      <c r="AN683" s="181"/>
      <c r="AO683" s="181"/>
      <c r="AP683" s="176"/>
      <c r="AQ683" s="216"/>
      <c r="AR683" s="135"/>
      <c r="AS683" s="136" t="s">
        <v>345</v>
      </c>
      <c r="AT683" s="171"/>
      <c r="AU683" s="135"/>
      <c r="AV683" s="135"/>
      <c r="AW683" s="136" t="s">
        <v>299</v>
      </c>
      <c r="AX683" s="137"/>
    </row>
    <row r="684" spans="1:50" ht="23.25" hidden="1" customHeight="1" x14ac:dyDescent="0.15">
      <c r="A684" s="1042"/>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42"/>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42"/>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42"/>
      <c r="B687" s="251"/>
      <c r="C687" s="250"/>
      <c r="D687" s="251"/>
      <c r="E687" s="165" t="s">
        <v>354</v>
      </c>
      <c r="F687" s="166"/>
      <c r="G687" s="167" t="s">
        <v>351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352</v>
      </c>
      <c r="AF687" s="178"/>
      <c r="AG687" s="178"/>
      <c r="AH687" s="179"/>
      <c r="AI687" s="180" t="s">
        <v>482</v>
      </c>
      <c r="AJ687" s="180"/>
      <c r="AK687" s="180"/>
      <c r="AL687" s="175"/>
      <c r="AM687" s="180" t="s">
        <v>474</v>
      </c>
      <c r="AN687" s="180"/>
      <c r="AO687" s="180"/>
      <c r="AP687" s="175"/>
      <c r="AQ687" s="175" t="s">
        <v>344</v>
      </c>
      <c r="AR687" s="168"/>
      <c r="AS687" s="168"/>
      <c r="AT687" s="169"/>
      <c r="AU687" s="133" t="s">
        <v>252</v>
      </c>
      <c r="AV687" s="133"/>
      <c r="AW687" s="133"/>
      <c r="AX687" s="134"/>
    </row>
    <row r="688" spans="1:50" ht="18.75" hidden="1" customHeight="1" x14ac:dyDescent="0.15">
      <c r="A688" s="1042"/>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345</v>
      </c>
      <c r="AH688" s="171"/>
      <c r="AI688" s="181"/>
      <c r="AJ688" s="181"/>
      <c r="AK688" s="181"/>
      <c r="AL688" s="176"/>
      <c r="AM688" s="181"/>
      <c r="AN688" s="181"/>
      <c r="AO688" s="181"/>
      <c r="AP688" s="176"/>
      <c r="AQ688" s="216"/>
      <c r="AR688" s="135"/>
      <c r="AS688" s="136" t="s">
        <v>345</v>
      </c>
      <c r="AT688" s="171"/>
      <c r="AU688" s="135"/>
      <c r="AV688" s="135"/>
      <c r="AW688" s="136" t="s">
        <v>299</v>
      </c>
      <c r="AX688" s="137"/>
    </row>
    <row r="689" spans="1:50" ht="23.25" hidden="1" customHeight="1" x14ac:dyDescent="0.15">
      <c r="A689" s="1042"/>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42"/>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42"/>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42"/>
      <c r="B692" s="251"/>
      <c r="C692" s="250"/>
      <c r="D692" s="251"/>
      <c r="E692" s="165" t="s">
        <v>354</v>
      </c>
      <c r="F692" s="166"/>
      <c r="G692" s="167" t="s">
        <v>351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352</v>
      </c>
      <c r="AF692" s="178"/>
      <c r="AG692" s="178"/>
      <c r="AH692" s="179"/>
      <c r="AI692" s="180" t="s">
        <v>482</v>
      </c>
      <c r="AJ692" s="180"/>
      <c r="AK692" s="180"/>
      <c r="AL692" s="175"/>
      <c r="AM692" s="180" t="s">
        <v>479</v>
      </c>
      <c r="AN692" s="180"/>
      <c r="AO692" s="180"/>
      <c r="AP692" s="175"/>
      <c r="AQ692" s="175" t="s">
        <v>344</v>
      </c>
      <c r="AR692" s="168"/>
      <c r="AS692" s="168"/>
      <c r="AT692" s="169"/>
      <c r="AU692" s="133" t="s">
        <v>252</v>
      </c>
      <c r="AV692" s="133"/>
      <c r="AW692" s="133"/>
      <c r="AX692" s="134"/>
    </row>
    <row r="693" spans="1:50" ht="18.75" hidden="1" customHeight="1" x14ac:dyDescent="0.15">
      <c r="A693" s="1042"/>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345</v>
      </c>
      <c r="AH693" s="171"/>
      <c r="AI693" s="181"/>
      <c r="AJ693" s="181"/>
      <c r="AK693" s="181"/>
      <c r="AL693" s="176"/>
      <c r="AM693" s="181"/>
      <c r="AN693" s="181"/>
      <c r="AO693" s="181"/>
      <c r="AP693" s="176"/>
      <c r="AQ693" s="216"/>
      <c r="AR693" s="135"/>
      <c r="AS693" s="136" t="s">
        <v>345</v>
      </c>
      <c r="AT693" s="171"/>
      <c r="AU693" s="135"/>
      <c r="AV693" s="135"/>
      <c r="AW693" s="136" t="s">
        <v>299</v>
      </c>
      <c r="AX693" s="137"/>
    </row>
    <row r="694" spans="1:50" ht="23.25" hidden="1" customHeight="1" x14ac:dyDescent="0.15">
      <c r="A694" s="1042"/>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42"/>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42"/>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customHeight="1" x14ac:dyDescent="0.15">
      <c r="A697" s="1042"/>
      <c r="B697" s="251"/>
      <c r="C697" s="250"/>
      <c r="D697" s="251"/>
      <c r="E697" s="156" t="s">
        <v>523</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15">
      <c r="A698" s="1042"/>
      <c r="B698" s="251"/>
      <c r="C698" s="250"/>
      <c r="D698" s="251"/>
      <c r="E698" s="159" t="s">
        <v>582</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thickBot="1" x14ac:dyDescent="0.2">
      <c r="A699" s="104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5"/>
      <c r="B701" s="6"/>
      <c r="C701" s="922" t="s">
        <v>32</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923"/>
      <c r="AD701" s="647" t="s">
        <v>36</v>
      </c>
      <c r="AE701" s="647"/>
      <c r="AF701" s="647"/>
      <c r="AG701" s="646" t="s">
        <v>31</v>
      </c>
      <c r="AH701" s="647"/>
      <c r="AI701" s="647"/>
      <c r="AJ701" s="647"/>
      <c r="AK701" s="647"/>
      <c r="AL701" s="647"/>
      <c r="AM701" s="647"/>
      <c r="AN701" s="647"/>
      <c r="AO701" s="647"/>
      <c r="AP701" s="647"/>
      <c r="AQ701" s="647"/>
      <c r="AR701" s="647"/>
      <c r="AS701" s="647"/>
      <c r="AT701" s="647"/>
      <c r="AU701" s="647"/>
      <c r="AV701" s="647"/>
      <c r="AW701" s="647"/>
      <c r="AX701" s="648"/>
    </row>
    <row r="702" spans="1:50" ht="27" customHeight="1" x14ac:dyDescent="0.15">
      <c r="A702" s="567" t="s">
        <v>258</v>
      </c>
      <c r="B702" s="568"/>
      <c r="C702" s="765" t="s">
        <v>259</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43" t="s">
        <v>532</v>
      </c>
      <c r="AE702" s="944"/>
      <c r="AF702" s="944"/>
      <c r="AG702" s="924" t="s">
        <v>583</v>
      </c>
      <c r="AH702" s="925"/>
      <c r="AI702" s="925"/>
      <c r="AJ702" s="925"/>
      <c r="AK702" s="925"/>
      <c r="AL702" s="925"/>
      <c r="AM702" s="925"/>
      <c r="AN702" s="925"/>
      <c r="AO702" s="925"/>
      <c r="AP702" s="925"/>
      <c r="AQ702" s="925"/>
      <c r="AR702" s="925"/>
      <c r="AS702" s="925"/>
      <c r="AT702" s="925"/>
      <c r="AU702" s="925"/>
      <c r="AV702" s="925"/>
      <c r="AW702" s="925"/>
      <c r="AX702" s="926"/>
    </row>
    <row r="703" spans="1:50" ht="27" customHeight="1" x14ac:dyDescent="0.15">
      <c r="A703" s="569"/>
      <c r="B703" s="570"/>
      <c r="C703" s="637" t="s">
        <v>37</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27"/>
      <c r="AD703" s="153" t="s">
        <v>532</v>
      </c>
      <c r="AE703" s="154"/>
      <c r="AF703" s="154"/>
      <c r="AG703" s="702" t="s">
        <v>584</v>
      </c>
      <c r="AH703" s="703"/>
      <c r="AI703" s="703"/>
      <c r="AJ703" s="703"/>
      <c r="AK703" s="703"/>
      <c r="AL703" s="703"/>
      <c r="AM703" s="703"/>
      <c r="AN703" s="703"/>
      <c r="AO703" s="703"/>
      <c r="AP703" s="703"/>
      <c r="AQ703" s="703"/>
      <c r="AR703" s="703"/>
      <c r="AS703" s="703"/>
      <c r="AT703" s="703"/>
      <c r="AU703" s="703"/>
      <c r="AV703" s="703"/>
      <c r="AW703" s="703"/>
      <c r="AX703" s="704"/>
    </row>
    <row r="704" spans="1:50" ht="27" customHeight="1" x14ac:dyDescent="0.15">
      <c r="A704" s="571"/>
      <c r="B704" s="572"/>
      <c r="C704" s="639" t="s">
        <v>260</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23" t="s">
        <v>532</v>
      </c>
      <c r="AE704" s="624"/>
      <c r="AF704" s="624"/>
      <c r="AG704" s="463" t="s">
        <v>585</v>
      </c>
      <c r="AH704" s="232"/>
      <c r="AI704" s="232"/>
      <c r="AJ704" s="232"/>
      <c r="AK704" s="232"/>
      <c r="AL704" s="232"/>
      <c r="AM704" s="232"/>
      <c r="AN704" s="232"/>
      <c r="AO704" s="232"/>
      <c r="AP704" s="232"/>
      <c r="AQ704" s="232"/>
      <c r="AR704" s="232"/>
      <c r="AS704" s="232"/>
      <c r="AT704" s="232"/>
      <c r="AU704" s="232"/>
      <c r="AV704" s="232"/>
      <c r="AW704" s="232"/>
      <c r="AX704" s="464"/>
    </row>
    <row r="705" spans="1:50" ht="27" customHeight="1" x14ac:dyDescent="0.15">
      <c r="A705" s="659" t="s">
        <v>39</v>
      </c>
      <c r="B705" s="808"/>
      <c r="C705" s="642" t="s">
        <v>41</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771" t="s">
        <v>532</v>
      </c>
      <c r="AE705" s="772"/>
      <c r="AF705" s="772"/>
      <c r="AG705" s="159" t="s">
        <v>586</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93"/>
      <c r="B706" s="809"/>
      <c r="C706" s="652"/>
      <c r="D706" s="653"/>
      <c r="E706" s="721" t="s">
        <v>461</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53" t="s">
        <v>595</v>
      </c>
      <c r="AE706" s="154"/>
      <c r="AF706" s="155"/>
      <c r="AG706" s="463"/>
      <c r="AH706" s="232"/>
      <c r="AI706" s="232"/>
      <c r="AJ706" s="232"/>
      <c r="AK706" s="232"/>
      <c r="AL706" s="232"/>
      <c r="AM706" s="232"/>
      <c r="AN706" s="232"/>
      <c r="AO706" s="232"/>
      <c r="AP706" s="232"/>
      <c r="AQ706" s="232"/>
      <c r="AR706" s="232"/>
      <c r="AS706" s="232"/>
      <c r="AT706" s="232"/>
      <c r="AU706" s="232"/>
      <c r="AV706" s="232"/>
      <c r="AW706" s="232"/>
      <c r="AX706" s="464"/>
    </row>
    <row r="707" spans="1:50" ht="26.25" customHeight="1" x14ac:dyDescent="0.15">
      <c r="A707" s="693"/>
      <c r="B707" s="809"/>
      <c r="C707" s="654"/>
      <c r="D707" s="655"/>
      <c r="E707" s="724" t="s">
        <v>403</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21" t="s">
        <v>595</v>
      </c>
      <c r="AE707" s="622"/>
      <c r="AF707" s="622"/>
      <c r="AG707" s="463"/>
      <c r="AH707" s="232"/>
      <c r="AI707" s="232"/>
      <c r="AJ707" s="232"/>
      <c r="AK707" s="232"/>
      <c r="AL707" s="232"/>
      <c r="AM707" s="232"/>
      <c r="AN707" s="232"/>
      <c r="AO707" s="232"/>
      <c r="AP707" s="232"/>
      <c r="AQ707" s="232"/>
      <c r="AR707" s="232"/>
      <c r="AS707" s="232"/>
      <c r="AT707" s="232"/>
      <c r="AU707" s="232"/>
      <c r="AV707" s="232"/>
      <c r="AW707" s="232"/>
      <c r="AX707" s="464"/>
    </row>
    <row r="708" spans="1:50" ht="26.25" customHeight="1" x14ac:dyDescent="0.15">
      <c r="A708" s="693"/>
      <c r="B708" s="694"/>
      <c r="C708" s="635" t="s">
        <v>42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705" t="s">
        <v>532</v>
      </c>
      <c r="AE708" s="706"/>
      <c r="AF708" s="706"/>
      <c r="AG708" s="564" t="s">
        <v>587</v>
      </c>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693"/>
      <c r="B709" s="694"/>
      <c r="C709" s="626" t="s">
        <v>261</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53" t="s">
        <v>532</v>
      </c>
      <c r="AE709" s="154"/>
      <c r="AF709" s="154"/>
      <c r="AG709" s="702" t="s">
        <v>588</v>
      </c>
      <c r="AH709" s="703"/>
      <c r="AI709" s="703"/>
      <c r="AJ709" s="703"/>
      <c r="AK709" s="703"/>
      <c r="AL709" s="703"/>
      <c r="AM709" s="703"/>
      <c r="AN709" s="703"/>
      <c r="AO709" s="703"/>
      <c r="AP709" s="703"/>
      <c r="AQ709" s="703"/>
      <c r="AR709" s="703"/>
      <c r="AS709" s="703"/>
      <c r="AT709" s="703"/>
      <c r="AU709" s="703"/>
      <c r="AV709" s="703"/>
      <c r="AW709" s="703"/>
      <c r="AX709" s="704"/>
    </row>
    <row r="710" spans="1:50" ht="26.25" customHeight="1" x14ac:dyDescent="0.15">
      <c r="A710" s="693"/>
      <c r="B710" s="694"/>
      <c r="C710" s="626" t="s">
        <v>38</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53" t="s">
        <v>596</v>
      </c>
      <c r="AE710" s="154"/>
      <c r="AF710" s="154"/>
      <c r="AG710" s="702" t="s">
        <v>537</v>
      </c>
      <c r="AH710" s="703"/>
      <c r="AI710" s="703"/>
      <c r="AJ710" s="703"/>
      <c r="AK710" s="703"/>
      <c r="AL710" s="703"/>
      <c r="AM710" s="703"/>
      <c r="AN710" s="703"/>
      <c r="AO710" s="703"/>
      <c r="AP710" s="703"/>
      <c r="AQ710" s="703"/>
      <c r="AR710" s="703"/>
      <c r="AS710" s="703"/>
      <c r="AT710" s="703"/>
      <c r="AU710" s="703"/>
      <c r="AV710" s="703"/>
      <c r="AW710" s="703"/>
      <c r="AX710" s="704"/>
    </row>
    <row r="711" spans="1:50" ht="26.25" customHeight="1" x14ac:dyDescent="0.15">
      <c r="A711" s="693"/>
      <c r="B711" s="694"/>
      <c r="C711" s="626" t="s">
        <v>43</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53" t="s">
        <v>532</v>
      </c>
      <c r="AE711" s="154"/>
      <c r="AF711" s="154"/>
      <c r="AG711" s="702" t="s">
        <v>589</v>
      </c>
      <c r="AH711" s="703"/>
      <c r="AI711" s="703"/>
      <c r="AJ711" s="703"/>
      <c r="AK711" s="703"/>
      <c r="AL711" s="703"/>
      <c r="AM711" s="703"/>
      <c r="AN711" s="703"/>
      <c r="AO711" s="703"/>
      <c r="AP711" s="703"/>
      <c r="AQ711" s="703"/>
      <c r="AR711" s="703"/>
      <c r="AS711" s="703"/>
      <c r="AT711" s="703"/>
      <c r="AU711" s="703"/>
      <c r="AV711" s="703"/>
      <c r="AW711" s="703"/>
      <c r="AX711" s="704"/>
    </row>
    <row r="712" spans="1:50" ht="26.25" customHeight="1" x14ac:dyDescent="0.15">
      <c r="A712" s="693"/>
      <c r="B712" s="694"/>
      <c r="C712" s="626" t="s">
        <v>431</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23" t="s">
        <v>596</v>
      </c>
      <c r="AE712" s="624"/>
      <c r="AF712" s="624"/>
      <c r="AG712" s="632" t="s">
        <v>537</v>
      </c>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693"/>
      <c r="B713" s="694"/>
      <c r="C713" s="150" t="s">
        <v>432</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596</v>
      </c>
      <c r="AE713" s="154"/>
      <c r="AF713" s="155"/>
      <c r="AG713" s="702" t="s">
        <v>537</v>
      </c>
      <c r="AH713" s="703"/>
      <c r="AI713" s="703"/>
      <c r="AJ713" s="703"/>
      <c r="AK713" s="703"/>
      <c r="AL713" s="703"/>
      <c r="AM713" s="703"/>
      <c r="AN713" s="703"/>
      <c r="AO713" s="703"/>
      <c r="AP713" s="703"/>
      <c r="AQ713" s="703"/>
      <c r="AR713" s="703"/>
      <c r="AS713" s="703"/>
      <c r="AT713" s="703"/>
      <c r="AU713" s="703"/>
      <c r="AV713" s="703"/>
      <c r="AW713" s="703"/>
      <c r="AX713" s="704"/>
    </row>
    <row r="714" spans="1:50" ht="26.25" customHeight="1" x14ac:dyDescent="0.15">
      <c r="A714" s="695"/>
      <c r="B714" s="696"/>
      <c r="C714" s="810" t="s">
        <v>408</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29" t="s">
        <v>532</v>
      </c>
      <c r="AE714" s="630"/>
      <c r="AF714" s="631"/>
      <c r="AG714" s="727" t="s">
        <v>590</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59" t="s">
        <v>40</v>
      </c>
      <c r="B715" s="692"/>
      <c r="C715" s="697" t="s">
        <v>409</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532</v>
      </c>
      <c r="AE715" s="706"/>
      <c r="AF715" s="816"/>
      <c r="AG715" s="564" t="s">
        <v>591</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693"/>
      <c r="B716" s="694"/>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7" t="s">
        <v>532</v>
      </c>
      <c r="AE716" s="798"/>
      <c r="AF716" s="798"/>
      <c r="AG716" s="702" t="s">
        <v>592</v>
      </c>
      <c r="AH716" s="703"/>
      <c r="AI716" s="703"/>
      <c r="AJ716" s="703"/>
      <c r="AK716" s="703"/>
      <c r="AL716" s="703"/>
      <c r="AM716" s="703"/>
      <c r="AN716" s="703"/>
      <c r="AO716" s="703"/>
      <c r="AP716" s="703"/>
      <c r="AQ716" s="703"/>
      <c r="AR716" s="703"/>
      <c r="AS716" s="703"/>
      <c r="AT716" s="703"/>
      <c r="AU716" s="703"/>
      <c r="AV716" s="703"/>
      <c r="AW716" s="703"/>
      <c r="AX716" s="704"/>
    </row>
    <row r="717" spans="1:50" ht="27" customHeight="1" x14ac:dyDescent="0.15">
      <c r="A717" s="693"/>
      <c r="B717" s="694"/>
      <c r="C717" s="626" t="s">
        <v>355</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53" t="s">
        <v>532</v>
      </c>
      <c r="AE717" s="154"/>
      <c r="AF717" s="154"/>
      <c r="AG717" s="702" t="s">
        <v>593</v>
      </c>
      <c r="AH717" s="703"/>
      <c r="AI717" s="703"/>
      <c r="AJ717" s="703"/>
      <c r="AK717" s="703"/>
      <c r="AL717" s="703"/>
      <c r="AM717" s="703"/>
      <c r="AN717" s="703"/>
      <c r="AO717" s="703"/>
      <c r="AP717" s="703"/>
      <c r="AQ717" s="703"/>
      <c r="AR717" s="703"/>
      <c r="AS717" s="703"/>
      <c r="AT717" s="703"/>
      <c r="AU717" s="703"/>
      <c r="AV717" s="703"/>
      <c r="AW717" s="703"/>
      <c r="AX717" s="704"/>
    </row>
    <row r="718" spans="1:50" ht="27" customHeight="1" x14ac:dyDescent="0.15">
      <c r="A718" s="695"/>
      <c r="B718" s="696"/>
      <c r="C718" s="626" t="s">
        <v>44</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53" t="s">
        <v>532</v>
      </c>
      <c r="AE718" s="154"/>
      <c r="AF718" s="154"/>
      <c r="AG718" s="162" t="s">
        <v>594</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86" t="s">
        <v>58</v>
      </c>
      <c r="B719" s="687"/>
      <c r="C719" s="829" t="s">
        <v>262</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44"/>
      <c r="AD719" s="705" t="s">
        <v>596</v>
      </c>
      <c r="AE719" s="706"/>
      <c r="AF719" s="706"/>
      <c r="AG719" s="159"/>
      <c r="AH719" s="160"/>
      <c r="AI719" s="160"/>
      <c r="AJ719" s="160"/>
      <c r="AK719" s="160"/>
      <c r="AL719" s="160"/>
      <c r="AM719" s="160"/>
      <c r="AN719" s="160"/>
      <c r="AO719" s="160"/>
      <c r="AP719" s="160"/>
      <c r="AQ719" s="160"/>
      <c r="AR719" s="160"/>
      <c r="AS719" s="160"/>
      <c r="AT719" s="160"/>
      <c r="AU719" s="160"/>
      <c r="AV719" s="160"/>
      <c r="AW719" s="160"/>
      <c r="AX719" s="161"/>
    </row>
    <row r="720" spans="1:50" ht="19.899999999999999" customHeight="1" x14ac:dyDescent="0.15">
      <c r="A720" s="688"/>
      <c r="B720" s="689"/>
      <c r="C720" s="983" t="s">
        <v>424</v>
      </c>
      <c r="D720" s="981"/>
      <c r="E720" s="981"/>
      <c r="F720" s="984"/>
      <c r="G720" s="980" t="s">
        <v>425</v>
      </c>
      <c r="H720" s="981"/>
      <c r="I720" s="981"/>
      <c r="J720" s="981"/>
      <c r="K720" s="981"/>
      <c r="L720" s="981"/>
      <c r="M720" s="981"/>
      <c r="N720" s="980" t="s">
        <v>428</v>
      </c>
      <c r="O720" s="981"/>
      <c r="P720" s="981"/>
      <c r="Q720" s="981"/>
      <c r="R720" s="981"/>
      <c r="S720" s="981"/>
      <c r="T720" s="981"/>
      <c r="U720" s="981"/>
      <c r="V720" s="981"/>
      <c r="W720" s="981"/>
      <c r="X720" s="981"/>
      <c r="Y720" s="981"/>
      <c r="Z720" s="981"/>
      <c r="AA720" s="981"/>
      <c r="AB720" s="981"/>
      <c r="AC720" s="981"/>
      <c r="AD720" s="981"/>
      <c r="AE720" s="981"/>
      <c r="AF720" s="982"/>
      <c r="AG720" s="463"/>
      <c r="AH720" s="232"/>
      <c r="AI720" s="232"/>
      <c r="AJ720" s="232"/>
      <c r="AK720" s="232"/>
      <c r="AL720" s="232"/>
      <c r="AM720" s="232"/>
      <c r="AN720" s="232"/>
      <c r="AO720" s="232"/>
      <c r="AP720" s="232"/>
      <c r="AQ720" s="232"/>
      <c r="AR720" s="232"/>
      <c r="AS720" s="232"/>
      <c r="AT720" s="232"/>
      <c r="AU720" s="232"/>
      <c r="AV720" s="232"/>
      <c r="AW720" s="232"/>
      <c r="AX720" s="464"/>
    </row>
    <row r="721" spans="1:50" ht="24.75" customHeight="1" x14ac:dyDescent="0.15">
      <c r="A721" s="688"/>
      <c r="B721" s="689"/>
      <c r="C721" s="965"/>
      <c r="D721" s="966"/>
      <c r="E721" s="966"/>
      <c r="F721" s="967"/>
      <c r="G721" s="985"/>
      <c r="H721" s="986"/>
      <c r="I721" s="82" t="str">
        <f>IF(OR(G721="　", G721=""), "", "-")</f>
        <v/>
      </c>
      <c r="J721" s="964"/>
      <c r="K721" s="964"/>
      <c r="L721" s="82" t="str">
        <f>IF(M721="","","-")</f>
        <v/>
      </c>
      <c r="M721" s="83"/>
      <c r="N721" s="961"/>
      <c r="O721" s="962"/>
      <c r="P721" s="962"/>
      <c r="Q721" s="962"/>
      <c r="R721" s="962"/>
      <c r="S721" s="962"/>
      <c r="T721" s="962"/>
      <c r="U721" s="962"/>
      <c r="V721" s="962"/>
      <c r="W721" s="962"/>
      <c r="X721" s="962"/>
      <c r="Y721" s="962"/>
      <c r="Z721" s="962"/>
      <c r="AA721" s="962"/>
      <c r="AB721" s="962"/>
      <c r="AC721" s="962"/>
      <c r="AD721" s="962"/>
      <c r="AE721" s="962"/>
      <c r="AF721" s="963"/>
      <c r="AG721" s="463"/>
      <c r="AH721" s="232"/>
      <c r="AI721" s="232"/>
      <c r="AJ721" s="232"/>
      <c r="AK721" s="232"/>
      <c r="AL721" s="232"/>
      <c r="AM721" s="232"/>
      <c r="AN721" s="232"/>
      <c r="AO721" s="232"/>
      <c r="AP721" s="232"/>
      <c r="AQ721" s="232"/>
      <c r="AR721" s="232"/>
      <c r="AS721" s="232"/>
      <c r="AT721" s="232"/>
      <c r="AU721" s="232"/>
      <c r="AV721" s="232"/>
      <c r="AW721" s="232"/>
      <c r="AX721" s="464"/>
    </row>
    <row r="722" spans="1:50" ht="24.75" customHeight="1" x14ac:dyDescent="0.15">
      <c r="A722" s="688"/>
      <c r="B722" s="689"/>
      <c r="C722" s="965"/>
      <c r="D722" s="966"/>
      <c r="E722" s="966"/>
      <c r="F722" s="967"/>
      <c r="G722" s="985"/>
      <c r="H722" s="986"/>
      <c r="I722" s="82" t="str">
        <f t="shared" ref="I722:I725" si="4">IF(OR(G722="　", G722=""), "", "-")</f>
        <v/>
      </c>
      <c r="J722" s="964"/>
      <c r="K722" s="964"/>
      <c r="L722" s="82" t="str">
        <f t="shared" ref="L722:L725" si="5">IF(M722="","","-")</f>
        <v/>
      </c>
      <c r="M722" s="83"/>
      <c r="N722" s="961"/>
      <c r="O722" s="962"/>
      <c r="P722" s="962"/>
      <c r="Q722" s="962"/>
      <c r="R722" s="962"/>
      <c r="S722" s="962"/>
      <c r="T722" s="962"/>
      <c r="U722" s="962"/>
      <c r="V722" s="962"/>
      <c r="W722" s="962"/>
      <c r="X722" s="962"/>
      <c r="Y722" s="962"/>
      <c r="Z722" s="962"/>
      <c r="AA722" s="962"/>
      <c r="AB722" s="962"/>
      <c r="AC722" s="962"/>
      <c r="AD722" s="962"/>
      <c r="AE722" s="962"/>
      <c r="AF722" s="963"/>
      <c r="AG722" s="463"/>
      <c r="AH722" s="232"/>
      <c r="AI722" s="232"/>
      <c r="AJ722" s="232"/>
      <c r="AK722" s="232"/>
      <c r="AL722" s="232"/>
      <c r="AM722" s="232"/>
      <c r="AN722" s="232"/>
      <c r="AO722" s="232"/>
      <c r="AP722" s="232"/>
      <c r="AQ722" s="232"/>
      <c r="AR722" s="232"/>
      <c r="AS722" s="232"/>
      <c r="AT722" s="232"/>
      <c r="AU722" s="232"/>
      <c r="AV722" s="232"/>
      <c r="AW722" s="232"/>
      <c r="AX722" s="464"/>
    </row>
    <row r="723" spans="1:50" ht="24.75" customHeight="1" x14ac:dyDescent="0.15">
      <c r="A723" s="688"/>
      <c r="B723" s="689"/>
      <c r="C723" s="965"/>
      <c r="D723" s="966"/>
      <c r="E723" s="966"/>
      <c r="F723" s="967"/>
      <c r="G723" s="985"/>
      <c r="H723" s="986"/>
      <c r="I723" s="82" t="str">
        <f t="shared" si="4"/>
        <v/>
      </c>
      <c r="J723" s="964"/>
      <c r="K723" s="964"/>
      <c r="L723" s="82" t="str">
        <f t="shared" si="5"/>
        <v/>
      </c>
      <c r="M723" s="83"/>
      <c r="N723" s="961"/>
      <c r="O723" s="962"/>
      <c r="P723" s="962"/>
      <c r="Q723" s="962"/>
      <c r="R723" s="962"/>
      <c r="S723" s="962"/>
      <c r="T723" s="962"/>
      <c r="U723" s="962"/>
      <c r="V723" s="962"/>
      <c r="W723" s="962"/>
      <c r="X723" s="962"/>
      <c r="Y723" s="962"/>
      <c r="Z723" s="962"/>
      <c r="AA723" s="962"/>
      <c r="AB723" s="962"/>
      <c r="AC723" s="962"/>
      <c r="AD723" s="962"/>
      <c r="AE723" s="962"/>
      <c r="AF723" s="963"/>
      <c r="AG723" s="463"/>
      <c r="AH723" s="232"/>
      <c r="AI723" s="232"/>
      <c r="AJ723" s="232"/>
      <c r="AK723" s="232"/>
      <c r="AL723" s="232"/>
      <c r="AM723" s="232"/>
      <c r="AN723" s="232"/>
      <c r="AO723" s="232"/>
      <c r="AP723" s="232"/>
      <c r="AQ723" s="232"/>
      <c r="AR723" s="232"/>
      <c r="AS723" s="232"/>
      <c r="AT723" s="232"/>
      <c r="AU723" s="232"/>
      <c r="AV723" s="232"/>
      <c r="AW723" s="232"/>
      <c r="AX723" s="464"/>
    </row>
    <row r="724" spans="1:50" ht="24.75" customHeight="1" x14ac:dyDescent="0.15">
      <c r="A724" s="688"/>
      <c r="B724" s="689"/>
      <c r="C724" s="965"/>
      <c r="D724" s="966"/>
      <c r="E724" s="966"/>
      <c r="F724" s="967"/>
      <c r="G724" s="985"/>
      <c r="H724" s="986"/>
      <c r="I724" s="82" t="str">
        <f t="shared" si="4"/>
        <v/>
      </c>
      <c r="J724" s="964"/>
      <c r="K724" s="964"/>
      <c r="L724" s="82" t="str">
        <f t="shared" si="5"/>
        <v/>
      </c>
      <c r="M724" s="83"/>
      <c r="N724" s="961"/>
      <c r="O724" s="962"/>
      <c r="P724" s="962"/>
      <c r="Q724" s="962"/>
      <c r="R724" s="962"/>
      <c r="S724" s="962"/>
      <c r="T724" s="962"/>
      <c r="U724" s="962"/>
      <c r="V724" s="962"/>
      <c r="W724" s="962"/>
      <c r="X724" s="962"/>
      <c r="Y724" s="962"/>
      <c r="Z724" s="962"/>
      <c r="AA724" s="962"/>
      <c r="AB724" s="962"/>
      <c r="AC724" s="962"/>
      <c r="AD724" s="962"/>
      <c r="AE724" s="962"/>
      <c r="AF724" s="963"/>
      <c r="AG724" s="463"/>
      <c r="AH724" s="232"/>
      <c r="AI724" s="232"/>
      <c r="AJ724" s="232"/>
      <c r="AK724" s="232"/>
      <c r="AL724" s="232"/>
      <c r="AM724" s="232"/>
      <c r="AN724" s="232"/>
      <c r="AO724" s="232"/>
      <c r="AP724" s="232"/>
      <c r="AQ724" s="232"/>
      <c r="AR724" s="232"/>
      <c r="AS724" s="232"/>
      <c r="AT724" s="232"/>
      <c r="AU724" s="232"/>
      <c r="AV724" s="232"/>
      <c r="AW724" s="232"/>
      <c r="AX724" s="464"/>
    </row>
    <row r="725" spans="1:50" ht="24.75" customHeight="1" x14ac:dyDescent="0.15">
      <c r="A725" s="690"/>
      <c r="B725" s="691"/>
      <c r="C725" s="968"/>
      <c r="D725" s="969"/>
      <c r="E725" s="969"/>
      <c r="F725" s="970"/>
      <c r="G725" s="1007"/>
      <c r="H725" s="1008"/>
      <c r="I725" s="84" t="str">
        <f t="shared" si="4"/>
        <v/>
      </c>
      <c r="J725" s="1009"/>
      <c r="K725" s="1009"/>
      <c r="L725" s="84" t="str">
        <f t="shared" si="5"/>
        <v/>
      </c>
      <c r="M725" s="85"/>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59" t="s">
        <v>48</v>
      </c>
      <c r="B726" s="660"/>
      <c r="C726" s="479" t="s">
        <v>53</v>
      </c>
      <c r="D726" s="619"/>
      <c r="E726" s="619"/>
      <c r="F726" s="620"/>
      <c r="G726" s="836" t="s">
        <v>597</v>
      </c>
      <c r="H726" s="836"/>
      <c r="I726" s="836"/>
      <c r="J726" s="836"/>
      <c r="K726" s="836"/>
      <c r="L726" s="836"/>
      <c r="M726" s="836"/>
      <c r="N726" s="836"/>
      <c r="O726" s="836"/>
      <c r="P726" s="836"/>
      <c r="Q726" s="836"/>
      <c r="R726" s="836"/>
      <c r="S726" s="836"/>
      <c r="T726" s="836"/>
      <c r="U726" s="836"/>
      <c r="V726" s="836"/>
      <c r="W726" s="836"/>
      <c r="X726" s="836"/>
      <c r="Y726" s="836"/>
      <c r="Z726" s="836"/>
      <c r="AA726" s="836"/>
      <c r="AB726" s="836"/>
      <c r="AC726" s="836"/>
      <c r="AD726" s="836"/>
      <c r="AE726" s="836"/>
      <c r="AF726" s="836"/>
      <c r="AG726" s="836"/>
      <c r="AH726" s="836"/>
      <c r="AI726" s="836"/>
      <c r="AJ726" s="836"/>
      <c r="AK726" s="836"/>
      <c r="AL726" s="836"/>
      <c r="AM726" s="836"/>
      <c r="AN726" s="836"/>
      <c r="AO726" s="836"/>
      <c r="AP726" s="836"/>
      <c r="AQ726" s="836"/>
      <c r="AR726" s="836"/>
      <c r="AS726" s="836"/>
      <c r="AT726" s="836"/>
      <c r="AU726" s="836"/>
      <c r="AV726" s="836"/>
      <c r="AW726" s="836"/>
      <c r="AX726" s="837"/>
    </row>
    <row r="727" spans="1:50" ht="67.5" customHeight="1" thickBot="1" x14ac:dyDescent="0.2">
      <c r="A727" s="661"/>
      <c r="B727" s="662"/>
      <c r="C727" s="733" t="s">
        <v>57</v>
      </c>
      <c r="D727" s="734"/>
      <c r="E727" s="734"/>
      <c r="F727" s="735"/>
      <c r="G727" s="834" t="s">
        <v>598</v>
      </c>
      <c r="H727" s="834"/>
      <c r="I727" s="834"/>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E727" s="834"/>
      <c r="AF727" s="834"/>
      <c r="AG727" s="834"/>
      <c r="AH727" s="834"/>
      <c r="AI727" s="834"/>
      <c r="AJ727" s="834"/>
      <c r="AK727" s="834"/>
      <c r="AL727" s="834"/>
      <c r="AM727" s="834"/>
      <c r="AN727" s="834"/>
      <c r="AO727" s="834"/>
      <c r="AP727" s="834"/>
      <c r="AQ727" s="834"/>
      <c r="AR727" s="834"/>
      <c r="AS727" s="834"/>
      <c r="AT727" s="834"/>
      <c r="AU727" s="834"/>
      <c r="AV727" s="834"/>
      <c r="AW727" s="834"/>
      <c r="AX727" s="835"/>
    </row>
    <row r="728" spans="1:50" ht="24" customHeight="1" x14ac:dyDescent="0.15">
      <c r="A728" s="730" t="s">
        <v>33</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24.4" customHeight="1" thickBot="1" x14ac:dyDescent="0.2">
      <c r="A729" s="804" t="s">
        <v>599</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663" t="s">
        <v>34</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64.5" customHeight="1" thickBot="1" x14ac:dyDescent="0.2">
      <c r="A731" s="656" t="s">
        <v>256</v>
      </c>
      <c r="B731" s="657"/>
      <c r="C731" s="657"/>
      <c r="D731" s="657"/>
      <c r="E731" s="658"/>
      <c r="F731" s="718" t="s">
        <v>600</v>
      </c>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663" t="s">
        <v>46</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x14ac:dyDescent="0.2">
      <c r="A733" s="788" t="s">
        <v>256</v>
      </c>
      <c r="B733" s="789"/>
      <c r="C733" s="789"/>
      <c r="D733" s="789"/>
      <c r="E733" s="790"/>
      <c r="F733" s="805" t="s">
        <v>601</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13" t="s">
        <v>437</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122" t="s">
        <v>504</v>
      </c>
      <c r="B737" s="123"/>
      <c r="C737" s="123"/>
      <c r="D737" s="124"/>
      <c r="E737" s="121" t="s">
        <v>521</v>
      </c>
      <c r="F737" s="121"/>
      <c r="G737" s="121"/>
      <c r="H737" s="121"/>
      <c r="I737" s="121"/>
      <c r="J737" s="121"/>
      <c r="K737" s="121"/>
      <c r="L737" s="121"/>
      <c r="M737" s="121"/>
      <c r="N737" s="100" t="s">
        <v>497</v>
      </c>
      <c r="O737" s="100"/>
      <c r="P737" s="100"/>
      <c r="Q737" s="100"/>
      <c r="R737" s="121" t="s">
        <v>582</v>
      </c>
      <c r="S737" s="121"/>
      <c r="T737" s="121"/>
      <c r="U737" s="121"/>
      <c r="V737" s="121"/>
      <c r="W737" s="121"/>
      <c r="X737" s="121"/>
      <c r="Y737" s="121"/>
      <c r="Z737" s="121"/>
      <c r="AA737" s="100" t="s">
        <v>496</v>
      </c>
      <c r="AB737" s="100"/>
      <c r="AC737" s="100"/>
      <c r="AD737" s="100"/>
      <c r="AE737" s="121" t="s">
        <v>521</v>
      </c>
      <c r="AF737" s="121"/>
      <c r="AG737" s="121"/>
      <c r="AH737" s="121"/>
      <c r="AI737" s="121"/>
      <c r="AJ737" s="121"/>
      <c r="AK737" s="121"/>
      <c r="AL737" s="121"/>
      <c r="AM737" s="121"/>
      <c r="AN737" s="100" t="s">
        <v>495</v>
      </c>
      <c r="AO737" s="100"/>
      <c r="AP737" s="100"/>
      <c r="AQ737" s="100"/>
      <c r="AR737" s="101" t="s">
        <v>602</v>
      </c>
      <c r="AS737" s="102"/>
      <c r="AT737" s="102"/>
      <c r="AU737" s="102"/>
      <c r="AV737" s="102"/>
      <c r="AW737" s="102"/>
      <c r="AX737" s="103"/>
      <c r="AY737" s="88"/>
      <c r="AZ737" s="88"/>
    </row>
    <row r="738" spans="1:52" ht="24.75" customHeight="1" x14ac:dyDescent="0.15">
      <c r="A738" s="122" t="s">
        <v>494</v>
      </c>
      <c r="B738" s="123"/>
      <c r="C738" s="123"/>
      <c r="D738" s="124"/>
      <c r="E738" s="121" t="s">
        <v>603</v>
      </c>
      <c r="F738" s="121"/>
      <c r="G738" s="121"/>
      <c r="H738" s="121"/>
      <c r="I738" s="121"/>
      <c r="J738" s="121"/>
      <c r="K738" s="121"/>
      <c r="L738" s="121"/>
      <c r="M738" s="121"/>
      <c r="N738" s="100" t="s">
        <v>493</v>
      </c>
      <c r="O738" s="100"/>
      <c r="P738" s="100"/>
      <c r="Q738" s="100"/>
      <c r="R738" s="121" t="s">
        <v>604</v>
      </c>
      <c r="S738" s="121"/>
      <c r="T738" s="121"/>
      <c r="U738" s="121"/>
      <c r="V738" s="121"/>
      <c r="W738" s="121"/>
      <c r="X738" s="121"/>
      <c r="Y738" s="121"/>
      <c r="Z738" s="121"/>
      <c r="AA738" s="100" t="s">
        <v>492</v>
      </c>
      <c r="AB738" s="100"/>
      <c r="AC738" s="100"/>
      <c r="AD738" s="100"/>
      <c r="AE738" s="121" t="s">
        <v>605</v>
      </c>
      <c r="AF738" s="121"/>
      <c r="AG738" s="121"/>
      <c r="AH738" s="121"/>
      <c r="AI738" s="121"/>
      <c r="AJ738" s="121"/>
      <c r="AK738" s="121"/>
      <c r="AL738" s="121"/>
      <c r="AM738" s="121"/>
      <c r="AN738" s="100" t="s">
        <v>488</v>
      </c>
      <c r="AO738" s="100"/>
      <c r="AP738" s="100"/>
      <c r="AQ738" s="100"/>
      <c r="AR738" s="101" t="s">
        <v>606</v>
      </c>
      <c r="AS738" s="102"/>
      <c r="AT738" s="102"/>
      <c r="AU738" s="102"/>
      <c r="AV738" s="102"/>
      <c r="AW738" s="102"/>
      <c r="AX738" s="103"/>
    </row>
    <row r="739" spans="1:52" ht="24.75" customHeight="1" thickBot="1" x14ac:dyDescent="0.2">
      <c r="A739" s="125" t="s">
        <v>484</v>
      </c>
      <c r="B739" s="126"/>
      <c r="C739" s="126"/>
      <c r="D739" s="127"/>
      <c r="E739" s="128" t="s">
        <v>526</v>
      </c>
      <c r="F739" s="116"/>
      <c r="G739" s="116"/>
      <c r="H739" s="92" t="str">
        <f>IF(E739="", "", "(")</f>
        <v>(</v>
      </c>
      <c r="I739" s="116"/>
      <c r="J739" s="116"/>
      <c r="K739" s="92" t="str">
        <f>IF(OR(I739="　", I739=""), "", "-")</f>
        <v/>
      </c>
      <c r="L739" s="117">
        <v>208</v>
      </c>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45" customHeight="1" x14ac:dyDescent="0.15">
      <c r="A740" s="141" t="s">
        <v>464</v>
      </c>
      <c r="B740" s="142"/>
      <c r="C740" s="142"/>
      <c r="D740" s="142"/>
      <c r="E740" s="142"/>
      <c r="F740" s="143"/>
      <c r="G740" s="89" t="s">
        <v>485</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7.7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409.15"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7.5"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7.5"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23"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409.6"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80.89999999999998"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354.4"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409.5"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4"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73.5"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60.4"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409.15"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03"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42.75"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409.15" customHeight="1" thickBot="1" x14ac:dyDescent="0.2">
      <c r="A778" s="823"/>
      <c r="B778" s="824"/>
      <c r="C778" s="824"/>
      <c r="D778" s="824"/>
      <c r="E778" s="824"/>
      <c r="F778" s="82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99" t="s">
        <v>466</v>
      </c>
      <c r="B779" s="800"/>
      <c r="C779" s="800"/>
      <c r="D779" s="800"/>
      <c r="E779" s="800"/>
      <c r="F779" s="801"/>
      <c r="G779" s="475" t="s">
        <v>607</v>
      </c>
      <c r="H779" s="476"/>
      <c r="I779" s="476"/>
      <c r="J779" s="476"/>
      <c r="K779" s="476"/>
      <c r="L779" s="476"/>
      <c r="M779" s="476"/>
      <c r="N779" s="476"/>
      <c r="O779" s="476"/>
      <c r="P779" s="476"/>
      <c r="Q779" s="476"/>
      <c r="R779" s="476"/>
      <c r="S779" s="476"/>
      <c r="T779" s="476"/>
      <c r="U779" s="476"/>
      <c r="V779" s="476"/>
      <c r="W779" s="476"/>
      <c r="X779" s="476"/>
      <c r="Y779" s="476"/>
      <c r="Z779" s="476"/>
      <c r="AA779" s="476"/>
      <c r="AB779" s="477"/>
      <c r="AC779" s="475" t="s">
        <v>608</v>
      </c>
      <c r="AD779" s="476"/>
      <c r="AE779" s="476"/>
      <c r="AF779" s="476"/>
      <c r="AG779" s="476"/>
      <c r="AH779" s="476"/>
      <c r="AI779" s="476"/>
      <c r="AJ779" s="476"/>
      <c r="AK779" s="476"/>
      <c r="AL779" s="476"/>
      <c r="AM779" s="476"/>
      <c r="AN779" s="476"/>
      <c r="AO779" s="476"/>
      <c r="AP779" s="476"/>
      <c r="AQ779" s="476"/>
      <c r="AR779" s="476"/>
      <c r="AS779" s="476"/>
      <c r="AT779" s="476"/>
      <c r="AU779" s="476"/>
      <c r="AV779" s="476"/>
      <c r="AW779" s="476"/>
      <c r="AX779" s="478"/>
    </row>
    <row r="780" spans="1:50" ht="24.75" customHeight="1" x14ac:dyDescent="0.15">
      <c r="A780" s="594"/>
      <c r="B780" s="802"/>
      <c r="C780" s="802"/>
      <c r="D780" s="802"/>
      <c r="E780" s="802"/>
      <c r="F780" s="803"/>
      <c r="G780" s="479" t="s">
        <v>17</v>
      </c>
      <c r="H780" s="480"/>
      <c r="I780" s="480"/>
      <c r="J780" s="480"/>
      <c r="K780" s="480"/>
      <c r="L780" s="481" t="s">
        <v>18</v>
      </c>
      <c r="M780" s="480"/>
      <c r="N780" s="480"/>
      <c r="O780" s="480"/>
      <c r="P780" s="480"/>
      <c r="Q780" s="480"/>
      <c r="R780" s="480"/>
      <c r="S780" s="480"/>
      <c r="T780" s="480"/>
      <c r="U780" s="480"/>
      <c r="V780" s="480"/>
      <c r="W780" s="480"/>
      <c r="X780" s="482"/>
      <c r="Y780" s="472" t="s">
        <v>19</v>
      </c>
      <c r="Z780" s="473"/>
      <c r="AA780" s="473"/>
      <c r="AB780" s="483"/>
      <c r="AC780" s="479" t="s">
        <v>17</v>
      </c>
      <c r="AD780" s="480"/>
      <c r="AE780" s="480"/>
      <c r="AF780" s="480"/>
      <c r="AG780" s="480"/>
      <c r="AH780" s="481" t="s">
        <v>18</v>
      </c>
      <c r="AI780" s="480"/>
      <c r="AJ780" s="480"/>
      <c r="AK780" s="480"/>
      <c r="AL780" s="480"/>
      <c r="AM780" s="480"/>
      <c r="AN780" s="480"/>
      <c r="AO780" s="480"/>
      <c r="AP780" s="480"/>
      <c r="AQ780" s="480"/>
      <c r="AR780" s="480"/>
      <c r="AS780" s="480"/>
      <c r="AT780" s="482"/>
      <c r="AU780" s="472" t="s">
        <v>19</v>
      </c>
      <c r="AV780" s="473"/>
      <c r="AW780" s="473"/>
      <c r="AX780" s="474"/>
    </row>
    <row r="781" spans="1:50" ht="24.75" customHeight="1" x14ac:dyDescent="0.15">
      <c r="A781" s="594"/>
      <c r="B781" s="802"/>
      <c r="C781" s="802"/>
      <c r="D781" s="802"/>
      <c r="E781" s="802"/>
      <c r="F781" s="803"/>
      <c r="G781" s="487" t="s">
        <v>609</v>
      </c>
      <c r="H781" s="488"/>
      <c r="I781" s="488"/>
      <c r="J781" s="488"/>
      <c r="K781" s="489"/>
      <c r="L781" s="490"/>
      <c r="M781" s="491"/>
      <c r="N781" s="491"/>
      <c r="O781" s="491"/>
      <c r="P781" s="491"/>
      <c r="Q781" s="491"/>
      <c r="R781" s="491"/>
      <c r="S781" s="491"/>
      <c r="T781" s="491"/>
      <c r="U781" s="491"/>
      <c r="V781" s="491"/>
      <c r="W781" s="491"/>
      <c r="X781" s="492"/>
      <c r="Y781" s="493">
        <v>5.2</v>
      </c>
      <c r="Z781" s="494"/>
      <c r="AA781" s="494"/>
      <c r="AB781" s="595"/>
      <c r="AC781" s="487"/>
      <c r="AD781" s="488"/>
      <c r="AE781" s="488"/>
      <c r="AF781" s="488"/>
      <c r="AG781" s="489"/>
      <c r="AH781" s="490" t="s">
        <v>611</v>
      </c>
      <c r="AI781" s="491"/>
      <c r="AJ781" s="491"/>
      <c r="AK781" s="491"/>
      <c r="AL781" s="491"/>
      <c r="AM781" s="491"/>
      <c r="AN781" s="491"/>
      <c r="AO781" s="491"/>
      <c r="AP781" s="491"/>
      <c r="AQ781" s="491"/>
      <c r="AR781" s="491"/>
      <c r="AS781" s="491"/>
      <c r="AT781" s="492"/>
      <c r="AU781" s="493">
        <v>0.5</v>
      </c>
      <c r="AV781" s="494"/>
      <c r="AW781" s="494"/>
      <c r="AX781" s="495"/>
    </row>
    <row r="782" spans="1:50" ht="24.4" customHeight="1" x14ac:dyDescent="0.15">
      <c r="A782" s="594"/>
      <c r="B782" s="802"/>
      <c r="C782" s="802"/>
      <c r="D782" s="802"/>
      <c r="E782" s="802"/>
      <c r="F782" s="803"/>
      <c r="G782" s="347" t="s">
        <v>610</v>
      </c>
      <c r="H782" s="348"/>
      <c r="I782" s="348"/>
      <c r="J782" s="348"/>
      <c r="K782" s="349"/>
      <c r="L782" s="400"/>
      <c r="M782" s="401"/>
      <c r="N782" s="401"/>
      <c r="O782" s="401"/>
      <c r="P782" s="401"/>
      <c r="Q782" s="401"/>
      <c r="R782" s="401"/>
      <c r="S782" s="401"/>
      <c r="T782" s="401"/>
      <c r="U782" s="401"/>
      <c r="V782" s="401"/>
      <c r="W782" s="401"/>
      <c r="X782" s="402"/>
      <c r="Y782" s="397">
        <v>0.4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94"/>
      <c r="B783" s="802"/>
      <c r="C783" s="802"/>
      <c r="D783" s="802"/>
      <c r="E783" s="802"/>
      <c r="F783" s="80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94"/>
      <c r="B784" s="802"/>
      <c r="C784" s="802"/>
      <c r="D784" s="802"/>
      <c r="E784" s="802"/>
      <c r="F784" s="80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94"/>
      <c r="B785" s="802"/>
      <c r="C785" s="802"/>
      <c r="D785" s="802"/>
      <c r="E785" s="802"/>
      <c r="F785" s="80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94"/>
      <c r="B786" s="802"/>
      <c r="C786" s="802"/>
      <c r="D786" s="802"/>
      <c r="E786" s="802"/>
      <c r="F786" s="80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94"/>
      <c r="B787" s="802"/>
      <c r="C787" s="802"/>
      <c r="D787" s="802"/>
      <c r="E787" s="802"/>
      <c r="F787" s="80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94"/>
      <c r="B788" s="802"/>
      <c r="C788" s="802"/>
      <c r="D788" s="802"/>
      <c r="E788" s="802"/>
      <c r="F788" s="80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94"/>
      <c r="B789" s="802"/>
      <c r="C789" s="802"/>
      <c r="D789" s="802"/>
      <c r="E789" s="802"/>
      <c r="F789" s="80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94"/>
      <c r="B790" s="802"/>
      <c r="C790" s="802"/>
      <c r="D790" s="802"/>
      <c r="E790" s="802"/>
      <c r="F790" s="80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94"/>
      <c r="B791" s="802"/>
      <c r="C791" s="802"/>
      <c r="D791" s="802"/>
      <c r="E791" s="802"/>
      <c r="F791" s="803"/>
      <c r="G791" s="408" t="s">
        <v>20</v>
      </c>
      <c r="H791" s="409"/>
      <c r="I791" s="409"/>
      <c r="J791" s="409"/>
      <c r="K791" s="409"/>
      <c r="L791" s="410"/>
      <c r="M791" s="411"/>
      <c r="N791" s="411"/>
      <c r="O791" s="411"/>
      <c r="P791" s="411"/>
      <c r="Q791" s="411"/>
      <c r="R791" s="411"/>
      <c r="S791" s="411"/>
      <c r="T791" s="411"/>
      <c r="U791" s="411"/>
      <c r="V791" s="411"/>
      <c r="W791" s="411"/>
      <c r="X791" s="412"/>
      <c r="Y791" s="413">
        <f>SUM(Y781:AB790)</f>
        <v>5.6000000000000005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0.5</v>
      </c>
      <c r="AV791" s="414"/>
      <c r="AW791" s="414"/>
      <c r="AX791" s="416"/>
    </row>
    <row r="792" spans="1:50" ht="24.75" customHeight="1" x14ac:dyDescent="0.15">
      <c r="A792" s="594"/>
      <c r="B792" s="802"/>
      <c r="C792" s="802"/>
      <c r="D792" s="802"/>
      <c r="E792" s="802"/>
      <c r="F792" s="803"/>
      <c r="G792" s="475" t="s">
        <v>612</v>
      </c>
      <c r="H792" s="476"/>
      <c r="I792" s="476"/>
      <c r="J792" s="476"/>
      <c r="K792" s="476"/>
      <c r="L792" s="476"/>
      <c r="M792" s="476"/>
      <c r="N792" s="476"/>
      <c r="O792" s="476"/>
      <c r="P792" s="476"/>
      <c r="Q792" s="476"/>
      <c r="R792" s="476"/>
      <c r="S792" s="476"/>
      <c r="T792" s="476"/>
      <c r="U792" s="476"/>
      <c r="V792" s="476"/>
      <c r="W792" s="476"/>
      <c r="X792" s="476"/>
      <c r="Y792" s="476"/>
      <c r="Z792" s="476"/>
      <c r="AA792" s="476"/>
      <c r="AB792" s="477"/>
      <c r="AC792" s="475" t="s">
        <v>613</v>
      </c>
      <c r="AD792" s="476"/>
      <c r="AE792" s="476"/>
      <c r="AF792" s="476"/>
      <c r="AG792" s="476"/>
      <c r="AH792" s="476"/>
      <c r="AI792" s="476"/>
      <c r="AJ792" s="476"/>
      <c r="AK792" s="476"/>
      <c r="AL792" s="476"/>
      <c r="AM792" s="476"/>
      <c r="AN792" s="476"/>
      <c r="AO792" s="476"/>
      <c r="AP792" s="476"/>
      <c r="AQ792" s="476"/>
      <c r="AR792" s="476"/>
      <c r="AS792" s="476"/>
      <c r="AT792" s="476"/>
      <c r="AU792" s="476"/>
      <c r="AV792" s="476"/>
      <c r="AW792" s="476"/>
      <c r="AX792" s="478"/>
    </row>
    <row r="793" spans="1:50" ht="24.75" customHeight="1" x14ac:dyDescent="0.15">
      <c r="A793" s="594"/>
      <c r="B793" s="802"/>
      <c r="C793" s="802"/>
      <c r="D793" s="802"/>
      <c r="E793" s="802"/>
      <c r="F793" s="803"/>
      <c r="G793" s="479" t="s">
        <v>17</v>
      </c>
      <c r="H793" s="480"/>
      <c r="I793" s="480"/>
      <c r="J793" s="480"/>
      <c r="K793" s="480"/>
      <c r="L793" s="481" t="s">
        <v>18</v>
      </c>
      <c r="M793" s="480"/>
      <c r="N793" s="480"/>
      <c r="O793" s="480"/>
      <c r="P793" s="480"/>
      <c r="Q793" s="480"/>
      <c r="R793" s="480"/>
      <c r="S793" s="480"/>
      <c r="T793" s="480"/>
      <c r="U793" s="480"/>
      <c r="V793" s="480"/>
      <c r="W793" s="480"/>
      <c r="X793" s="482"/>
      <c r="Y793" s="472" t="s">
        <v>19</v>
      </c>
      <c r="Z793" s="473"/>
      <c r="AA793" s="473"/>
      <c r="AB793" s="483"/>
      <c r="AC793" s="479" t="s">
        <v>17</v>
      </c>
      <c r="AD793" s="480"/>
      <c r="AE793" s="480"/>
      <c r="AF793" s="480"/>
      <c r="AG793" s="480"/>
      <c r="AH793" s="481" t="s">
        <v>18</v>
      </c>
      <c r="AI793" s="480"/>
      <c r="AJ793" s="480"/>
      <c r="AK793" s="480"/>
      <c r="AL793" s="480"/>
      <c r="AM793" s="480"/>
      <c r="AN793" s="480"/>
      <c r="AO793" s="480"/>
      <c r="AP793" s="480"/>
      <c r="AQ793" s="480"/>
      <c r="AR793" s="480"/>
      <c r="AS793" s="480"/>
      <c r="AT793" s="482"/>
      <c r="AU793" s="472" t="s">
        <v>19</v>
      </c>
      <c r="AV793" s="473"/>
      <c r="AW793" s="473"/>
      <c r="AX793" s="474"/>
    </row>
    <row r="794" spans="1:50" ht="24.75" customHeight="1" x14ac:dyDescent="0.15">
      <c r="A794" s="594"/>
      <c r="B794" s="802"/>
      <c r="C794" s="802"/>
      <c r="D794" s="802"/>
      <c r="E794" s="802"/>
      <c r="F794" s="803"/>
      <c r="G794" s="487"/>
      <c r="H794" s="488"/>
      <c r="I794" s="488"/>
      <c r="J794" s="488"/>
      <c r="K794" s="489"/>
      <c r="L794" s="490" t="s">
        <v>611</v>
      </c>
      <c r="M794" s="491"/>
      <c r="N794" s="491"/>
      <c r="O794" s="491"/>
      <c r="P794" s="491"/>
      <c r="Q794" s="491"/>
      <c r="R794" s="491"/>
      <c r="S794" s="491"/>
      <c r="T794" s="491"/>
      <c r="U794" s="491"/>
      <c r="V794" s="491"/>
      <c r="W794" s="491"/>
      <c r="X794" s="492"/>
      <c r="Y794" s="493">
        <v>1</v>
      </c>
      <c r="Z794" s="494"/>
      <c r="AA794" s="494"/>
      <c r="AB794" s="595"/>
      <c r="AC794" s="487"/>
      <c r="AD794" s="488"/>
      <c r="AE794" s="488"/>
      <c r="AF794" s="488"/>
      <c r="AG794" s="489"/>
      <c r="AH794" s="490" t="s">
        <v>611</v>
      </c>
      <c r="AI794" s="491"/>
      <c r="AJ794" s="491"/>
      <c r="AK794" s="491"/>
      <c r="AL794" s="491"/>
      <c r="AM794" s="491"/>
      <c r="AN794" s="491"/>
      <c r="AO794" s="491"/>
      <c r="AP794" s="491"/>
      <c r="AQ794" s="491"/>
      <c r="AR794" s="491"/>
      <c r="AS794" s="491"/>
      <c r="AT794" s="492"/>
      <c r="AU794" s="493">
        <v>0.5</v>
      </c>
      <c r="AV794" s="494"/>
      <c r="AW794" s="494"/>
      <c r="AX794" s="495"/>
    </row>
    <row r="795" spans="1:50" ht="24.75" hidden="1" customHeight="1" x14ac:dyDescent="0.15">
      <c r="A795" s="594"/>
      <c r="B795" s="802"/>
      <c r="C795" s="802"/>
      <c r="D795" s="802"/>
      <c r="E795" s="802"/>
      <c r="F795" s="80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94"/>
      <c r="B796" s="802"/>
      <c r="C796" s="802"/>
      <c r="D796" s="802"/>
      <c r="E796" s="802"/>
      <c r="F796" s="80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94"/>
      <c r="B797" s="802"/>
      <c r="C797" s="802"/>
      <c r="D797" s="802"/>
      <c r="E797" s="802"/>
      <c r="F797" s="80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94"/>
      <c r="B798" s="802"/>
      <c r="C798" s="802"/>
      <c r="D798" s="802"/>
      <c r="E798" s="802"/>
      <c r="F798" s="80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94"/>
      <c r="B799" s="802"/>
      <c r="C799" s="802"/>
      <c r="D799" s="802"/>
      <c r="E799" s="802"/>
      <c r="F799" s="80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94"/>
      <c r="B800" s="802"/>
      <c r="C800" s="802"/>
      <c r="D800" s="802"/>
      <c r="E800" s="802"/>
      <c r="F800" s="80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94"/>
      <c r="B801" s="802"/>
      <c r="C801" s="802"/>
      <c r="D801" s="802"/>
      <c r="E801" s="802"/>
      <c r="F801" s="80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94"/>
      <c r="B802" s="802"/>
      <c r="C802" s="802"/>
      <c r="D802" s="802"/>
      <c r="E802" s="802"/>
      <c r="F802" s="80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94"/>
      <c r="B803" s="802"/>
      <c r="C803" s="802"/>
      <c r="D803" s="802"/>
      <c r="E803" s="802"/>
      <c r="F803" s="80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94"/>
      <c r="B804" s="802"/>
      <c r="C804" s="802"/>
      <c r="D804" s="802"/>
      <c r="E804" s="802"/>
      <c r="F804" s="803"/>
      <c r="G804" s="408" t="s">
        <v>20</v>
      </c>
      <c r="H804" s="409"/>
      <c r="I804" s="409"/>
      <c r="J804" s="409"/>
      <c r="K804" s="409"/>
      <c r="L804" s="410"/>
      <c r="M804" s="411"/>
      <c r="N804" s="411"/>
      <c r="O804" s="411"/>
      <c r="P804" s="411"/>
      <c r="Q804" s="411"/>
      <c r="R804" s="411"/>
      <c r="S804" s="411"/>
      <c r="T804" s="411"/>
      <c r="U804" s="411"/>
      <c r="V804" s="411"/>
      <c r="W804" s="411"/>
      <c r="X804" s="412"/>
      <c r="Y804" s="413">
        <f>SUM(Y794:AB803)</f>
        <v>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0.5</v>
      </c>
      <c r="AV804" s="414"/>
      <c r="AW804" s="414"/>
      <c r="AX804" s="416"/>
    </row>
    <row r="805" spans="1:50" ht="24.75" customHeight="1" x14ac:dyDescent="0.15">
      <c r="A805" s="594"/>
      <c r="B805" s="802"/>
      <c r="C805" s="802"/>
      <c r="D805" s="802"/>
      <c r="E805" s="802"/>
      <c r="F805" s="803"/>
      <c r="G805" s="475" t="s">
        <v>614</v>
      </c>
      <c r="H805" s="476"/>
      <c r="I805" s="476"/>
      <c r="J805" s="476"/>
      <c r="K805" s="476"/>
      <c r="L805" s="476"/>
      <c r="M805" s="476"/>
      <c r="N805" s="476"/>
      <c r="O805" s="476"/>
      <c r="P805" s="476"/>
      <c r="Q805" s="476"/>
      <c r="R805" s="476"/>
      <c r="S805" s="476"/>
      <c r="T805" s="476"/>
      <c r="U805" s="476"/>
      <c r="V805" s="476"/>
      <c r="W805" s="476"/>
      <c r="X805" s="476"/>
      <c r="Y805" s="476"/>
      <c r="Z805" s="476"/>
      <c r="AA805" s="476"/>
      <c r="AB805" s="477"/>
      <c r="AC805" s="475" t="s">
        <v>1145</v>
      </c>
      <c r="AD805" s="476"/>
      <c r="AE805" s="476"/>
      <c r="AF805" s="476"/>
      <c r="AG805" s="476"/>
      <c r="AH805" s="476"/>
      <c r="AI805" s="476"/>
      <c r="AJ805" s="476"/>
      <c r="AK805" s="476"/>
      <c r="AL805" s="476"/>
      <c r="AM805" s="476"/>
      <c r="AN805" s="476"/>
      <c r="AO805" s="476"/>
      <c r="AP805" s="476"/>
      <c r="AQ805" s="476"/>
      <c r="AR805" s="476"/>
      <c r="AS805" s="476"/>
      <c r="AT805" s="476"/>
      <c r="AU805" s="476"/>
      <c r="AV805" s="476"/>
      <c r="AW805" s="476"/>
      <c r="AX805" s="478"/>
    </row>
    <row r="806" spans="1:50" ht="24.75" customHeight="1" x14ac:dyDescent="0.15">
      <c r="A806" s="594"/>
      <c r="B806" s="802"/>
      <c r="C806" s="802"/>
      <c r="D806" s="802"/>
      <c r="E806" s="802"/>
      <c r="F806" s="803"/>
      <c r="G806" s="479" t="s">
        <v>17</v>
      </c>
      <c r="H806" s="480"/>
      <c r="I806" s="480"/>
      <c r="J806" s="480"/>
      <c r="K806" s="480"/>
      <c r="L806" s="481" t="s">
        <v>18</v>
      </c>
      <c r="M806" s="480"/>
      <c r="N806" s="480"/>
      <c r="O806" s="480"/>
      <c r="P806" s="480"/>
      <c r="Q806" s="480"/>
      <c r="R806" s="480"/>
      <c r="S806" s="480"/>
      <c r="T806" s="480"/>
      <c r="U806" s="480"/>
      <c r="V806" s="480"/>
      <c r="W806" s="480"/>
      <c r="X806" s="482"/>
      <c r="Y806" s="472" t="s">
        <v>19</v>
      </c>
      <c r="Z806" s="473"/>
      <c r="AA806" s="473"/>
      <c r="AB806" s="483"/>
      <c r="AC806" s="479" t="s">
        <v>17</v>
      </c>
      <c r="AD806" s="480"/>
      <c r="AE806" s="480"/>
      <c r="AF806" s="480"/>
      <c r="AG806" s="480"/>
      <c r="AH806" s="481" t="s">
        <v>18</v>
      </c>
      <c r="AI806" s="480"/>
      <c r="AJ806" s="480"/>
      <c r="AK806" s="480"/>
      <c r="AL806" s="480"/>
      <c r="AM806" s="480"/>
      <c r="AN806" s="480"/>
      <c r="AO806" s="480"/>
      <c r="AP806" s="480"/>
      <c r="AQ806" s="480"/>
      <c r="AR806" s="480"/>
      <c r="AS806" s="480"/>
      <c r="AT806" s="482"/>
      <c r="AU806" s="472" t="s">
        <v>19</v>
      </c>
      <c r="AV806" s="473"/>
      <c r="AW806" s="473"/>
      <c r="AX806" s="474"/>
    </row>
    <row r="807" spans="1:50" ht="24.75" customHeight="1" x14ac:dyDescent="0.15">
      <c r="A807" s="594"/>
      <c r="B807" s="802"/>
      <c r="C807" s="802"/>
      <c r="D807" s="802"/>
      <c r="E807" s="802"/>
      <c r="F807" s="803"/>
      <c r="G807" s="487"/>
      <c r="H807" s="488"/>
      <c r="I807" s="488"/>
      <c r="J807" s="488"/>
      <c r="K807" s="489"/>
      <c r="L807" s="490" t="s">
        <v>611</v>
      </c>
      <c r="M807" s="491"/>
      <c r="N807" s="491"/>
      <c r="O807" s="491"/>
      <c r="P807" s="491"/>
      <c r="Q807" s="491"/>
      <c r="R807" s="491"/>
      <c r="S807" s="491"/>
      <c r="T807" s="491"/>
      <c r="U807" s="491"/>
      <c r="V807" s="491"/>
      <c r="W807" s="491"/>
      <c r="X807" s="492"/>
      <c r="Y807" s="493">
        <v>1</v>
      </c>
      <c r="Z807" s="494"/>
      <c r="AA807" s="494"/>
      <c r="AB807" s="595"/>
      <c r="AC807" s="487"/>
      <c r="AD807" s="488"/>
      <c r="AE807" s="488"/>
      <c r="AF807" s="488"/>
      <c r="AG807" s="489"/>
      <c r="AH807" s="490" t="s">
        <v>611</v>
      </c>
      <c r="AI807" s="491"/>
      <c r="AJ807" s="491"/>
      <c r="AK807" s="491"/>
      <c r="AL807" s="491"/>
      <c r="AM807" s="491"/>
      <c r="AN807" s="491"/>
      <c r="AO807" s="491"/>
      <c r="AP807" s="491"/>
      <c r="AQ807" s="491"/>
      <c r="AR807" s="491"/>
      <c r="AS807" s="491"/>
      <c r="AT807" s="492"/>
      <c r="AU807" s="493">
        <v>0.2</v>
      </c>
      <c r="AV807" s="494"/>
      <c r="AW807" s="494"/>
      <c r="AX807" s="495"/>
    </row>
    <row r="808" spans="1:50" ht="24.75" hidden="1" customHeight="1" x14ac:dyDescent="0.15">
      <c r="A808" s="594"/>
      <c r="B808" s="802"/>
      <c r="C808" s="802"/>
      <c r="D808" s="802"/>
      <c r="E808" s="802"/>
      <c r="F808" s="80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94"/>
      <c r="B809" s="802"/>
      <c r="C809" s="802"/>
      <c r="D809" s="802"/>
      <c r="E809" s="802"/>
      <c r="F809" s="80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94"/>
      <c r="B810" s="802"/>
      <c r="C810" s="802"/>
      <c r="D810" s="802"/>
      <c r="E810" s="802"/>
      <c r="F810" s="80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94"/>
      <c r="B811" s="802"/>
      <c r="C811" s="802"/>
      <c r="D811" s="802"/>
      <c r="E811" s="802"/>
      <c r="F811" s="80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94"/>
      <c r="B812" s="802"/>
      <c r="C812" s="802"/>
      <c r="D812" s="802"/>
      <c r="E812" s="802"/>
      <c r="F812" s="80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94"/>
      <c r="B813" s="802"/>
      <c r="C813" s="802"/>
      <c r="D813" s="802"/>
      <c r="E813" s="802"/>
      <c r="F813" s="80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94"/>
      <c r="B814" s="802"/>
      <c r="C814" s="802"/>
      <c r="D814" s="802"/>
      <c r="E814" s="802"/>
      <c r="F814" s="80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94"/>
      <c r="B815" s="802"/>
      <c r="C815" s="802"/>
      <c r="D815" s="802"/>
      <c r="E815" s="802"/>
      <c r="F815" s="80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94"/>
      <c r="B816" s="802"/>
      <c r="C816" s="802"/>
      <c r="D816" s="802"/>
      <c r="E816" s="802"/>
      <c r="F816" s="80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94"/>
      <c r="B817" s="802"/>
      <c r="C817" s="802"/>
      <c r="D817" s="802"/>
      <c r="E817" s="802"/>
      <c r="F817" s="803"/>
      <c r="G817" s="408" t="s">
        <v>20</v>
      </c>
      <c r="H817" s="409"/>
      <c r="I817" s="409"/>
      <c r="J817" s="409"/>
      <c r="K817" s="409"/>
      <c r="L817" s="410"/>
      <c r="M817" s="411"/>
      <c r="N817" s="411"/>
      <c r="O817" s="411"/>
      <c r="P817" s="411"/>
      <c r="Q817" s="411"/>
      <c r="R817" s="411"/>
      <c r="S817" s="411"/>
      <c r="T817" s="411"/>
      <c r="U817" s="411"/>
      <c r="V817" s="411"/>
      <c r="W817" s="411"/>
      <c r="X817" s="412"/>
      <c r="Y817" s="413">
        <f>SUM(Y807:AB816)</f>
        <v>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0.2</v>
      </c>
      <c r="AV817" s="414"/>
      <c r="AW817" s="414"/>
      <c r="AX817" s="416"/>
    </row>
    <row r="818" spans="1:50" ht="24.75" customHeight="1" x14ac:dyDescent="0.15">
      <c r="A818" s="594"/>
      <c r="B818" s="802"/>
      <c r="C818" s="802"/>
      <c r="D818" s="802"/>
      <c r="E818" s="802"/>
      <c r="F818" s="803"/>
      <c r="G818" s="475" t="s">
        <v>674</v>
      </c>
      <c r="H818" s="476"/>
      <c r="I818" s="476"/>
      <c r="J818" s="476"/>
      <c r="K818" s="476"/>
      <c r="L818" s="476"/>
      <c r="M818" s="476"/>
      <c r="N818" s="476"/>
      <c r="O818" s="476"/>
      <c r="P818" s="476"/>
      <c r="Q818" s="476"/>
      <c r="R818" s="476"/>
      <c r="S818" s="476"/>
      <c r="T818" s="476"/>
      <c r="U818" s="476"/>
      <c r="V818" s="476"/>
      <c r="W818" s="476"/>
      <c r="X818" s="476"/>
      <c r="Y818" s="476"/>
      <c r="Z818" s="476"/>
      <c r="AA818" s="476"/>
      <c r="AB818" s="477"/>
      <c r="AC818" s="475" t="s">
        <v>675</v>
      </c>
      <c r="AD818" s="476"/>
      <c r="AE818" s="476"/>
      <c r="AF818" s="476"/>
      <c r="AG818" s="476"/>
      <c r="AH818" s="476"/>
      <c r="AI818" s="476"/>
      <c r="AJ818" s="476"/>
      <c r="AK818" s="476"/>
      <c r="AL818" s="476"/>
      <c r="AM818" s="476"/>
      <c r="AN818" s="476"/>
      <c r="AO818" s="476"/>
      <c r="AP818" s="476"/>
      <c r="AQ818" s="476"/>
      <c r="AR818" s="476"/>
      <c r="AS818" s="476"/>
      <c r="AT818" s="476"/>
      <c r="AU818" s="476"/>
      <c r="AV818" s="476"/>
      <c r="AW818" s="476"/>
      <c r="AX818" s="478"/>
    </row>
    <row r="819" spans="1:50" ht="24.75" customHeight="1" x14ac:dyDescent="0.15">
      <c r="A819" s="594"/>
      <c r="B819" s="802"/>
      <c r="C819" s="802"/>
      <c r="D819" s="802"/>
      <c r="E819" s="802"/>
      <c r="F819" s="803"/>
      <c r="G819" s="479" t="s">
        <v>17</v>
      </c>
      <c r="H819" s="480"/>
      <c r="I819" s="480"/>
      <c r="J819" s="480"/>
      <c r="K819" s="480"/>
      <c r="L819" s="481" t="s">
        <v>18</v>
      </c>
      <c r="M819" s="480"/>
      <c r="N819" s="480"/>
      <c r="O819" s="480"/>
      <c r="P819" s="480"/>
      <c r="Q819" s="480"/>
      <c r="R819" s="480"/>
      <c r="S819" s="480"/>
      <c r="T819" s="480"/>
      <c r="U819" s="480"/>
      <c r="V819" s="480"/>
      <c r="W819" s="480"/>
      <c r="X819" s="482"/>
      <c r="Y819" s="472" t="s">
        <v>19</v>
      </c>
      <c r="Z819" s="473"/>
      <c r="AA819" s="473"/>
      <c r="AB819" s="483"/>
      <c r="AC819" s="479" t="s">
        <v>17</v>
      </c>
      <c r="AD819" s="480"/>
      <c r="AE819" s="480"/>
      <c r="AF819" s="480"/>
      <c r="AG819" s="480"/>
      <c r="AH819" s="481" t="s">
        <v>18</v>
      </c>
      <c r="AI819" s="480"/>
      <c r="AJ819" s="480"/>
      <c r="AK819" s="480"/>
      <c r="AL819" s="480"/>
      <c r="AM819" s="480"/>
      <c r="AN819" s="480"/>
      <c r="AO819" s="480"/>
      <c r="AP819" s="480"/>
      <c r="AQ819" s="480"/>
      <c r="AR819" s="480"/>
      <c r="AS819" s="480"/>
      <c r="AT819" s="482"/>
      <c r="AU819" s="472" t="s">
        <v>19</v>
      </c>
      <c r="AV819" s="473"/>
      <c r="AW819" s="473"/>
      <c r="AX819" s="474"/>
    </row>
    <row r="820" spans="1:50" s="16" customFormat="1" ht="24.75" customHeight="1" x14ac:dyDescent="0.15">
      <c r="A820" s="594"/>
      <c r="B820" s="802"/>
      <c r="C820" s="802"/>
      <c r="D820" s="802"/>
      <c r="E820" s="802"/>
      <c r="F820" s="803"/>
      <c r="G820" s="487"/>
      <c r="H820" s="488"/>
      <c r="I820" s="488"/>
      <c r="J820" s="488"/>
      <c r="K820" s="489"/>
      <c r="L820" s="490"/>
      <c r="M820" s="491"/>
      <c r="N820" s="491"/>
      <c r="O820" s="491"/>
      <c r="P820" s="491"/>
      <c r="Q820" s="491"/>
      <c r="R820" s="491"/>
      <c r="S820" s="491"/>
      <c r="T820" s="491"/>
      <c r="U820" s="491"/>
      <c r="V820" s="491"/>
      <c r="W820" s="491"/>
      <c r="X820" s="492"/>
      <c r="Y820" s="493"/>
      <c r="Z820" s="494"/>
      <c r="AA820" s="494"/>
      <c r="AB820" s="595"/>
      <c r="AC820" s="487"/>
      <c r="AD820" s="488"/>
      <c r="AE820" s="488"/>
      <c r="AF820" s="488"/>
      <c r="AG820" s="489"/>
      <c r="AH820" s="490"/>
      <c r="AI820" s="491"/>
      <c r="AJ820" s="491"/>
      <c r="AK820" s="491"/>
      <c r="AL820" s="491"/>
      <c r="AM820" s="491"/>
      <c r="AN820" s="491"/>
      <c r="AO820" s="491"/>
      <c r="AP820" s="491"/>
      <c r="AQ820" s="491"/>
      <c r="AR820" s="491"/>
      <c r="AS820" s="491"/>
      <c r="AT820" s="492"/>
      <c r="AU820" s="493"/>
      <c r="AV820" s="494"/>
      <c r="AW820" s="494"/>
      <c r="AX820" s="495"/>
    </row>
    <row r="821" spans="1:50" ht="24.75" customHeight="1" x14ac:dyDescent="0.15">
      <c r="A821" s="594"/>
      <c r="B821" s="802"/>
      <c r="C821" s="802"/>
      <c r="D821" s="802"/>
      <c r="E821" s="802"/>
      <c r="F821" s="80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94"/>
      <c r="B822" s="802"/>
      <c r="C822" s="802"/>
      <c r="D822" s="802"/>
      <c r="E822" s="802"/>
      <c r="F822" s="80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94"/>
      <c r="B823" s="802"/>
      <c r="C823" s="802"/>
      <c r="D823" s="802"/>
      <c r="E823" s="802"/>
      <c r="F823" s="80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94"/>
      <c r="B824" s="802"/>
      <c r="C824" s="802"/>
      <c r="D824" s="802"/>
      <c r="E824" s="802"/>
      <c r="F824" s="80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94"/>
      <c r="B825" s="802"/>
      <c r="C825" s="802"/>
      <c r="D825" s="802"/>
      <c r="E825" s="802"/>
      <c r="F825" s="80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94"/>
      <c r="B826" s="802"/>
      <c r="C826" s="802"/>
      <c r="D826" s="802"/>
      <c r="E826" s="802"/>
      <c r="F826" s="80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94"/>
      <c r="B827" s="802"/>
      <c r="C827" s="802"/>
      <c r="D827" s="802"/>
      <c r="E827" s="802"/>
      <c r="F827" s="80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94"/>
      <c r="B828" s="802"/>
      <c r="C828" s="802"/>
      <c r="D828" s="802"/>
      <c r="E828" s="802"/>
      <c r="F828" s="80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94"/>
      <c r="B829" s="802"/>
      <c r="C829" s="802"/>
      <c r="D829" s="802"/>
      <c r="E829" s="802"/>
      <c r="F829" s="80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94"/>
      <c r="B830" s="802"/>
      <c r="C830" s="802"/>
      <c r="D830" s="802"/>
      <c r="E830" s="802"/>
      <c r="F830" s="80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69" t="s">
        <v>266</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1003" t="s">
        <v>429</v>
      </c>
      <c r="AM831" s="1004"/>
      <c r="AN831" s="1004"/>
      <c r="AO831" s="81" t="s">
        <v>427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385</v>
      </c>
      <c r="K836" s="100"/>
      <c r="L836" s="100"/>
      <c r="M836" s="100"/>
      <c r="N836" s="100"/>
      <c r="O836" s="100"/>
      <c r="P836" s="346" t="s">
        <v>356</v>
      </c>
      <c r="Q836" s="346"/>
      <c r="R836" s="346"/>
      <c r="S836" s="346"/>
      <c r="T836" s="346"/>
      <c r="U836" s="346"/>
      <c r="V836" s="346"/>
      <c r="W836" s="346"/>
      <c r="X836" s="346"/>
      <c r="Y836" s="343" t="s">
        <v>383</v>
      </c>
      <c r="Z836" s="344"/>
      <c r="AA836" s="344"/>
      <c r="AB836" s="344"/>
      <c r="AC836" s="276" t="s">
        <v>423</v>
      </c>
      <c r="AD836" s="276"/>
      <c r="AE836" s="276"/>
      <c r="AF836" s="276"/>
      <c r="AG836" s="276"/>
      <c r="AH836" s="343" t="s">
        <v>448</v>
      </c>
      <c r="AI836" s="345"/>
      <c r="AJ836" s="345"/>
      <c r="AK836" s="345"/>
      <c r="AL836" s="345" t="s">
        <v>21</v>
      </c>
      <c r="AM836" s="345"/>
      <c r="AN836" s="345"/>
      <c r="AO836" s="429"/>
      <c r="AP836" s="430" t="s">
        <v>386</v>
      </c>
      <c r="AQ836" s="430"/>
      <c r="AR836" s="430"/>
      <c r="AS836" s="430"/>
      <c r="AT836" s="430"/>
      <c r="AU836" s="430"/>
      <c r="AV836" s="430"/>
      <c r="AW836" s="430"/>
      <c r="AX836" s="430"/>
    </row>
    <row r="837" spans="1:50" ht="70.900000000000006" customHeight="1" x14ac:dyDescent="0.15">
      <c r="A837" s="403">
        <v>1</v>
      </c>
      <c r="B837" s="403">
        <v>1</v>
      </c>
      <c r="C837" s="417" t="s">
        <v>615</v>
      </c>
      <c r="D837" s="417"/>
      <c r="E837" s="417"/>
      <c r="F837" s="417"/>
      <c r="G837" s="417"/>
      <c r="H837" s="417"/>
      <c r="I837" s="417"/>
      <c r="J837" s="418">
        <v>7011601017458</v>
      </c>
      <c r="K837" s="419"/>
      <c r="L837" s="419"/>
      <c r="M837" s="419"/>
      <c r="N837" s="419"/>
      <c r="O837" s="419"/>
      <c r="P837" s="316" t="s">
        <v>624</v>
      </c>
      <c r="Q837" s="316"/>
      <c r="R837" s="316"/>
      <c r="S837" s="316"/>
      <c r="T837" s="316"/>
      <c r="U837" s="316"/>
      <c r="V837" s="316"/>
      <c r="W837" s="316"/>
      <c r="X837" s="316"/>
      <c r="Y837" s="317">
        <v>5.6</v>
      </c>
      <c r="Z837" s="318"/>
      <c r="AA837" s="318"/>
      <c r="AB837" s="319"/>
      <c r="AC837" s="327" t="s">
        <v>634</v>
      </c>
      <c r="AD837" s="468"/>
      <c r="AE837" s="468"/>
      <c r="AF837" s="468"/>
      <c r="AG837" s="468"/>
      <c r="AH837" s="484">
        <v>3</v>
      </c>
      <c r="AI837" s="485"/>
      <c r="AJ837" s="485"/>
      <c r="AK837" s="485"/>
      <c r="AL837" s="324">
        <v>51.8</v>
      </c>
      <c r="AM837" s="325"/>
      <c r="AN837" s="325"/>
      <c r="AO837" s="326"/>
      <c r="AP837" s="320"/>
      <c r="AQ837" s="320"/>
      <c r="AR837" s="320"/>
      <c r="AS837" s="320"/>
      <c r="AT837" s="320"/>
      <c r="AU837" s="320"/>
      <c r="AV837" s="320"/>
      <c r="AW837" s="320"/>
      <c r="AX837" s="320"/>
    </row>
    <row r="838" spans="1:50" ht="34.9" customHeight="1" x14ac:dyDescent="0.15">
      <c r="A838" s="403">
        <v>2</v>
      </c>
      <c r="B838" s="403">
        <v>1</v>
      </c>
      <c r="C838" s="417" t="s">
        <v>616</v>
      </c>
      <c r="D838" s="417"/>
      <c r="E838" s="417"/>
      <c r="F838" s="417"/>
      <c r="G838" s="417"/>
      <c r="H838" s="417"/>
      <c r="I838" s="417"/>
      <c r="J838" s="418">
        <v>5010001067883</v>
      </c>
      <c r="K838" s="419"/>
      <c r="L838" s="419"/>
      <c r="M838" s="419"/>
      <c r="N838" s="419"/>
      <c r="O838" s="419"/>
      <c r="P838" s="316" t="s">
        <v>625</v>
      </c>
      <c r="Q838" s="316"/>
      <c r="R838" s="316"/>
      <c r="S838" s="316"/>
      <c r="T838" s="316"/>
      <c r="U838" s="316"/>
      <c r="V838" s="316"/>
      <c r="W838" s="316"/>
      <c r="X838" s="316"/>
      <c r="Y838" s="317">
        <v>2.5</v>
      </c>
      <c r="Z838" s="318"/>
      <c r="AA838" s="318"/>
      <c r="AB838" s="319"/>
      <c r="AC838" s="327" t="s">
        <v>635</v>
      </c>
      <c r="AD838" s="327"/>
      <c r="AE838" s="327"/>
      <c r="AF838" s="327"/>
      <c r="AG838" s="327"/>
      <c r="AH838" s="484" t="s">
        <v>537</v>
      </c>
      <c r="AI838" s="485"/>
      <c r="AJ838" s="485"/>
      <c r="AK838" s="485"/>
      <c r="AL838" s="324" t="s">
        <v>537</v>
      </c>
      <c r="AM838" s="325"/>
      <c r="AN838" s="325"/>
      <c r="AO838" s="326"/>
      <c r="AP838" s="320"/>
      <c r="AQ838" s="320"/>
      <c r="AR838" s="320"/>
      <c r="AS838" s="320"/>
      <c r="AT838" s="320"/>
      <c r="AU838" s="320"/>
      <c r="AV838" s="320"/>
      <c r="AW838" s="320"/>
      <c r="AX838" s="320"/>
    </row>
    <row r="839" spans="1:50" ht="47.65" customHeight="1" x14ac:dyDescent="0.15">
      <c r="A839" s="403">
        <v>3</v>
      </c>
      <c r="B839" s="403">
        <v>1</v>
      </c>
      <c r="C839" s="420" t="s">
        <v>617</v>
      </c>
      <c r="D839" s="417"/>
      <c r="E839" s="417"/>
      <c r="F839" s="417"/>
      <c r="G839" s="417"/>
      <c r="H839" s="417"/>
      <c r="I839" s="417"/>
      <c r="J839" s="418">
        <v>5010601000566</v>
      </c>
      <c r="K839" s="419"/>
      <c r="L839" s="419"/>
      <c r="M839" s="419"/>
      <c r="N839" s="419"/>
      <c r="O839" s="419"/>
      <c r="P839" s="421" t="s">
        <v>626</v>
      </c>
      <c r="Q839" s="316"/>
      <c r="R839" s="316"/>
      <c r="S839" s="316"/>
      <c r="T839" s="316"/>
      <c r="U839" s="316"/>
      <c r="V839" s="316"/>
      <c r="W839" s="316"/>
      <c r="X839" s="316"/>
      <c r="Y839" s="317">
        <v>1</v>
      </c>
      <c r="Z839" s="318"/>
      <c r="AA839" s="318"/>
      <c r="AB839" s="319"/>
      <c r="AC839" s="327" t="s">
        <v>635</v>
      </c>
      <c r="AD839" s="327"/>
      <c r="AE839" s="327"/>
      <c r="AF839" s="327"/>
      <c r="AG839" s="327"/>
      <c r="AH839" s="322" t="s">
        <v>537</v>
      </c>
      <c r="AI839" s="323"/>
      <c r="AJ839" s="323"/>
      <c r="AK839" s="323"/>
      <c r="AL839" s="324" t="s">
        <v>537</v>
      </c>
      <c r="AM839" s="325"/>
      <c r="AN839" s="325"/>
      <c r="AO839" s="326"/>
      <c r="AP839" s="320"/>
      <c r="AQ839" s="320"/>
      <c r="AR839" s="320"/>
      <c r="AS839" s="320"/>
      <c r="AT839" s="320"/>
      <c r="AU839" s="320"/>
      <c r="AV839" s="320"/>
      <c r="AW839" s="320"/>
      <c r="AX839" s="320"/>
    </row>
    <row r="840" spans="1:50" ht="43.5" customHeight="1" x14ac:dyDescent="0.15">
      <c r="A840" s="403">
        <v>4</v>
      </c>
      <c r="B840" s="403">
        <v>1</v>
      </c>
      <c r="C840" s="420" t="s">
        <v>618</v>
      </c>
      <c r="D840" s="417"/>
      <c r="E840" s="417"/>
      <c r="F840" s="417"/>
      <c r="G840" s="417"/>
      <c r="H840" s="417"/>
      <c r="I840" s="417"/>
      <c r="J840" s="418">
        <v>7011601017458</v>
      </c>
      <c r="K840" s="419"/>
      <c r="L840" s="419"/>
      <c r="M840" s="419"/>
      <c r="N840" s="419"/>
      <c r="O840" s="419"/>
      <c r="P840" s="421" t="s">
        <v>627</v>
      </c>
      <c r="Q840" s="316"/>
      <c r="R840" s="316"/>
      <c r="S840" s="316"/>
      <c r="T840" s="316"/>
      <c r="U840" s="316"/>
      <c r="V840" s="316"/>
      <c r="W840" s="316"/>
      <c r="X840" s="316"/>
      <c r="Y840" s="317">
        <v>1</v>
      </c>
      <c r="Z840" s="318"/>
      <c r="AA840" s="318"/>
      <c r="AB840" s="319"/>
      <c r="AC840" s="327" t="s">
        <v>635</v>
      </c>
      <c r="AD840" s="327"/>
      <c r="AE840" s="327"/>
      <c r="AF840" s="327"/>
      <c r="AG840" s="327"/>
      <c r="AH840" s="322" t="s">
        <v>537</v>
      </c>
      <c r="AI840" s="323"/>
      <c r="AJ840" s="323"/>
      <c r="AK840" s="323"/>
      <c r="AL840" s="324" t="s">
        <v>537</v>
      </c>
      <c r="AM840" s="325"/>
      <c r="AN840" s="325"/>
      <c r="AO840" s="326"/>
      <c r="AP840" s="320"/>
      <c r="AQ840" s="320"/>
      <c r="AR840" s="320"/>
      <c r="AS840" s="320"/>
      <c r="AT840" s="320"/>
      <c r="AU840" s="320"/>
      <c r="AV840" s="320"/>
      <c r="AW840" s="320"/>
      <c r="AX840" s="320"/>
    </row>
    <row r="841" spans="1:50" ht="42.4" customHeight="1" x14ac:dyDescent="0.15">
      <c r="A841" s="403">
        <v>5</v>
      </c>
      <c r="B841" s="403">
        <v>1</v>
      </c>
      <c r="C841" s="417" t="s">
        <v>619</v>
      </c>
      <c r="D841" s="417"/>
      <c r="E841" s="417"/>
      <c r="F841" s="417"/>
      <c r="G841" s="417"/>
      <c r="H841" s="417"/>
      <c r="I841" s="417"/>
      <c r="J841" s="418">
        <v>4011105007198</v>
      </c>
      <c r="K841" s="419"/>
      <c r="L841" s="419"/>
      <c r="M841" s="419"/>
      <c r="N841" s="419"/>
      <c r="O841" s="419"/>
      <c r="P841" s="316" t="s">
        <v>628</v>
      </c>
      <c r="Q841" s="316"/>
      <c r="R841" s="316"/>
      <c r="S841" s="316"/>
      <c r="T841" s="316"/>
      <c r="U841" s="316"/>
      <c r="V841" s="316"/>
      <c r="W841" s="316"/>
      <c r="X841" s="316"/>
      <c r="Y841" s="317">
        <v>1</v>
      </c>
      <c r="Z841" s="318"/>
      <c r="AA841" s="318"/>
      <c r="AB841" s="319"/>
      <c r="AC841" s="321" t="s">
        <v>635</v>
      </c>
      <c r="AD841" s="321"/>
      <c r="AE841" s="321"/>
      <c r="AF841" s="321"/>
      <c r="AG841" s="321"/>
      <c r="AH841" s="322" t="s">
        <v>537</v>
      </c>
      <c r="AI841" s="323"/>
      <c r="AJ841" s="323"/>
      <c r="AK841" s="323"/>
      <c r="AL841" s="324" t="s">
        <v>537</v>
      </c>
      <c r="AM841" s="325"/>
      <c r="AN841" s="325"/>
      <c r="AO841" s="326"/>
      <c r="AP841" s="320"/>
      <c r="AQ841" s="320"/>
      <c r="AR841" s="320"/>
      <c r="AS841" s="320"/>
      <c r="AT841" s="320"/>
      <c r="AU841" s="320"/>
      <c r="AV841" s="320"/>
      <c r="AW841" s="320"/>
      <c r="AX841" s="320"/>
    </row>
    <row r="842" spans="1:50" ht="34.9" customHeight="1" x14ac:dyDescent="0.15">
      <c r="A842" s="403">
        <v>6</v>
      </c>
      <c r="B842" s="403">
        <v>1</v>
      </c>
      <c r="C842" s="417" t="s">
        <v>620</v>
      </c>
      <c r="D842" s="417"/>
      <c r="E842" s="417"/>
      <c r="F842" s="417"/>
      <c r="G842" s="417"/>
      <c r="H842" s="417"/>
      <c r="I842" s="417"/>
      <c r="J842" s="418">
        <v>6011105004508</v>
      </c>
      <c r="K842" s="419"/>
      <c r="L842" s="419"/>
      <c r="M842" s="419"/>
      <c r="N842" s="419"/>
      <c r="O842" s="419"/>
      <c r="P842" s="316" t="s">
        <v>629</v>
      </c>
      <c r="Q842" s="316"/>
      <c r="R842" s="316"/>
      <c r="S842" s="316"/>
      <c r="T842" s="316"/>
      <c r="U842" s="316"/>
      <c r="V842" s="316"/>
      <c r="W842" s="316"/>
      <c r="X842" s="316"/>
      <c r="Y842" s="317">
        <v>0.9</v>
      </c>
      <c r="Z842" s="318"/>
      <c r="AA842" s="318"/>
      <c r="AB842" s="319"/>
      <c r="AC842" s="321" t="s">
        <v>635</v>
      </c>
      <c r="AD842" s="321"/>
      <c r="AE842" s="321"/>
      <c r="AF842" s="321"/>
      <c r="AG842" s="321"/>
      <c r="AH842" s="322" t="s">
        <v>537</v>
      </c>
      <c r="AI842" s="323"/>
      <c r="AJ842" s="323"/>
      <c r="AK842" s="323"/>
      <c r="AL842" s="324" t="s">
        <v>537</v>
      </c>
      <c r="AM842" s="325"/>
      <c r="AN842" s="325"/>
      <c r="AO842" s="326"/>
      <c r="AP842" s="320"/>
      <c r="AQ842" s="320"/>
      <c r="AR842" s="320"/>
      <c r="AS842" s="320"/>
      <c r="AT842" s="320"/>
      <c r="AU842" s="320"/>
      <c r="AV842" s="320"/>
      <c r="AW842" s="320"/>
      <c r="AX842" s="320"/>
    </row>
    <row r="843" spans="1:50" ht="40.15" customHeight="1" x14ac:dyDescent="0.15">
      <c r="A843" s="403">
        <v>7</v>
      </c>
      <c r="B843" s="403">
        <v>1</v>
      </c>
      <c r="C843" s="417" t="s">
        <v>621</v>
      </c>
      <c r="D843" s="417"/>
      <c r="E843" s="417"/>
      <c r="F843" s="417"/>
      <c r="G843" s="417"/>
      <c r="H843" s="417"/>
      <c r="I843" s="417"/>
      <c r="J843" s="418">
        <v>7120001043178</v>
      </c>
      <c r="K843" s="419"/>
      <c r="L843" s="419"/>
      <c r="M843" s="419"/>
      <c r="N843" s="419"/>
      <c r="O843" s="419"/>
      <c r="P843" s="316" t="s">
        <v>630</v>
      </c>
      <c r="Q843" s="316"/>
      <c r="R843" s="316"/>
      <c r="S843" s="316"/>
      <c r="T843" s="316"/>
      <c r="U843" s="316"/>
      <c r="V843" s="316"/>
      <c r="W843" s="316"/>
      <c r="X843" s="316"/>
      <c r="Y843" s="317">
        <v>0.6</v>
      </c>
      <c r="Z843" s="318"/>
      <c r="AA843" s="318"/>
      <c r="AB843" s="319"/>
      <c r="AC843" s="321" t="s">
        <v>635</v>
      </c>
      <c r="AD843" s="321"/>
      <c r="AE843" s="321"/>
      <c r="AF843" s="321"/>
      <c r="AG843" s="321"/>
      <c r="AH843" s="322" t="s">
        <v>537</v>
      </c>
      <c r="AI843" s="323"/>
      <c r="AJ843" s="323"/>
      <c r="AK843" s="323"/>
      <c r="AL843" s="324" t="s">
        <v>537</v>
      </c>
      <c r="AM843" s="325"/>
      <c r="AN843" s="325"/>
      <c r="AO843" s="326"/>
      <c r="AP843" s="320"/>
      <c r="AQ843" s="320"/>
      <c r="AR843" s="320"/>
      <c r="AS843" s="320"/>
      <c r="AT843" s="320"/>
      <c r="AU843" s="320"/>
      <c r="AV843" s="320"/>
      <c r="AW843" s="320"/>
      <c r="AX843" s="320"/>
    </row>
    <row r="844" spans="1:50" ht="43.5" customHeight="1" x14ac:dyDescent="0.15">
      <c r="A844" s="403">
        <v>8</v>
      </c>
      <c r="B844" s="403">
        <v>1</v>
      </c>
      <c r="C844" s="417" t="s">
        <v>622</v>
      </c>
      <c r="D844" s="417"/>
      <c r="E844" s="417"/>
      <c r="F844" s="417"/>
      <c r="G844" s="417"/>
      <c r="H844" s="417"/>
      <c r="I844" s="417"/>
      <c r="J844" s="418">
        <v>9012803000638</v>
      </c>
      <c r="K844" s="419"/>
      <c r="L844" s="419"/>
      <c r="M844" s="419"/>
      <c r="N844" s="419"/>
      <c r="O844" s="419"/>
      <c r="P844" s="316" t="s">
        <v>631</v>
      </c>
      <c r="Q844" s="316"/>
      <c r="R844" s="316"/>
      <c r="S844" s="316"/>
      <c r="T844" s="316"/>
      <c r="U844" s="316"/>
      <c r="V844" s="316"/>
      <c r="W844" s="316"/>
      <c r="X844" s="316"/>
      <c r="Y844" s="317">
        <v>0.6</v>
      </c>
      <c r="Z844" s="318"/>
      <c r="AA844" s="318"/>
      <c r="AB844" s="319"/>
      <c r="AC844" s="321" t="s">
        <v>635</v>
      </c>
      <c r="AD844" s="321"/>
      <c r="AE844" s="321"/>
      <c r="AF844" s="321"/>
      <c r="AG844" s="321"/>
      <c r="AH844" s="322">
        <v>5</v>
      </c>
      <c r="AI844" s="323"/>
      <c r="AJ844" s="323"/>
      <c r="AK844" s="323"/>
      <c r="AL844" s="324">
        <v>34.299999999999997</v>
      </c>
      <c r="AM844" s="325"/>
      <c r="AN844" s="325"/>
      <c r="AO844" s="326"/>
      <c r="AP844" s="320"/>
      <c r="AQ844" s="320"/>
      <c r="AR844" s="320"/>
      <c r="AS844" s="320"/>
      <c r="AT844" s="320"/>
      <c r="AU844" s="320"/>
      <c r="AV844" s="320"/>
      <c r="AW844" s="320"/>
      <c r="AX844" s="320"/>
    </row>
    <row r="845" spans="1:50" ht="42.4" customHeight="1" x14ac:dyDescent="0.15">
      <c r="A845" s="403">
        <v>9</v>
      </c>
      <c r="B845" s="403">
        <v>1</v>
      </c>
      <c r="C845" s="420" t="s">
        <v>621</v>
      </c>
      <c r="D845" s="417"/>
      <c r="E845" s="417"/>
      <c r="F845" s="417"/>
      <c r="G845" s="417"/>
      <c r="H845" s="417"/>
      <c r="I845" s="417"/>
      <c r="J845" s="418">
        <v>7120001043178</v>
      </c>
      <c r="K845" s="419"/>
      <c r="L845" s="419"/>
      <c r="M845" s="419"/>
      <c r="N845" s="419"/>
      <c r="O845" s="419"/>
      <c r="P845" s="316" t="s">
        <v>632</v>
      </c>
      <c r="Q845" s="316"/>
      <c r="R845" s="316"/>
      <c r="S845" s="316"/>
      <c r="T845" s="316"/>
      <c r="U845" s="316"/>
      <c r="V845" s="316"/>
      <c r="W845" s="316"/>
      <c r="X845" s="316"/>
      <c r="Y845" s="317">
        <v>0.4</v>
      </c>
      <c r="Z845" s="318"/>
      <c r="AA845" s="318"/>
      <c r="AB845" s="319"/>
      <c r="AC845" s="321" t="s">
        <v>635</v>
      </c>
      <c r="AD845" s="321"/>
      <c r="AE845" s="321"/>
      <c r="AF845" s="321"/>
      <c r="AG845" s="321"/>
      <c r="AH845" s="322" t="s">
        <v>537</v>
      </c>
      <c r="AI845" s="323"/>
      <c r="AJ845" s="323"/>
      <c r="AK845" s="323"/>
      <c r="AL845" s="324" t="s">
        <v>537</v>
      </c>
      <c r="AM845" s="325"/>
      <c r="AN845" s="325"/>
      <c r="AO845" s="326"/>
      <c r="AP845" s="320"/>
      <c r="AQ845" s="320"/>
      <c r="AR845" s="320"/>
      <c r="AS845" s="320"/>
      <c r="AT845" s="320"/>
      <c r="AU845" s="320"/>
      <c r="AV845" s="320"/>
      <c r="AW845" s="320"/>
      <c r="AX845" s="320"/>
    </row>
    <row r="846" spans="1:50" ht="46.15" customHeight="1" x14ac:dyDescent="0.15">
      <c r="A846" s="403">
        <v>10</v>
      </c>
      <c r="B846" s="403">
        <v>1</v>
      </c>
      <c r="C846" s="417" t="s">
        <v>623</v>
      </c>
      <c r="D846" s="417"/>
      <c r="E846" s="417"/>
      <c r="F846" s="417"/>
      <c r="G846" s="417"/>
      <c r="H846" s="417"/>
      <c r="I846" s="417"/>
      <c r="J846" s="418">
        <v>5200001001939</v>
      </c>
      <c r="K846" s="419"/>
      <c r="L846" s="419"/>
      <c r="M846" s="419"/>
      <c r="N846" s="419"/>
      <c r="O846" s="419"/>
      <c r="P846" s="316" t="s">
        <v>633</v>
      </c>
      <c r="Q846" s="316"/>
      <c r="R846" s="316"/>
      <c r="S846" s="316"/>
      <c r="T846" s="316"/>
      <c r="U846" s="316"/>
      <c r="V846" s="316"/>
      <c r="W846" s="316"/>
      <c r="X846" s="316"/>
      <c r="Y846" s="317">
        <v>0.3</v>
      </c>
      <c r="Z846" s="318"/>
      <c r="AA846" s="318"/>
      <c r="AB846" s="319"/>
      <c r="AC846" s="321" t="s">
        <v>635</v>
      </c>
      <c r="AD846" s="321"/>
      <c r="AE846" s="321"/>
      <c r="AF846" s="321"/>
      <c r="AG846" s="321"/>
      <c r="AH846" s="322" t="s">
        <v>537</v>
      </c>
      <c r="AI846" s="323"/>
      <c r="AJ846" s="323"/>
      <c r="AK846" s="323"/>
      <c r="AL846" s="324" t="s">
        <v>537</v>
      </c>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302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6" t="s">
        <v>385</v>
      </c>
      <c r="K869" s="100"/>
      <c r="L869" s="100"/>
      <c r="M869" s="100"/>
      <c r="N869" s="100"/>
      <c r="O869" s="100"/>
      <c r="P869" s="346" t="s">
        <v>356</v>
      </c>
      <c r="Q869" s="346"/>
      <c r="R869" s="346"/>
      <c r="S869" s="346"/>
      <c r="T869" s="346"/>
      <c r="U869" s="346"/>
      <c r="V869" s="346"/>
      <c r="W869" s="346"/>
      <c r="X869" s="346"/>
      <c r="Y869" s="343" t="s">
        <v>383</v>
      </c>
      <c r="Z869" s="344"/>
      <c r="AA869" s="344"/>
      <c r="AB869" s="344"/>
      <c r="AC869" s="276" t="s">
        <v>423</v>
      </c>
      <c r="AD869" s="276"/>
      <c r="AE869" s="276"/>
      <c r="AF869" s="276"/>
      <c r="AG869" s="276"/>
      <c r="AH869" s="343" t="s">
        <v>448</v>
      </c>
      <c r="AI869" s="345"/>
      <c r="AJ869" s="345"/>
      <c r="AK869" s="345"/>
      <c r="AL869" s="345" t="s">
        <v>21</v>
      </c>
      <c r="AM869" s="345"/>
      <c r="AN869" s="345"/>
      <c r="AO869" s="429"/>
      <c r="AP869" s="430" t="s">
        <v>386</v>
      </c>
      <c r="AQ869" s="430"/>
      <c r="AR869" s="430"/>
      <c r="AS869" s="430"/>
      <c r="AT869" s="430"/>
      <c r="AU869" s="430"/>
      <c r="AV869" s="430"/>
      <c r="AW869" s="430"/>
      <c r="AX869" s="430"/>
    </row>
    <row r="870" spans="1:50" ht="30" customHeight="1" x14ac:dyDescent="0.15">
      <c r="A870" s="403">
        <v>1</v>
      </c>
      <c r="B870" s="403">
        <v>1</v>
      </c>
      <c r="C870" s="426" t="s">
        <v>742</v>
      </c>
      <c r="D870" s="427"/>
      <c r="E870" s="427"/>
      <c r="F870" s="427"/>
      <c r="G870" s="427"/>
      <c r="H870" s="427"/>
      <c r="I870" s="428"/>
      <c r="J870" s="431" t="s">
        <v>743</v>
      </c>
      <c r="K870" s="432"/>
      <c r="L870" s="432"/>
      <c r="M870" s="432"/>
      <c r="N870" s="432"/>
      <c r="O870" s="433"/>
      <c r="P870" s="434" t="s">
        <v>744</v>
      </c>
      <c r="Q870" s="435"/>
      <c r="R870" s="435"/>
      <c r="S870" s="435"/>
      <c r="T870" s="435"/>
      <c r="U870" s="435"/>
      <c r="V870" s="435"/>
      <c r="W870" s="435"/>
      <c r="X870" s="436"/>
      <c r="Y870" s="317">
        <v>0.5</v>
      </c>
      <c r="Z870" s="318"/>
      <c r="AA870" s="318"/>
      <c r="AB870" s="319"/>
      <c r="AC870" s="445" t="s">
        <v>745</v>
      </c>
      <c r="AD870" s="446"/>
      <c r="AE870" s="446"/>
      <c r="AF870" s="446"/>
      <c r="AG870" s="447"/>
      <c r="AH870" s="457" t="s">
        <v>537</v>
      </c>
      <c r="AI870" s="458"/>
      <c r="AJ870" s="458"/>
      <c r="AK870" s="459"/>
      <c r="AL870" s="324" t="s">
        <v>537</v>
      </c>
      <c r="AM870" s="325"/>
      <c r="AN870" s="325"/>
      <c r="AO870" s="326"/>
      <c r="AP870" s="442"/>
      <c r="AQ870" s="443"/>
      <c r="AR870" s="443"/>
      <c r="AS870" s="443"/>
      <c r="AT870" s="443"/>
      <c r="AU870" s="443"/>
      <c r="AV870" s="443"/>
      <c r="AW870" s="443"/>
      <c r="AX870" s="444"/>
    </row>
    <row r="871" spans="1:50" ht="30" customHeight="1" x14ac:dyDescent="0.15">
      <c r="A871" s="403">
        <v>2</v>
      </c>
      <c r="B871" s="403">
        <v>1</v>
      </c>
      <c r="C871" s="426" t="s">
        <v>746</v>
      </c>
      <c r="D871" s="427"/>
      <c r="E871" s="427"/>
      <c r="F871" s="427"/>
      <c r="G871" s="427"/>
      <c r="H871" s="427"/>
      <c r="I871" s="428"/>
      <c r="J871" s="431" t="s">
        <v>747</v>
      </c>
      <c r="K871" s="432"/>
      <c r="L871" s="432"/>
      <c r="M871" s="432"/>
      <c r="N871" s="432"/>
      <c r="O871" s="433"/>
      <c r="P871" s="434" t="s">
        <v>744</v>
      </c>
      <c r="Q871" s="435"/>
      <c r="R871" s="435"/>
      <c r="S871" s="435"/>
      <c r="T871" s="435"/>
      <c r="U871" s="435"/>
      <c r="V871" s="435"/>
      <c r="W871" s="435"/>
      <c r="X871" s="436"/>
      <c r="Y871" s="317">
        <v>0.4</v>
      </c>
      <c r="Z871" s="318"/>
      <c r="AA871" s="318"/>
      <c r="AB871" s="319"/>
      <c r="AC871" s="460" t="s">
        <v>745</v>
      </c>
      <c r="AD871" s="461"/>
      <c r="AE871" s="461"/>
      <c r="AF871" s="461"/>
      <c r="AG871" s="462"/>
      <c r="AH871" s="448" t="s">
        <v>537</v>
      </c>
      <c r="AI871" s="449"/>
      <c r="AJ871" s="449"/>
      <c r="AK871" s="450"/>
      <c r="AL871" s="324" t="s">
        <v>537</v>
      </c>
      <c r="AM871" s="325"/>
      <c r="AN871" s="325"/>
      <c r="AO871" s="326"/>
      <c r="AP871" s="442"/>
      <c r="AQ871" s="443"/>
      <c r="AR871" s="443"/>
      <c r="AS871" s="443"/>
      <c r="AT871" s="443"/>
      <c r="AU871" s="443"/>
      <c r="AV871" s="443"/>
      <c r="AW871" s="443"/>
      <c r="AX871" s="444"/>
    </row>
    <row r="872" spans="1:50" ht="30" hidden="1" customHeight="1" x14ac:dyDescent="0.15">
      <c r="A872" s="403">
        <v>3</v>
      </c>
      <c r="B872" s="403">
        <v>1</v>
      </c>
      <c r="C872" s="420"/>
      <c r="D872" s="417"/>
      <c r="E872" s="417"/>
      <c r="F872" s="417"/>
      <c r="G872" s="417"/>
      <c r="H872" s="417"/>
      <c r="I872" s="417"/>
      <c r="J872" s="418"/>
      <c r="K872" s="419"/>
      <c r="L872" s="419"/>
      <c r="M872" s="419"/>
      <c r="N872" s="419"/>
      <c r="O872" s="419"/>
      <c r="P872" s="421"/>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0"/>
      <c r="D873" s="417"/>
      <c r="E873" s="417"/>
      <c r="F873" s="417"/>
      <c r="G873" s="417"/>
      <c r="H873" s="417"/>
      <c r="I873" s="417"/>
      <c r="J873" s="418"/>
      <c r="K873" s="419"/>
      <c r="L873" s="419"/>
      <c r="M873" s="419"/>
      <c r="N873" s="419"/>
      <c r="O873" s="419"/>
      <c r="P873" s="421"/>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405</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5"/>
      <c r="B902" s="345"/>
      <c r="C902" s="345" t="s">
        <v>26</v>
      </c>
      <c r="D902" s="345"/>
      <c r="E902" s="345"/>
      <c r="F902" s="345"/>
      <c r="G902" s="345"/>
      <c r="H902" s="345"/>
      <c r="I902" s="345"/>
      <c r="J902" s="276" t="s">
        <v>385</v>
      </c>
      <c r="K902" s="100"/>
      <c r="L902" s="100"/>
      <c r="M902" s="100"/>
      <c r="N902" s="100"/>
      <c r="O902" s="100"/>
      <c r="P902" s="346" t="s">
        <v>356</v>
      </c>
      <c r="Q902" s="346"/>
      <c r="R902" s="346"/>
      <c r="S902" s="346"/>
      <c r="T902" s="346"/>
      <c r="U902" s="346"/>
      <c r="V902" s="346"/>
      <c r="W902" s="346"/>
      <c r="X902" s="346"/>
      <c r="Y902" s="343" t="s">
        <v>383</v>
      </c>
      <c r="Z902" s="344"/>
      <c r="AA902" s="344"/>
      <c r="AB902" s="344"/>
      <c r="AC902" s="276" t="s">
        <v>423</v>
      </c>
      <c r="AD902" s="276"/>
      <c r="AE902" s="276"/>
      <c r="AF902" s="276"/>
      <c r="AG902" s="276"/>
      <c r="AH902" s="343" t="s">
        <v>448</v>
      </c>
      <c r="AI902" s="345"/>
      <c r="AJ902" s="345"/>
      <c r="AK902" s="345"/>
      <c r="AL902" s="345" t="s">
        <v>21</v>
      </c>
      <c r="AM902" s="345"/>
      <c r="AN902" s="345"/>
      <c r="AO902" s="429"/>
      <c r="AP902" s="430" t="s">
        <v>386</v>
      </c>
      <c r="AQ902" s="430"/>
      <c r="AR902" s="430"/>
      <c r="AS902" s="430"/>
      <c r="AT902" s="430"/>
      <c r="AU902" s="430"/>
      <c r="AV902" s="430"/>
      <c r="AW902" s="430"/>
      <c r="AX902" s="430"/>
    </row>
    <row r="903" spans="1:50" ht="30" customHeight="1" x14ac:dyDescent="0.15">
      <c r="A903" s="403">
        <v>1</v>
      </c>
      <c r="B903" s="403">
        <v>1</v>
      </c>
      <c r="C903" s="426" t="s">
        <v>748</v>
      </c>
      <c r="D903" s="427"/>
      <c r="E903" s="427"/>
      <c r="F903" s="427"/>
      <c r="G903" s="427"/>
      <c r="H903" s="427"/>
      <c r="I903" s="428"/>
      <c r="J903" s="431">
        <v>6100001013794</v>
      </c>
      <c r="K903" s="432"/>
      <c r="L903" s="432"/>
      <c r="M903" s="432"/>
      <c r="N903" s="432"/>
      <c r="O903" s="433"/>
      <c r="P903" s="434" t="s">
        <v>749</v>
      </c>
      <c r="Q903" s="435"/>
      <c r="R903" s="435"/>
      <c r="S903" s="435"/>
      <c r="T903" s="435"/>
      <c r="U903" s="435"/>
      <c r="V903" s="435"/>
      <c r="W903" s="435"/>
      <c r="X903" s="436"/>
      <c r="Y903" s="451">
        <v>1</v>
      </c>
      <c r="Z903" s="452"/>
      <c r="AA903" s="452"/>
      <c r="AB903" s="453"/>
      <c r="AC903" s="445" t="s">
        <v>750</v>
      </c>
      <c r="AD903" s="446"/>
      <c r="AE903" s="446"/>
      <c r="AF903" s="446"/>
      <c r="AG903" s="447"/>
      <c r="AH903" s="454" t="s">
        <v>751</v>
      </c>
      <c r="AI903" s="455"/>
      <c r="AJ903" s="455"/>
      <c r="AK903" s="456"/>
      <c r="AL903" s="324" t="s">
        <v>751</v>
      </c>
      <c r="AM903" s="325"/>
      <c r="AN903" s="325"/>
      <c r="AO903" s="326"/>
      <c r="AP903" s="442" t="s">
        <v>751</v>
      </c>
      <c r="AQ903" s="443"/>
      <c r="AR903" s="443"/>
      <c r="AS903" s="443"/>
      <c r="AT903" s="443"/>
      <c r="AU903" s="443"/>
      <c r="AV903" s="443"/>
      <c r="AW903" s="443"/>
      <c r="AX903" s="444"/>
    </row>
    <row r="904" spans="1:50" ht="30" customHeight="1" x14ac:dyDescent="0.15">
      <c r="A904" s="403">
        <v>2</v>
      </c>
      <c r="B904" s="403">
        <v>1</v>
      </c>
      <c r="C904" s="426" t="s">
        <v>752</v>
      </c>
      <c r="D904" s="427"/>
      <c r="E904" s="427"/>
      <c r="F904" s="427"/>
      <c r="G904" s="427"/>
      <c r="H904" s="427"/>
      <c r="I904" s="428"/>
      <c r="J904" s="431">
        <v>5100001012698</v>
      </c>
      <c r="K904" s="432"/>
      <c r="L904" s="432"/>
      <c r="M904" s="432"/>
      <c r="N904" s="432"/>
      <c r="O904" s="433"/>
      <c r="P904" s="434" t="s">
        <v>753</v>
      </c>
      <c r="Q904" s="435"/>
      <c r="R904" s="435"/>
      <c r="S904" s="435"/>
      <c r="T904" s="435"/>
      <c r="U904" s="435"/>
      <c r="V904" s="435"/>
      <c r="W904" s="435"/>
      <c r="X904" s="436"/>
      <c r="Y904" s="451">
        <v>0</v>
      </c>
      <c r="Z904" s="452"/>
      <c r="AA904" s="452"/>
      <c r="AB904" s="453"/>
      <c r="AC904" s="445" t="s">
        <v>750</v>
      </c>
      <c r="AD904" s="446"/>
      <c r="AE904" s="446"/>
      <c r="AF904" s="446"/>
      <c r="AG904" s="447"/>
      <c r="AH904" s="454" t="s">
        <v>751</v>
      </c>
      <c r="AI904" s="455"/>
      <c r="AJ904" s="455"/>
      <c r="AK904" s="456"/>
      <c r="AL904" s="324" t="s">
        <v>751</v>
      </c>
      <c r="AM904" s="325"/>
      <c r="AN904" s="325"/>
      <c r="AO904" s="326"/>
      <c r="AP904" s="442" t="s">
        <v>751</v>
      </c>
      <c r="AQ904" s="443"/>
      <c r="AR904" s="443"/>
      <c r="AS904" s="443"/>
      <c r="AT904" s="443"/>
      <c r="AU904" s="443"/>
      <c r="AV904" s="443"/>
      <c r="AW904" s="443"/>
      <c r="AX904" s="444"/>
    </row>
    <row r="905" spans="1:50" ht="30" hidden="1" customHeight="1" x14ac:dyDescent="0.15">
      <c r="A905" s="403">
        <v>3</v>
      </c>
      <c r="B905" s="403">
        <v>1</v>
      </c>
      <c r="C905" s="420"/>
      <c r="D905" s="417"/>
      <c r="E905" s="417"/>
      <c r="F905" s="417"/>
      <c r="G905" s="417"/>
      <c r="H905" s="417"/>
      <c r="I905" s="417"/>
      <c r="J905" s="418"/>
      <c r="K905" s="419"/>
      <c r="L905" s="419"/>
      <c r="M905" s="419"/>
      <c r="N905" s="419"/>
      <c r="O905" s="419"/>
      <c r="P905" s="421"/>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0"/>
      <c r="D906" s="417"/>
      <c r="E906" s="417"/>
      <c r="F906" s="417"/>
      <c r="G906" s="417"/>
      <c r="H906" s="417"/>
      <c r="I906" s="417"/>
      <c r="J906" s="418"/>
      <c r="K906" s="419"/>
      <c r="L906" s="419"/>
      <c r="M906" s="419"/>
      <c r="N906" s="419"/>
      <c r="O906" s="419"/>
      <c r="P906" s="421"/>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303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5"/>
      <c r="B935" s="345"/>
      <c r="C935" s="345" t="s">
        <v>26</v>
      </c>
      <c r="D935" s="345"/>
      <c r="E935" s="345"/>
      <c r="F935" s="345"/>
      <c r="G935" s="345"/>
      <c r="H935" s="345"/>
      <c r="I935" s="345"/>
      <c r="J935" s="276" t="s">
        <v>385</v>
      </c>
      <c r="K935" s="100"/>
      <c r="L935" s="100"/>
      <c r="M935" s="100"/>
      <c r="N935" s="100"/>
      <c r="O935" s="100"/>
      <c r="P935" s="346" t="s">
        <v>356</v>
      </c>
      <c r="Q935" s="346"/>
      <c r="R935" s="346"/>
      <c r="S935" s="346"/>
      <c r="T935" s="346"/>
      <c r="U935" s="346"/>
      <c r="V935" s="346"/>
      <c r="W935" s="346"/>
      <c r="X935" s="346"/>
      <c r="Y935" s="343" t="s">
        <v>383</v>
      </c>
      <c r="Z935" s="344"/>
      <c r="AA935" s="344"/>
      <c r="AB935" s="344"/>
      <c r="AC935" s="276" t="s">
        <v>423</v>
      </c>
      <c r="AD935" s="276"/>
      <c r="AE935" s="276"/>
      <c r="AF935" s="276"/>
      <c r="AG935" s="276"/>
      <c r="AH935" s="343" t="s">
        <v>448</v>
      </c>
      <c r="AI935" s="345"/>
      <c r="AJ935" s="345"/>
      <c r="AK935" s="345"/>
      <c r="AL935" s="345" t="s">
        <v>21</v>
      </c>
      <c r="AM935" s="345"/>
      <c r="AN935" s="345"/>
      <c r="AO935" s="429"/>
      <c r="AP935" s="430" t="s">
        <v>386</v>
      </c>
      <c r="AQ935" s="430"/>
      <c r="AR935" s="430"/>
      <c r="AS935" s="430"/>
      <c r="AT935" s="430"/>
      <c r="AU935" s="430"/>
      <c r="AV935" s="430"/>
      <c r="AW935" s="430"/>
      <c r="AX935" s="430"/>
    </row>
    <row r="936" spans="1:50" ht="30" customHeight="1" x14ac:dyDescent="0.15">
      <c r="A936" s="403">
        <v>1</v>
      </c>
      <c r="B936" s="403">
        <v>1</v>
      </c>
      <c r="C936" s="426" t="s">
        <v>754</v>
      </c>
      <c r="D936" s="427"/>
      <c r="E936" s="427"/>
      <c r="F936" s="427"/>
      <c r="G936" s="427"/>
      <c r="H936" s="427"/>
      <c r="I936" s="428"/>
      <c r="J936" s="418" t="s">
        <v>747</v>
      </c>
      <c r="K936" s="419"/>
      <c r="L936" s="419"/>
      <c r="M936" s="419"/>
      <c r="N936" s="419"/>
      <c r="O936" s="419"/>
      <c r="P936" s="421" t="s">
        <v>755</v>
      </c>
      <c r="Q936" s="316"/>
      <c r="R936" s="316"/>
      <c r="S936" s="316"/>
      <c r="T936" s="316"/>
      <c r="U936" s="316"/>
      <c r="V936" s="316"/>
      <c r="W936" s="316"/>
      <c r="X936" s="316"/>
      <c r="Y936" s="317">
        <v>0.5</v>
      </c>
      <c r="Z936" s="318"/>
      <c r="AA936" s="318"/>
      <c r="AB936" s="319"/>
      <c r="AC936" s="321" t="s">
        <v>756</v>
      </c>
      <c r="AD936" s="321"/>
      <c r="AE936" s="321"/>
      <c r="AF936" s="321"/>
      <c r="AG936" s="321"/>
      <c r="AH936" s="423" t="s">
        <v>751</v>
      </c>
      <c r="AI936" s="424"/>
      <c r="AJ936" s="424"/>
      <c r="AK936" s="424"/>
      <c r="AL936" s="324" t="s">
        <v>537</v>
      </c>
      <c r="AM936" s="325"/>
      <c r="AN936" s="325"/>
      <c r="AO936" s="326"/>
      <c r="AP936" s="320" t="s">
        <v>751</v>
      </c>
      <c r="AQ936" s="320"/>
      <c r="AR936" s="320"/>
      <c r="AS936" s="320"/>
      <c r="AT936" s="320"/>
      <c r="AU936" s="320"/>
      <c r="AV936" s="320"/>
      <c r="AW936" s="320"/>
      <c r="AX936" s="320"/>
    </row>
    <row r="937" spans="1:50" ht="30" customHeight="1" x14ac:dyDescent="0.15">
      <c r="A937" s="403">
        <v>2</v>
      </c>
      <c r="B937" s="403">
        <v>1</v>
      </c>
      <c r="C937" s="420" t="s">
        <v>757</v>
      </c>
      <c r="D937" s="417"/>
      <c r="E937" s="417"/>
      <c r="F937" s="417"/>
      <c r="G937" s="417"/>
      <c r="H937" s="417"/>
      <c r="I937" s="417"/>
      <c r="J937" s="418" t="s">
        <v>747</v>
      </c>
      <c r="K937" s="419"/>
      <c r="L937" s="419"/>
      <c r="M937" s="419"/>
      <c r="N937" s="419"/>
      <c r="O937" s="419"/>
      <c r="P937" s="421" t="s">
        <v>758</v>
      </c>
      <c r="Q937" s="316"/>
      <c r="R937" s="316"/>
      <c r="S937" s="316"/>
      <c r="T937" s="316"/>
      <c r="U937" s="316"/>
      <c r="V937" s="316"/>
      <c r="W937" s="316"/>
      <c r="X937" s="316"/>
      <c r="Y937" s="317">
        <v>0.2</v>
      </c>
      <c r="Z937" s="318"/>
      <c r="AA937" s="318"/>
      <c r="AB937" s="319"/>
      <c r="AC937" s="321" t="s">
        <v>756</v>
      </c>
      <c r="AD937" s="321"/>
      <c r="AE937" s="321"/>
      <c r="AF937" s="321"/>
      <c r="AG937" s="321"/>
      <c r="AH937" s="423" t="s">
        <v>751</v>
      </c>
      <c r="AI937" s="424"/>
      <c r="AJ937" s="424"/>
      <c r="AK937" s="424"/>
      <c r="AL937" s="324" t="s">
        <v>537</v>
      </c>
      <c r="AM937" s="325"/>
      <c r="AN937" s="325"/>
      <c r="AO937" s="326"/>
      <c r="AP937" s="320" t="s">
        <v>751</v>
      </c>
      <c r="AQ937" s="320"/>
      <c r="AR937" s="320"/>
      <c r="AS937" s="320"/>
      <c r="AT937" s="320"/>
      <c r="AU937" s="320"/>
      <c r="AV937" s="320"/>
      <c r="AW937" s="320"/>
      <c r="AX937" s="320"/>
    </row>
    <row r="938" spans="1:50" ht="30" customHeight="1" x14ac:dyDescent="0.15">
      <c r="A938" s="403">
        <v>3</v>
      </c>
      <c r="B938" s="403">
        <v>1</v>
      </c>
      <c r="C938" s="420" t="s">
        <v>759</v>
      </c>
      <c r="D938" s="417"/>
      <c r="E938" s="417"/>
      <c r="F938" s="417"/>
      <c r="G938" s="417"/>
      <c r="H938" s="417"/>
      <c r="I938" s="417"/>
      <c r="J938" s="418">
        <v>9150001017284</v>
      </c>
      <c r="K938" s="419"/>
      <c r="L938" s="419"/>
      <c r="M938" s="419"/>
      <c r="N938" s="419"/>
      <c r="O938" s="419"/>
      <c r="P938" s="421" t="s">
        <v>758</v>
      </c>
      <c r="Q938" s="316"/>
      <c r="R938" s="316"/>
      <c r="S938" s="316"/>
      <c r="T938" s="316"/>
      <c r="U938" s="316"/>
      <c r="V938" s="316"/>
      <c r="W938" s="316"/>
      <c r="X938" s="316"/>
      <c r="Y938" s="317">
        <v>0.1</v>
      </c>
      <c r="Z938" s="318"/>
      <c r="AA938" s="318"/>
      <c r="AB938" s="319"/>
      <c r="AC938" s="321" t="s">
        <v>756</v>
      </c>
      <c r="AD938" s="321"/>
      <c r="AE938" s="321"/>
      <c r="AF938" s="321"/>
      <c r="AG938" s="321"/>
      <c r="AH938" s="423" t="s">
        <v>751</v>
      </c>
      <c r="AI938" s="424"/>
      <c r="AJ938" s="424"/>
      <c r="AK938" s="424"/>
      <c r="AL938" s="324" t="s">
        <v>537</v>
      </c>
      <c r="AM938" s="325"/>
      <c r="AN938" s="325"/>
      <c r="AO938" s="326"/>
      <c r="AP938" s="320" t="s">
        <v>751</v>
      </c>
      <c r="AQ938" s="320"/>
      <c r="AR938" s="320"/>
      <c r="AS938" s="320"/>
      <c r="AT938" s="320"/>
      <c r="AU938" s="320"/>
      <c r="AV938" s="320"/>
      <c r="AW938" s="320"/>
      <c r="AX938" s="320"/>
    </row>
    <row r="939" spans="1:50" ht="30" customHeight="1" x14ac:dyDescent="0.15">
      <c r="A939" s="403">
        <v>4</v>
      </c>
      <c r="B939" s="403">
        <v>1</v>
      </c>
      <c r="C939" s="420" t="s">
        <v>760</v>
      </c>
      <c r="D939" s="417"/>
      <c r="E939" s="417"/>
      <c r="F939" s="417"/>
      <c r="G939" s="417"/>
      <c r="H939" s="417"/>
      <c r="I939" s="417"/>
      <c r="J939" s="418" t="s">
        <v>747</v>
      </c>
      <c r="K939" s="419"/>
      <c r="L939" s="419"/>
      <c r="M939" s="419"/>
      <c r="N939" s="419"/>
      <c r="O939" s="419"/>
      <c r="P939" s="421" t="s">
        <v>755</v>
      </c>
      <c r="Q939" s="316"/>
      <c r="R939" s="316"/>
      <c r="S939" s="316"/>
      <c r="T939" s="316"/>
      <c r="U939" s="316"/>
      <c r="V939" s="316"/>
      <c r="W939" s="316"/>
      <c r="X939" s="316"/>
      <c r="Y939" s="422">
        <v>0</v>
      </c>
      <c r="Z939" s="422"/>
      <c r="AA939" s="422"/>
      <c r="AB939" s="422"/>
      <c r="AC939" s="321" t="s">
        <v>756</v>
      </c>
      <c r="AD939" s="321"/>
      <c r="AE939" s="321"/>
      <c r="AF939" s="321"/>
      <c r="AG939" s="321"/>
      <c r="AH939" s="423" t="s">
        <v>751</v>
      </c>
      <c r="AI939" s="424"/>
      <c r="AJ939" s="424"/>
      <c r="AK939" s="424"/>
      <c r="AL939" s="324" t="s">
        <v>537</v>
      </c>
      <c r="AM939" s="325"/>
      <c r="AN939" s="325"/>
      <c r="AO939" s="326"/>
      <c r="AP939" s="320" t="s">
        <v>751</v>
      </c>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304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5"/>
      <c r="B968" s="345"/>
      <c r="C968" s="345" t="s">
        <v>26</v>
      </c>
      <c r="D968" s="345"/>
      <c r="E968" s="345"/>
      <c r="F968" s="345"/>
      <c r="G968" s="345"/>
      <c r="H968" s="345"/>
      <c r="I968" s="345"/>
      <c r="J968" s="276" t="s">
        <v>385</v>
      </c>
      <c r="K968" s="100"/>
      <c r="L968" s="100"/>
      <c r="M968" s="100"/>
      <c r="N968" s="100"/>
      <c r="O968" s="100"/>
      <c r="P968" s="346" t="s">
        <v>356</v>
      </c>
      <c r="Q968" s="346"/>
      <c r="R968" s="346"/>
      <c r="S968" s="346"/>
      <c r="T968" s="346"/>
      <c r="U968" s="346"/>
      <c r="V968" s="346"/>
      <c r="W968" s="346"/>
      <c r="X968" s="346"/>
      <c r="Y968" s="343" t="s">
        <v>383</v>
      </c>
      <c r="Z968" s="344"/>
      <c r="AA968" s="344"/>
      <c r="AB968" s="344"/>
      <c r="AC968" s="276" t="s">
        <v>423</v>
      </c>
      <c r="AD968" s="276"/>
      <c r="AE968" s="276"/>
      <c r="AF968" s="276"/>
      <c r="AG968" s="276"/>
      <c r="AH968" s="343" t="s">
        <v>448</v>
      </c>
      <c r="AI968" s="345"/>
      <c r="AJ968" s="345"/>
      <c r="AK968" s="345"/>
      <c r="AL968" s="345" t="s">
        <v>21</v>
      </c>
      <c r="AM968" s="345"/>
      <c r="AN968" s="345"/>
      <c r="AO968" s="429"/>
      <c r="AP968" s="430" t="s">
        <v>386</v>
      </c>
      <c r="AQ968" s="430"/>
      <c r="AR968" s="430"/>
      <c r="AS968" s="430"/>
      <c r="AT968" s="430"/>
      <c r="AU968" s="430"/>
      <c r="AV968" s="430"/>
      <c r="AW968" s="430"/>
      <c r="AX968" s="430"/>
    </row>
    <row r="969" spans="1:50" ht="45" customHeight="1" x14ac:dyDescent="0.15">
      <c r="A969" s="403">
        <v>1</v>
      </c>
      <c r="B969" s="403">
        <v>1</v>
      </c>
      <c r="C969" s="426" t="s">
        <v>761</v>
      </c>
      <c r="D969" s="427"/>
      <c r="E969" s="427"/>
      <c r="F969" s="427"/>
      <c r="G969" s="427"/>
      <c r="H969" s="427"/>
      <c r="I969" s="428"/>
      <c r="J969" s="934">
        <v>8010701012863</v>
      </c>
      <c r="K969" s="935"/>
      <c r="L969" s="935"/>
      <c r="M969" s="935"/>
      <c r="N969" s="935"/>
      <c r="O969" s="936"/>
      <c r="P969" s="434" t="s">
        <v>762</v>
      </c>
      <c r="Q969" s="435"/>
      <c r="R969" s="435"/>
      <c r="S969" s="435"/>
      <c r="T969" s="435"/>
      <c r="U969" s="435"/>
      <c r="V969" s="435"/>
      <c r="W969" s="435"/>
      <c r="X969" s="436"/>
      <c r="Y969" s="451">
        <v>1</v>
      </c>
      <c r="Z969" s="452"/>
      <c r="AA969" s="452"/>
      <c r="AB969" s="453"/>
      <c r="AC969" s="445" t="s">
        <v>756</v>
      </c>
      <c r="AD969" s="446"/>
      <c r="AE969" s="446"/>
      <c r="AF969" s="446"/>
      <c r="AG969" s="447"/>
      <c r="AH969" s="454" t="s">
        <v>751</v>
      </c>
      <c r="AI969" s="455"/>
      <c r="AJ969" s="455"/>
      <c r="AK969" s="456"/>
      <c r="AL969" s="324" t="s">
        <v>537</v>
      </c>
      <c r="AM969" s="325"/>
      <c r="AN969" s="325"/>
      <c r="AO969" s="326"/>
      <c r="AP969" s="442" t="s">
        <v>751</v>
      </c>
      <c r="AQ969" s="443"/>
      <c r="AR969" s="443"/>
      <c r="AS969" s="443"/>
      <c r="AT969" s="443"/>
      <c r="AU969" s="443"/>
      <c r="AV969" s="443"/>
      <c r="AW969" s="443"/>
      <c r="AX969" s="444"/>
    </row>
    <row r="970" spans="1:50" ht="30" customHeight="1" x14ac:dyDescent="0.15">
      <c r="A970" s="403">
        <v>2</v>
      </c>
      <c r="B970" s="403">
        <v>1</v>
      </c>
      <c r="C970" s="426" t="s">
        <v>763</v>
      </c>
      <c r="D970" s="427"/>
      <c r="E970" s="427"/>
      <c r="F970" s="427"/>
      <c r="G970" s="427"/>
      <c r="H970" s="427"/>
      <c r="I970" s="428"/>
      <c r="J970" s="431">
        <v>6270005004773</v>
      </c>
      <c r="K970" s="432"/>
      <c r="L970" s="432"/>
      <c r="M970" s="432"/>
      <c r="N970" s="432"/>
      <c r="O970" s="433"/>
      <c r="P970" s="434" t="s">
        <v>764</v>
      </c>
      <c r="Q970" s="435"/>
      <c r="R970" s="435"/>
      <c r="S970" s="435"/>
      <c r="T970" s="435"/>
      <c r="U970" s="435"/>
      <c r="V970" s="435"/>
      <c r="W970" s="435"/>
      <c r="X970" s="436"/>
      <c r="Y970" s="317">
        <v>1</v>
      </c>
      <c r="Z970" s="318"/>
      <c r="AA970" s="318"/>
      <c r="AB970" s="319"/>
      <c r="AC970" s="445" t="s">
        <v>756</v>
      </c>
      <c r="AD970" s="446"/>
      <c r="AE970" s="446"/>
      <c r="AF970" s="446"/>
      <c r="AG970" s="447"/>
      <c r="AH970" s="448" t="s">
        <v>751</v>
      </c>
      <c r="AI970" s="449"/>
      <c r="AJ970" s="449"/>
      <c r="AK970" s="450"/>
      <c r="AL970" s="324" t="s">
        <v>537</v>
      </c>
      <c r="AM970" s="325"/>
      <c r="AN970" s="325"/>
      <c r="AO970" s="326"/>
      <c r="AP970" s="442" t="s">
        <v>751</v>
      </c>
      <c r="AQ970" s="443"/>
      <c r="AR970" s="443"/>
      <c r="AS970" s="443"/>
      <c r="AT970" s="443"/>
      <c r="AU970" s="443"/>
      <c r="AV970" s="443"/>
      <c r="AW970" s="443"/>
      <c r="AX970" s="444"/>
    </row>
    <row r="971" spans="1:50" ht="30" customHeight="1" x14ac:dyDescent="0.15">
      <c r="A971" s="403">
        <v>3</v>
      </c>
      <c r="B971" s="403">
        <v>1</v>
      </c>
      <c r="C971" s="426" t="s">
        <v>765</v>
      </c>
      <c r="D971" s="427"/>
      <c r="E971" s="427"/>
      <c r="F971" s="427"/>
      <c r="G971" s="427"/>
      <c r="H971" s="427"/>
      <c r="I971" s="428"/>
      <c r="J971" s="431">
        <v>4010001126351</v>
      </c>
      <c r="K971" s="432"/>
      <c r="L971" s="432"/>
      <c r="M971" s="432"/>
      <c r="N971" s="432"/>
      <c r="O971" s="433"/>
      <c r="P971" s="434" t="s">
        <v>766</v>
      </c>
      <c r="Q971" s="435"/>
      <c r="R971" s="435"/>
      <c r="S971" s="435"/>
      <c r="T971" s="435"/>
      <c r="U971" s="435"/>
      <c r="V971" s="435"/>
      <c r="W971" s="435"/>
      <c r="X971" s="436"/>
      <c r="Y971" s="317">
        <v>1</v>
      </c>
      <c r="Z971" s="318"/>
      <c r="AA971" s="318"/>
      <c r="AB971" s="319"/>
      <c r="AC971" s="265" t="s">
        <v>767</v>
      </c>
      <c r="AD971" s="437"/>
      <c r="AE971" s="437"/>
      <c r="AF971" s="437"/>
      <c r="AG971" s="438"/>
      <c r="AH971" s="439" t="s">
        <v>751</v>
      </c>
      <c r="AI971" s="440"/>
      <c r="AJ971" s="440"/>
      <c r="AK971" s="441"/>
      <c r="AL971" s="324" t="s">
        <v>537</v>
      </c>
      <c r="AM971" s="325"/>
      <c r="AN971" s="325"/>
      <c r="AO971" s="326"/>
      <c r="AP971" s="442" t="s">
        <v>751</v>
      </c>
      <c r="AQ971" s="443"/>
      <c r="AR971" s="443"/>
      <c r="AS971" s="443"/>
      <c r="AT971" s="443"/>
      <c r="AU971" s="443"/>
      <c r="AV971" s="443"/>
      <c r="AW971" s="443"/>
      <c r="AX971" s="444"/>
    </row>
    <row r="972" spans="1:50" ht="30" customHeight="1" x14ac:dyDescent="0.15">
      <c r="A972" s="403">
        <v>4</v>
      </c>
      <c r="B972" s="403">
        <v>1</v>
      </c>
      <c r="C972" s="937" t="s">
        <v>768</v>
      </c>
      <c r="D972" s="938"/>
      <c r="E972" s="938"/>
      <c r="F972" s="938"/>
      <c r="G972" s="938"/>
      <c r="H972" s="938"/>
      <c r="I972" s="939"/>
      <c r="J972" s="431">
        <v>1010401125988</v>
      </c>
      <c r="K972" s="432"/>
      <c r="L972" s="432"/>
      <c r="M972" s="432"/>
      <c r="N972" s="432"/>
      <c r="O972" s="433"/>
      <c r="P972" s="940" t="s">
        <v>769</v>
      </c>
      <c r="Q972" s="941"/>
      <c r="R972" s="941"/>
      <c r="S972" s="941"/>
      <c r="T972" s="941"/>
      <c r="U972" s="941"/>
      <c r="V972" s="941"/>
      <c r="W972" s="941"/>
      <c r="X972" s="942"/>
      <c r="Y972" s="317">
        <v>0.9</v>
      </c>
      <c r="Z972" s="318"/>
      <c r="AA972" s="318"/>
      <c r="AB972" s="319"/>
      <c r="AC972" s="445" t="s">
        <v>756</v>
      </c>
      <c r="AD972" s="446"/>
      <c r="AE972" s="446"/>
      <c r="AF972" s="446"/>
      <c r="AG972" s="447"/>
      <c r="AH972" s="439" t="s">
        <v>751</v>
      </c>
      <c r="AI972" s="440"/>
      <c r="AJ972" s="440"/>
      <c r="AK972" s="441"/>
      <c r="AL972" s="324" t="s">
        <v>537</v>
      </c>
      <c r="AM972" s="325"/>
      <c r="AN972" s="325"/>
      <c r="AO972" s="326"/>
      <c r="AP972" s="442" t="s">
        <v>751</v>
      </c>
      <c r="AQ972" s="443"/>
      <c r="AR972" s="443"/>
      <c r="AS972" s="443"/>
      <c r="AT972" s="443"/>
      <c r="AU972" s="443"/>
      <c r="AV972" s="443"/>
      <c r="AW972" s="443"/>
      <c r="AX972" s="444"/>
    </row>
    <row r="973" spans="1:50" ht="30" customHeight="1" x14ac:dyDescent="0.15">
      <c r="A973" s="403">
        <v>5</v>
      </c>
      <c r="B973" s="403">
        <v>1</v>
      </c>
      <c r="C973" s="937" t="s">
        <v>770</v>
      </c>
      <c r="D973" s="938"/>
      <c r="E973" s="938"/>
      <c r="F973" s="938"/>
      <c r="G973" s="938"/>
      <c r="H973" s="938"/>
      <c r="I973" s="939"/>
      <c r="J973" s="431">
        <v>9320001014578</v>
      </c>
      <c r="K973" s="432"/>
      <c r="L973" s="432"/>
      <c r="M973" s="432"/>
      <c r="N973" s="432"/>
      <c r="O973" s="433"/>
      <c r="P973" s="940" t="s">
        <v>771</v>
      </c>
      <c r="Q973" s="941"/>
      <c r="R973" s="941"/>
      <c r="S973" s="941"/>
      <c r="T973" s="941"/>
      <c r="U973" s="941"/>
      <c r="V973" s="941"/>
      <c r="W973" s="941"/>
      <c r="X973" s="942"/>
      <c r="Y973" s="317">
        <v>0.4</v>
      </c>
      <c r="Z973" s="318"/>
      <c r="AA973" s="318"/>
      <c r="AB973" s="319"/>
      <c r="AC973" s="445" t="s">
        <v>756</v>
      </c>
      <c r="AD973" s="446"/>
      <c r="AE973" s="446"/>
      <c r="AF973" s="446"/>
      <c r="AG973" s="447"/>
      <c r="AH973" s="439" t="s">
        <v>751</v>
      </c>
      <c r="AI973" s="440"/>
      <c r="AJ973" s="440"/>
      <c r="AK973" s="441"/>
      <c r="AL973" s="324" t="s">
        <v>537</v>
      </c>
      <c r="AM973" s="325"/>
      <c r="AN973" s="325"/>
      <c r="AO973" s="326"/>
      <c r="AP973" s="442" t="s">
        <v>751</v>
      </c>
      <c r="AQ973" s="443"/>
      <c r="AR973" s="443"/>
      <c r="AS973" s="443"/>
      <c r="AT973" s="443"/>
      <c r="AU973" s="443"/>
      <c r="AV973" s="443"/>
      <c r="AW973" s="443"/>
      <c r="AX973" s="444"/>
    </row>
    <row r="974" spans="1:50" ht="30" customHeight="1" x14ac:dyDescent="0.15">
      <c r="A974" s="403">
        <v>6</v>
      </c>
      <c r="B974" s="403">
        <v>1</v>
      </c>
      <c r="C974" s="937" t="s">
        <v>772</v>
      </c>
      <c r="D974" s="938"/>
      <c r="E974" s="938"/>
      <c r="F974" s="938"/>
      <c r="G974" s="938"/>
      <c r="H974" s="938"/>
      <c r="I974" s="939"/>
      <c r="J974" s="431">
        <v>7280001000964</v>
      </c>
      <c r="K974" s="432"/>
      <c r="L974" s="432"/>
      <c r="M974" s="432"/>
      <c r="N974" s="432"/>
      <c r="O974" s="433"/>
      <c r="P974" s="940" t="s">
        <v>773</v>
      </c>
      <c r="Q974" s="941"/>
      <c r="R974" s="941"/>
      <c r="S974" s="941"/>
      <c r="T974" s="941"/>
      <c r="U974" s="941"/>
      <c r="V974" s="941"/>
      <c r="W974" s="941"/>
      <c r="X974" s="942"/>
      <c r="Y974" s="317">
        <v>0.3</v>
      </c>
      <c r="Z974" s="318"/>
      <c r="AA974" s="318"/>
      <c r="AB974" s="319"/>
      <c r="AC974" s="445" t="s">
        <v>756</v>
      </c>
      <c r="AD974" s="446"/>
      <c r="AE974" s="446"/>
      <c r="AF974" s="446"/>
      <c r="AG974" s="447"/>
      <c r="AH974" s="439" t="s">
        <v>751</v>
      </c>
      <c r="AI974" s="440"/>
      <c r="AJ974" s="440"/>
      <c r="AK974" s="441"/>
      <c r="AL974" s="324" t="s">
        <v>537</v>
      </c>
      <c r="AM974" s="325"/>
      <c r="AN974" s="325"/>
      <c r="AO974" s="326"/>
      <c r="AP974" s="442" t="s">
        <v>751</v>
      </c>
      <c r="AQ974" s="443"/>
      <c r="AR974" s="443"/>
      <c r="AS974" s="443"/>
      <c r="AT974" s="443"/>
      <c r="AU974" s="443"/>
      <c r="AV974" s="443"/>
      <c r="AW974" s="443"/>
      <c r="AX974" s="444"/>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305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62.65" customHeight="1" x14ac:dyDescent="0.15">
      <c r="A1001" s="345"/>
      <c r="B1001" s="345"/>
      <c r="C1001" s="345" t="s">
        <v>26</v>
      </c>
      <c r="D1001" s="345"/>
      <c r="E1001" s="345"/>
      <c r="F1001" s="345"/>
      <c r="G1001" s="345"/>
      <c r="H1001" s="345"/>
      <c r="I1001" s="345"/>
      <c r="J1001" s="276" t="s">
        <v>385</v>
      </c>
      <c r="K1001" s="100"/>
      <c r="L1001" s="100"/>
      <c r="M1001" s="100"/>
      <c r="N1001" s="100"/>
      <c r="O1001" s="100"/>
      <c r="P1001" s="346" t="s">
        <v>356</v>
      </c>
      <c r="Q1001" s="346"/>
      <c r="R1001" s="346"/>
      <c r="S1001" s="346"/>
      <c r="T1001" s="346"/>
      <c r="U1001" s="346"/>
      <c r="V1001" s="346"/>
      <c r="W1001" s="346"/>
      <c r="X1001" s="346"/>
      <c r="Y1001" s="343" t="s">
        <v>383</v>
      </c>
      <c r="Z1001" s="344"/>
      <c r="AA1001" s="344"/>
      <c r="AB1001" s="344"/>
      <c r="AC1001" s="276" t="s">
        <v>423</v>
      </c>
      <c r="AD1001" s="276"/>
      <c r="AE1001" s="276"/>
      <c r="AF1001" s="276"/>
      <c r="AG1001" s="276"/>
      <c r="AH1001" s="343" t="s">
        <v>448</v>
      </c>
      <c r="AI1001" s="345"/>
      <c r="AJ1001" s="345"/>
      <c r="AK1001" s="345"/>
      <c r="AL1001" s="345" t="s">
        <v>21</v>
      </c>
      <c r="AM1001" s="345"/>
      <c r="AN1001" s="345"/>
      <c r="AO1001" s="429"/>
      <c r="AP1001" s="430" t="s">
        <v>386</v>
      </c>
      <c r="AQ1001" s="430"/>
      <c r="AR1001" s="430"/>
      <c r="AS1001" s="430"/>
      <c r="AT1001" s="430"/>
      <c r="AU1001" s="430"/>
      <c r="AV1001" s="430"/>
      <c r="AW1001" s="430"/>
      <c r="AX1001" s="430"/>
    </row>
    <row r="1002" spans="1:50" ht="30" customHeight="1" x14ac:dyDescent="0.15">
      <c r="A1002" s="403">
        <v>1</v>
      </c>
      <c r="B1002" s="403">
        <v>1</v>
      </c>
      <c r="C1002" s="426" t="s">
        <v>1146</v>
      </c>
      <c r="D1002" s="427"/>
      <c r="E1002" s="427"/>
      <c r="F1002" s="427"/>
      <c r="G1002" s="427"/>
      <c r="H1002" s="427"/>
      <c r="I1002" s="428"/>
      <c r="J1002" s="418">
        <v>5310001005425</v>
      </c>
      <c r="K1002" s="419"/>
      <c r="L1002" s="419"/>
      <c r="M1002" s="419"/>
      <c r="N1002" s="419"/>
      <c r="O1002" s="419"/>
      <c r="P1002" s="421" t="s">
        <v>1147</v>
      </c>
      <c r="Q1002" s="316"/>
      <c r="R1002" s="316"/>
      <c r="S1002" s="316"/>
      <c r="T1002" s="316"/>
      <c r="U1002" s="316"/>
      <c r="V1002" s="316"/>
      <c r="W1002" s="316"/>
      <c r="X1002" s="316"/>
      <c r="Y1002" s="422">
        <v>0.2</v>
      </c>
      <c r="Z1002" s="422"/>
      <c r="AA1002" s="422"/>
      <c r="AB1002" s="422"/>
      <c r="AC1002" s="321" t="s">
        <v>458</v>
      </c>
      <c r="AD1002" s="321"/>
      <c r="AE1002" s="321"/>
      <c r="AF1002" s="321"/>
      <c r="AG1002" s="321"/>
      <c r="AH1002" s="423" t="s">
        <v>1148</v>
      </c>
      <c r="AI1002" s="424"/>
      <c r="AJ1002" s="424"/>
      <c r="AK1002" s="424"/>
      <c r="AL1002" s="324" t="s">
        <v>1149</v>
      </c>
      <c r="AM1002" s="325"/>
      <c r="AN1002" s="325"/>
      <c r="AO1002" s="326"/>
      <c r="AP1002" s="320" t="s">
        <v>1150</v>
      </c>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84"/>
      <c r="AI1003" s="485"/>
      <c r="AJ1003" s="485"/>
      <c r="AK1003" s="485"/>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0"/>
      <c r="D1004" s="417"/>
      <c r="E1004" s="417"/>
      <c r="F1004" s="417"/>
      <c r="G1004" s="417"/>
      <c r="H1004" s="417"/>
      <c r="I1004" s="417"/>
      <c r="J1004" s="418"/>
      <c r="K1004" s="419"/>
      <c r="L1004" s="419"/>
      <c r="M1004" s="419"/>
      <c r="N1004" s="419"/>
      <c r="O1004" s="419"/>
      <c r="P1004" s="421"/>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0"/>
      <c r="D1005" s="417"/>
      <c r="E1005" s="417"/>
      <c r="F1005" s="417"/>
      <c r="G1005" s="417"/>
      <c r="H1005" s="417"/>
      <c r="I1005" s="417"/>
      <c r="J1005" s="418"/>
      <c r="K1005" s="419"/>
      <c r="L1005" s="419"/>
      <c r="M1005" s="419"/>
      <c r="N1005" s="419"/>
      <c r="O1005" s="419"/>
      <c r="P1005" s="421"/>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306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5"/>
      <c r="B1034" s="345"/>
      <c r="C1034" s="345" t="s">
        <v>26</v>
      </c>
      <c r="D1034" s="345"/>
      <c r="E1034" s="345"/>
      <c r="F1034" s="345"/>
      <c r="G1034" s="345"/>
      <c r="H1034" s="345"/>
      <c r="I1034" s="345"/>
      <c r="J1034" s="276" t="s">
        <v>385</v>
      </c>
      <c r="K1034" s="100"/>
      <c r="L1034" s="100"/>
      <c r="M1034" s="100"/>
      <c r="N1034" s="100"/>
      <c r="O1034" s="100"/>
      <c r="P1034" s="346" t="s">
        <v>356</v>
      </c>
      <c r="Q1034" s="346"/>
      <c r="R1034" s="346"/>
      <c r="S1034" s="346"/>
      <c r="T1034" s="346"/>
      <c r="U1034" s="346"/>
      <c r="V1034" s="346"/>
      <c r="W1034" s="346"/>
      <c r="X1034" s="346"/>
      <c r="Y1034" s="343" t="s">
        <v>383</v>
      </c>
      <c r="Z1034" s="344"/>
      <c r="AA1034" s="344"/>
      <c r="AB1034" s="344"/>
      <c r="AC1034" s="276" t="s">
        <v>423</v>
      </c>
      <c r="AD1034" s="276"/>
      <c r="AE1034" s="276"/>
      <c r="AF1034" s="276"/>
      <c r="AG1034" s="276"/>
      <c r="AH1034" s="343" t="s">
        <v>448</v>
      </c>
      <c r="AI1034" s="345"/>
      <c r="AJ1034" s="345"/>
      <c r="AK1034" s="345"/>
      <c r="AL1034" s="345" t="s">
        <v>21</v>
      </c>
      <c r="AM1034" s="345"/>
      <c r="AN1034" s="345"/>
      <c r="AO1034" s="429"/>
      <c r="AP1034" s="430" t="s">
        <v>386</v>
      </c>
      <c r="AQ1034" s="430"/>
      <c r="AR1034" s="430"/>
      <c r="AS1034" s="430"/>
      <c r="AT1034" s="430"/>
      <c r="AU1034" s="430"/>
      <c r="AV1034" s="430"/>
      <c r="AW1034" s="430"/>
      <c r="AX1034" s="430"/>
    </row>
    <row r="1035" spans="1:50" ht="30" customHeight="1" x14ac:dyDescent="0.15">
      <c r="A1035" s="403">
        <v>1</v>
      </c>
      <c r="B1035" s="403">
        <v>1</v>
      </c>
      <c r="C1035" s="426" t="s">
        <v>777</v>
      </c>
      <c r="D1035" s="427"/>
      <c r="E1035" s="427"/>
      <c r="F1035" s="427"/>
      <c r="G1035" s="427"/>
      <c r="H1035" s="427"/>
      <c r="I1035" s="428"/>
      <c r="J1035" s="418">
        <v>3430001018004</v>
      </c>
      <c r="K1035" s="419"/>
      <c r="L1035" s="419"/>
      <c r="M1035" s="419"/>
      <c r="N1035" s="419"/>
      <c r="O1035" s="419"/>
      <c r="P1035" s="421" t="s">
        <v>774</v>
      </c>
      <c r="Q1035" s="316"/>
      <c r="R1035" s="316"/>
      <c r="S1035" s="316"/>
      <c r="T1035" s="316"/>
      <c r="U1035" s="316"/>
      <c r="V1035" s="316"/>
      <c r="W1035" s="316"/>
      <c r="X1035" s="316"/>
      <c r="Y1035" s="422">
        <v>2.9</v>
      </c>
      <c r="Z1035" s="422"/>
      <c r="AA1035" s="422"/>
      <c r="AB1035" s="422"/>
      <c r="AC1035" s="321" t="s">
        <v>775</v>
      </c>
      <c r="AD1035" s="321"/>
      <c r="AE1035" s="321"/>
      <c r="AF1035" s="321"/>
      <c r="AG1035" s="321"/>
      <c r="AH1035" s="423">
        <v>1</v>
      </c>
      <c r="AI1035" s="424"/>
      <c r="AJ1035" s="424"/>
      <c r="AK1035" s="424"/>
      <c r="AL1035" s="324">
        <v>87.2</v>
      </c>
      <c r="AM1035" s="325"/>
      <c r="AN1035" s="325"/>
      <c r="AO1035" s="326"/>
      <c r="AP1035" s="320" t="s">
        <v>747</v>
      </c>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84"/>
      <c r="AI1036" s="485"/>
      <c r="AJ1036" s="485"/>
      <c r="AK1036" s="485"/>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0"/>
      <c r="D1037" s="417"/>
      <c r="E1037" s="417"/>
      <c r="F1037" s="417"/>
      <c r="G1037" s="417"/>
      <c r="H1037" s="417"/>
      <c r="I1037" s="417"/>
      <c r="J1037" s="418"/>
      <c r="K1037" s="419"/>
      <c r="L1037" s="419"/>
      <c r="M1037" s="419"/>
      <c r="N1037" s="419"/>
      <c r="O1037" s="419"/>
      <c r="P1037" s="421"/>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0"/>
      <c r="D1038" s="417"/>
      <c r="E1038" s="417"/>
      <c r="F1038" s="417"/>
      <c r="G1038" s="417"/>
      <c r="H1038" s="417"/>
      <c r="I1038" s="417"/>
      <c r="J1038" s="418"/>
      <c r="K1038" s="419"/>
      <c r="L1038" s="419"/>
      <c r="M1038" s="419"/>
      <c r="N1038" s="419"/>
      <c r="O1038" s="419"/>
      <c r="P1038" s="421"/>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307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5"/>
      <c r="B1067" s="345"/>
      <c r="C1067" s="345" t="s">
        <v>26</v>
      </c>
      <c r="D1067" s="345"/>
      <c r="E1067" s="345"/>
      <c r="F1067" s="345"/>
      <c r="G1067" s="345"/>
      <c r="H1067" s="345"/>
      <c r="I1067" s="345"/>
      <c r="J1067" s="276" t="s">
        <v>385</v>
      </c>
      <c r="K1067" s="100"/>
      <c r="L1067" s="100"/>
      <c r="M1067" s="100"/>
      <c r="N1067" s="100"/>
      <c r="O1067" s="100"/>
      <c r="P1067" s="346" t="s">
        <v>356</v>
      </c>
      <c r="Q1067" s="346"/>
      <c r="R1067" s="346"/>
      <c r="S1067" s="346"/>
      <c r="T1067" s="346"/>
      <c r="U1067" s="346"/>
      <c r="V1067" s="346"/>
      <c r="W1067" s="346"/>
      <c r="X1067" s="346"/>
      <c r="Y1067" s="343" t="s">
        <v>383</v>
      </c>
      <c r="Z1067" s="344"/>
      <c r="AA1067" s="344"/>
      <c r="AB1067" s="344"/>
      <c r="AC1067" s="276" t="s">
        <v>423</v>
      </c>
      <c r="AD1067" s="276"/>
      <c r="AE1067" s="276"/>
      <c r="AF1067" s="276"/>
      <c r="AG1067" s="276"/>
      <c r="AH1067" s="343" t="s">
        <v>448</v>
      </c>
      <c r="AI1067" s="345"/>
      <c r="AJ1067" s="345"/>
      <c r="AK1067" s="345"/>
      <c r="AL1067" s="345" t="s">
        <v>21</v>
      </c>
      <c r="AM1067" s="345"/>
      <c r="AN1067" s="345"/>
      <c r="AO1067" s="429"/>
      <c r="AP1067" s="430" t="s">
        <v>386</v>
      </c>
      <c r="AQ1067" s="430"/>
      <c r="AR1067" s="430"/>
      <c r="AS1067" s="430"/>
      <c r="AT1067" s="430"/>
      <c r="AU1067" s="430"/>
      <c r="AV1067" s="430"/>
      <c r="AW1067" s="430"/>
      <c r="AX1067" s="430"/>
    </row>
    <row r="1068" spans="1:50" ht="30" customHeight="1" x14ac:dyDescent="0.15">
      <c r="A1068" s="403">
        <v>1</v>
      </c>
      <c r="B1068" s="403">
        <v>1</v>
      </c>
      <c r="C1068" s="420" t="s">
        <v>778</v>
      </c>
      <c r="D1068" s="417"/>
      <c r="E1068" s="417"/>
      <c r="F1068" s="417"/>
      <c r="G1068" s="417"/>
      <c r="H1068" s="417"/>
      <c r="I1068" s="417"/>
      <c r="J1068" s="418">
        <v>8070005001095</v>
      </c>
      <c r="K1068" s="419"/>
      <c r="L1068" s="419"/>
      <c r="M1068" s="419"/>
      <c r="N1068" s="419"/>
      <c r="O1068" s="419"/>
      <c r="P1068" s="421" t="s">
        <v>779</v>
      </c>
      <c r="Q1068" s="316"/>
      <c r="R1068" s="316"/>
      <c r="S1068" s="316"/>
      <c r="T1068" s="316"/>
      <c r="U1068" s="316"/>
      <c r="V1068" s="316"/>
      <c r="W1068" s="316"/>
      <c r="X1068" s="316"/>
      <c r="Y1068" s="422">
        <v>6.0470439999999996</v>
      </c>
      <c r="Z1068" s="422"/>
      <c r="AA1068" s="422"/>
      <c r="AB1068" s="422"/>
      <c r="AC1068" s="321" t="s">
        <v>775</v>
      </c>
      <c r="AD1068" s="321"/>
      <c r="AE1068" s="321"/>
      <c r="AF1068" s="321"/>
      <c r="AG1068" s="321"/>
      <c r="AH1068" s="423">
        <v>2</v>
      </c>
      <c r="AI1068" s="424"/>
      <c r="AJ1068" s="424"/>
      <c r="AK1068" s="424"/>
      <c r="AL1068" s="324">
        <v>76.099999999999994</v>
      </c>
      <c r="AM1068" s="325"/>
      <c r="AN1068" s="325"/>
      <c r="AO1068" s="326"/>
      <c r="AP1068" s="425" t="s">
        <v>780</v>
      </c>
      <c r="AQ1068" s="425"/>
      <c r="AR1068" s="425"/>
      <c r="AS1068" s="425"/>
      <c r="AT1068" s="425"/>
      <c r="AU1068" s="425"/>
      <c r="AV1068" s="425"/>
      <c r="AW1068" s="425"/>
      <c r="AX1068" s="425"/>
    </row>
    <row r="1069" spans="1:50" ht="30" customHeight="1" x14ac:dyDescent="0.15">
      <c r="A1069" s="403">
        <v>2</v>
      </c>
      <c r="B1069" s="403">
        <v>1</v>
      </c>
      <c r="C1069" s="420" t="s">
        <v>781</v>
      </c>
      <c r="D1069" s="417"/>
      <c r="E1069" s="417"/>
      <c r="F1069" s="417"/>
      <c r="G1069" s="417"/>
      <c r="H1069" s="417"/>
      <c r="I1069" s="417"/>
      <c r="J1069" s="418">
        <v>5010001081785</v>
      </c>
      <c r="K1069" s="419"/>
      <c r="L1069" s="419"/>
      <c r="M1069" s="419"/>
      <c r="N1069" s="419"/>
      <c r="O1069" s="419"/>
      <c r="P1069" s="421" t="s">
        <v>782</v>
      </c>
      <c r="Q1069" s="316"/>
      <c r="R1069" s="316"/>
      <c r="S1069" s="316"/>
      <c r="T1069" s="316"/>
      <c r="U1069" s="316"/>
      <c r="V1069" s="316"/>
      <c r="W1069" s="316"/>
      <c r="X1069" s="316"/>
      <c r="Y1069" s="422">
        <v>4.968</v>
      </c>
      <c r="Z1069" s="422"/>
      <c r="AA1069" s="422"/>
      <c r="AB1069" s="422"/>
      <c r="AC1069" s="321" t="s">
        <v>775</v>
      </c>
      <c r="AD1069" s="321"/>
      <c r="AE1069" s="321"/>
      <c r="AF1069" s="321"/>
      <c r="AG1069" s="321"/>
      <c r="AH1069" s="423">
        <v>1</v>
      </c>
      <c r="AI1069" s="424"/>
      <c r="AJ1069" s="424"/>
      <c r="AK1069" s="424"/>
      <c r="AL1069" s="324">
        <v>99.5</v>
      </c>
      <c r="AM1069" s="325"/>
      <c r="AN1069" s="325"/>
      <c r="AO1069" s="326"/>
      <c r="AP1069" s="425" t="s">
        <v>780</v>
      </c>
      <c r="AQ1069" s="425"/>
      <c r="AR1069" s="425"/>
      <c r="AS1069" s="425"/>
      <c r="AT1069" s="425"/>
      <c r="AU1069" s="425"/>
      <c r="AV1069" s="425"/>
      <c r="AW1069" s="425"/>
      <c r="AX1069" s="425"/>
    </row>
    <row r="1070" spans="1:50" ht="30" customHeight="1" x14ac:dyDescent="0.15">
      <c r="A1070" s="403">
        <v>3</v>
      </c>
      <c r="B1070" s="403">
        <v>1</v>
      </c>
      <c r="C1070" s="420" t="s">
        <v>783</v>
      </c>
      <c r="D1070" s="417"/>
      <c r="E1070" s="417"/>
      <c r="F1070" s="417"/>
      <c r="G1070" s="417"/>
      <c r="H1070" s="417"/>
      <c r="I1070" s="417"/>
      <c r="J1070" s="418" t="s">
        <v>784</v>
      </c>
      <c r="K1070" s="419"/>
      <c r="L1070" s="419"/>
      <c r="M1070" s="419"/>
      <c r="N1070" s="419"/>
      <c r="O1070" s="419"/>
      <c r="P1070" s="421" t="s">
        <v>785</v>
      </c>
      <c r="Q1070" s="316"/>
      <c r="R1070" s="316"/>
      <c r="S1070" s="316"/>
      <c r="T1070" s="316"/>
      <c r="U1070" s="316"/>
      <c r="V1070" s="316"/>
      <c r="W1070" s="316"/>
      <c r="X1070" s="316"/>
      <c r="Y1070" s="422">
        <v>1.7766</v>
      </c>
      <c r="Z1070" s="422"/>
      <c r="AA1070" s="422"/>
      <c r="AB1070" s="422"/>
      <c r="AC1070" s="321" t="s">
        <v>786</v>
      </c>
      <c r="AD1070" s="321"/>
      <c r="AE1070" s="321"/>
      <c r="AF1070" s="321"/>
      <c r="AG1070" s="321"/>
      <c r="AH1070" s="423">
        <v>6</v>
      </c>
      <c r="AI1070" s="424"/>
      <c r="AJ1070" s="424"/>
      <c r="AK1070" s="424"/>
      <c r="AL1070" s="324">
        <v>70.8</v>
      </c>
      <c r="AM1070" s="325"/>
      <c r="AN1070" s="325"/>
      <c r="AO1070" s="326"/>
      <c r="AP1070" s="425" t="s">
        <v>780</v>
      </c>
      <c r="AQ1070" s="425"/>
      <c r="AR1070" s="425"/>
      <c r="AS1070" s="425"/>
      <c r="AT1070" s="425"/>
      <c r="AU1070" s="425"/>
      <c r="AV1070" s="425"/>
      <c r="AW1070" s="425"/>
      <c r="AX1070" s="425"/>
    </row>
    <row r="1071" spans="1:50" ht="30" customHeight="1" x14ac:dyDescent="0.15">
      <c r="A1071" s="403">
        <v>4</v>
      </c>
      <c r="B1071" s="403">
        <v>1</v>
      </c>
      <c r="C1071" s="420" t="s">
        <v>787</v>
      </c>
      <c r="D1071" s="417"/>
      <c r="E1071" s="417"/>
      <c r="F1071" s="417"/>
      <c r="G1071" s="417"/>
      <c r="H1071" s="417"/>
      <c r="I1071" s="417"/>
      <c r="J1071" s="418">
        <v>5010005017959</v>
      </c>
      <c r="K1071" s="419"/>
      <c r="L1071" s="419"/>
      <c r="M1071" s="419"/>
      <c r="N1071" s="419"/>
      <c r="O1071" s="419"/>
      <c r="P1071" s="421" t="s">
        <v>788</v>
      </c>
      <c r="Q1071" s="316"/>
      <c r="R1071" s="316"/>
      <c r="S1071" s="316"/>
      <c r="T1071" s="316"/>
      <c r="U1071" s="316"/>
      <c r="V1071" s="316"/>
      <c r="W1071" s="316"/>
      <c r="X1071" s="316"/>
      <c r="Y1071" s="422">
        <v>0.94499999999999995</v>
      </c>
      <c r="Z1071" s="422"/>
      <c r="AA1071" s="422"/>
      <c r="AB1071" s="422"/>
      <c r="AC1071" s="321" t="s">
        <v>775</v>
      </c>
      <c r="AD1071" s="321"/>
      <c r="AE1071" s="321"/>
      <c r="AF1071" s="321"/>
      <c r="AG1071" s="321"/>
      <c r="AH1071" s="423">
        <v>1</v>
      </c>
      <c r="AI1071" s="424"/>
      <c r="AJ1071" s="424"/>
      <c r="AK1071" s="424"/>
      <c r="AL1071" s="324">
        <v>94.3</v>
      </c>
      <c r="AM1071" s="325"/>
      <c r="AN1071" s="325"/>
      <c r="AO1071" s="326"/>
      <c r="AP1071" s="425" t="s">
        <v>780</v>
      </c>
      <c r="AQ1071" s="425"/>
      <c r="AR1071" s="425"/>
      <c r="AS1071" s="425"/>
      <c r="AT1071" s="425"/>
      <c r="AU1071" s="425"/>
      <c r="AV1071" s="425"/>
      <c r="AW1071" s="425"/>
      <c r="AX1071" s="425"/>
    </row>
    <row r="1072" spans="1:50" ht="30" customHeight="1" x14ac:dyDescent="0.15">
      <c r="A1072" s="403">
        <v>5</v>
      </c>
      <c r="B1072" s="403">
        <v>1</v>
      </c>
      <c r="C1072" s="420" t="s">
        <v>789</v>
      </c>
      <c r="D1072" s="417"/>
      <c r="E1072" s="417"/>
      <c r="F1072" s="417"/>
      <c r="G1072" s="417"/>
      <c r="H1072" s="417"/>
      <c r="I1072" s="417"/>
      <c r="J1072" s="418" t="s">
        <v>790</v>
      </c>
      <c r="K1072" s="419"/>
      <c r="L1072" s="419"/>
      <c r="M1072" s="419"/>
      <c r="N1072" s="419"/>
      <c r="O1072" s="419"/>
      <c r="P1072" s="421" t="s">
        <v>791</v>
      </c>
      <c r="Q1072" s="316"/>
      <c r="R1072" s="316"/>
      <c r="S1072" s="316"/>
      <c r="T1072" s="316"/>
      <c r="U1072" s="316"/>
      <c r="V1072" s="316"/>
      <c r="W1072" s="316"/>
      <c r="X1072" s="316"/>
      <c r="Y1072" s="422">
        <v>0</v>
      </c>
      <c r="Z1072" s="422"/>
      <c r="AA1072" s="422"/>
      <c r="AB1072" s="422"/>
      <c r="AC1072" s="321" t="s">
        <v>196</v>
      </c>
      <c r="AD1072" s="321"/>
      <c r="AE1072" s="321"/>
      <c r="AF1072" s="321"/>
      <c r="AG1072" s="321"/>
      <c r="AH1072" s="425" t="s">
        <v>790</v>
      </c>
      <c r="AI1072" s="425"/>
      <c r="AJ1072" s="425"/>
      <c r="AK1072" s="425"/>
      <c r="AL1072" s="425" t="s">
        <v>790</v>
      </c>
      <c r="AM1072" s="425"/>
      <c r="AN1072" s="425"/>
      <c r="AO1072" s="425"/>
      <c r="AP1072" s="425" t="s">
        <v>790</v>
      </c>
      <c r="AQ1072" s="425"/>
      <c r="AR1072" s="425"/>
      <c r="AS1072" s="425"/>
      <c r="AT1072" s="425"/>
      <c r="AU1072" s="425"/>
      <c r="AV1072" s="425"/>
      <c r="AW1072" s="425"/>
      <c r="AX1072" s="425"/>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27" t="s">
        <v>413</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1005" t="s">
        <v>429</v>
      </c>
      <c r="AM1098" s="1006"/>
      <c r="AN1098" s="1006"/>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404</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375</v>
      </c>
      <c r="D1101" s="930"/>
      <c r="E1101" s="276" t="s">
        <v>374</v>
      </c>
      <c r="F1101" s="930"/>
      <c r="G1101" s="930"/>
      <c r="H1101" s="930"/>
      <c r="I1101" s="930"/>
      <c r="J1101" s="276" t="s">
        <v>385</v>
      </c>
      <c r="K1101" s="276"/>
      <c r="L1101" s="276"/>
      <c r="M1101" s="276"/>
      <c r="N1101" s="276"/>
      <c r="O1101" s="276"/>
      <c r="P1101" s="343" t="s">
        <v>27</v>
      </c>
      <c r="Q1101" s="343"/>
      <c r="R1101" s="343"/>
      <c r="S1101" s="343"/>
      <c r="T1101" s="343"/>
      <c r="U1101" s="343"/>
      <c r="V1101" s="343"/>
      <c r="W1101" s="343"/>
      <c r="X1101" s="343"/>
      <c r="Y1101" s="276" t="s">
        <v>387</v>
      </c>
      <c r="Z1101" s="930"/>
      <c r="AA1101" s="930"/>
      <c r="AB1101" s="930"/>
      <c r="AC1101" s="276" t="s">
        <v>357</v>
      </c>
      <c r="AD1101" s="276"/>
      <c r="AE1101" s="276"/>
      <c r="AF1101" s="276"/>
      <c r="AG1101" s="276"/>
      <c r="AH1101" s="343" t="s">
        <v>370</v>
      </c>
      <c r="AI1101" s="344"/>
      <c r="AJ1101" s="344"/>
      <c r="AK1101" s="344"/>
      <c r="AL1101" s="344" t="s">
        <v>21</v>
      </c>
      <c r="AM1101" s="344"/>
      <c r="AN1101" s="344"/>
      <c r="AO1101" s="933"/>
      <c r="AP1101" s="430" t="s">
        <v>414</v>
      </c>
      <c r="AQ1101" s="430"/>
      <c r="AR1101" s="430"/>
      <c r="AS1101" s="430"/>
      <c r="AT1101" s="430"/>
      <c r="AU1101" s="430"/>
      <c r="AV1101" s="430"/>
      <c r="AW1101" s="430"/>
      <c r="AX1101" s="430"/>
    </row>
    <row r="1102" spans="1:50" ht="30" customHeight="1" x14ac:dyDescent="0.15">
      <c r="A1102" s="403">
        <v>1</v>
      </c>
      <c r="B1102" s="403">
        <v>1</v>
      </c>
      <c r="C1102" s="932"/>
      <c r="D1102" s="932"/>
      <c r="E1102" s="260" t="s">
        <v>636</v>
      </c>
      <c r="F1102" s="931"/>
      <c r="G1102" s="931"/>
      <c r="H1102" s="931"/>
      <c r="I1102" s="93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32"/>
      <c r="D1103" s="932"/>
      <c r="E1103" s="931"/>
      <c r="F1103" s="931"/>
      <c r="G1103" s="931"/>
      <c r="H1103" s="931"/>
      <c r="I1103" s="93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32"/>
      <c r="D1104" s="932"/>
      <c r="E1104" s="931"/>
      <c r="F1104" s="931"/>
      <c r="G1104" s="931"/>
      <c r="H1104" s="931"/>
      <c r="I1104" s="93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32"/>
      <c r="D1105" s="932"/>
      <c r="E1105" s="931"/>
      <c r="F1105" s="931"/>
      <c r="G1105" s="931"/>
      <c r="H1105" s="931"/>
      <c r="I1105" s="93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32"/>
      <c r="D1106" s="932"/>
      <c r="E1106" s="931"/>
      <c r="F1106" s="931"/>
      <c r="G1106" s="931"/>
      <c r="H1106" s="931"/>
      <c r="I1106" s="93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32"/>
      <c r="D1107" s="932"/>
      <c r="E1107" s="931"/>
      <c r="F1107" s="931"/>
      <c r="G1107" s="931"/>
      <c r="H1107" s="931"/>
      <c r="I1107" s="93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32"/>
      <c r="D1108" s="932"/>
      <c r="E1108" s="931"/>
      <c r="F1108" s="931"/>
      <c r="G1108" s="931"/>
      <c r="H1108" s="931"/>
      <c r="I1108" s="93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32"/>
      <c r="D1109" s="932"/>
      <c r="E1109" s="931"/>
      <c r="F1109" s="931"/>
      <c r="G1109" s="931"/>
      <c r="H1109" s="931"/>
      <c r="I1109" s="93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32"/>
      <c r="D1110" s="932"/>
      <c r="E1110" s="931"/>
      <c r="F1110" s="931"/>
      <c r="G1110" s="931"/>
      <c r="H1110" s="931"/>
      <c r="I1110" s="93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32"/>
      <c r="D1111" s="932"/>
      <c r="E1111" s="931"/>
      <c r="F1111" s="931"/>
      <c r="G1111" s="931"/>
      <c r="H1111" s="931"/>
      <c r="I1111" s="93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32"/>
      <c r="D1112" s="932"/>
      <c r="E1112" s="931"/>
      <c r="F1112" s="931"/>
      <c r="G1112" s="931"/>
      <c r="H1112" s="931"/>
      <c r="I1112" s="93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32"/>
      <c r="D1113" s="932"/>
      <c r="E1113" s="931"/>
      <c r="F1113" s="931"/>
      <c r="G1113" s="931"/>
      <c r="H1113" s="931"/>
      <c r="I1113" s="93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32"/>
      <c r="D1114" s="932"/>
      <c r="E1114" s="931"/>
      <c r="F1114" s="931"/>
      <c r="G1114" s="931"/>
      <c r="H1114" s="931"/>
      <c r="I1114" s="93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32"/>
      <c r="D1115" s="932"/>
      <c r="E1115" s="931"/>
      <c r="F1115" s="931"/>
      <c r="G1115" s="931"/>
      <c r="H1115" s="931"/>
      <c r="I1115" s="93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32"/>
      <c r="D1116" s="932"/>
      <c r="E1116" s="931"/>
      <c r="F1116" s="931"/>
      <c r="G1116" s="931"/>
      <c r="H1116" s="931"/>
      <c r="I1116" s="93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32"/>
      <c r="D1117" s="932"/>
      <c r="E1117" s="931"/>
      <c r="F1117" s="931"/>
      <c r="G1117" s="931"/>
      <c r="H1117" s="931"/>
      <c r="I1117" s="93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32"/>
      <c r="D1118" s="932"/>
      <c r="E1118" s="931"/>
      <c r="F1118" s="931"/>
      <c r="G1118" s="931"/>
      <c r="H1118" s="931"/>
      <c r="I1118" s="93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32"/>
      <c r="D1119" s="932"/>
      <c r="E1119" s="260"/>
      <c r="F1119" s="931"/>
      <c r="G1119" s="931"/>
      <c r="H1119" s="931"/>
      <c r="I1119" s="93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32"/>
      <c r="D1120" s="932"/>
      <c r="E1120" s="931"/>
      <c r="F1120" s="931"/>
      <c r="G1120" s="931"/>
      <c r="H1120" s="931"/>
      <c r="I1120" s="93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32"/>
      <c r="D1121" s="932"/>
      <c r="E1121" s="931"/>
      <c r="F1121" s="931"/>
      <c r="G1121" s="931"/>
      <c r="H1121" s="931"/>
      <c r="I1121" s="93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32"/>
      <c r="D1122" s="932"/>
      <c r="E1122" s="931"/>
      <c r="F1122" s="931"/>
      <c r="G1122" s="931"/>
      <c r="H1122" s="931"/>
      <c r="I1122" s="93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32"/>
      <c r="D1123" s="932"/>
      <c r="E1123" s="931"/>
      <c r="F1123" s="931"/>
      <c r="G1123" s="931"/>
      <c r="H1123" s="931"/>
      <c r="I1123" s="93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32"/>
      <c r="D1124" s="932"/>
      <c r="E1124" s="931"/>
      <c r="F1124" s="931"/>
      <c r="G1124" s="931"/>
      <c r="H1124" s="931"/>
      <c r="I1124" s="93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32"/>
      <c r="D1125" s="932"/>
      <c r="E1125" s="931"/>
      <c r="F1125" s="931"/>
      <c r="G1125" s="931"/>
      <c r="H1125" s="931"/>
      <c r="I1125" s="93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32"/>
      <c r="D1126" s="932"/>
      <c r="E1126" s="931"/>
      <c r="F1126" s="931"/>
      <c r="G1126" s="931"/>
      <c r="H1126" s="931"/>
      <c r="I1126" s="93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32"/>
      <c r="D1127" s="932"/>
      <c r="E1127" s="931"/>
      <c r="F1127" s="931"/>
      <c r="G1127" s="931"/>
      <c r="H1127" s="931"/>
      <c r="I1127" s="93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32"/>
      <c r="D1128" s="932"/>
      <c r="E1128" s="931"/>
      <c r="F1128" s="931"/>
      <c r="G1128" s="931"/>
      <c r="H1128" s="931"/>
      <c r="I1128" s="93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32"/>
      <c r="D1129" s="932"/>
      <c r="E1129" s="931"/>
      <c r="F1129" s="931"/>
      <c r="G1129" s="931"/>
      <c r="H1129" s="931"/>
      <c r="I1129" s="93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32"/>
      <c r="D1130" s="932"/>
      <c r="E1130" s="931"/>
      <c r="F1130" s="931"/>
      <c r="G1130" s="931"/>
      <c r="H1130" s="931"/>
      <c r="I1130" s="93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32"/>
      <c r="D1131" s="932"/>
      <c r="E1131" s="931"/>
      <c r="F1131" s="931"/>
      <c r="G1131" s="931"/>
      <c r="H1131" s="931"/>
      <c r="I1131" s="93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3393" priority="14099">
      <formula>IF(RIGHT(TEXT(P14,"0.#"),1)=".",FALSE,TRUE)</formula>
    </cfRule>
    <cfRule type="expression" dxfId="3392" priority="14100">
      <formula>IF(RIGHT(TEXT(P14,"0.#"),1)=".",TRUE,FALSE)</formula>
    </cfRule>
  </conditionalFormatting>
  <conditionalFormatting sqref="AE32">
    <cfRule type="expression" dxfId="3391" priority="14089">
      <formula>IF(RIGHT(TEXT(AE32,"0.#"),1)=".",FALSE,TRUE)</formula>
    </cfRule>
    <cfRule type="expression" dxfId="3390" priority="14090">
      <formula>IF(RIGHT(TEXT(AE32,"0.#"),1)=".",TRUE,FALSE)</formula>
    </cfRule>
  </conditionalFormatting>
  <conditionalFormatting sqref="P18:AX18">
    <cfRule type="expression" dxfId="3389" priority="13975">
      <formula>IF(RIGHT(TEXT(P18,"0.#"),1)=".",FALSE,TRUE)</formula>
    </cfRule>
    <cfRule type="expression" dxfId="3388" priority="13976">
      <formula>IF(RIGHT(TEXT(P18,"0.#"),1)=".",TRUE,FALSE)</formula>
    </cfRule>
  </conditionalFormatting>
  <conditionalFormatting sqref="Y782">
    <cfRule type="expression" dxfId="3387" priority="13971">
      <formula>IF(RIGHT(TEXT(Y782,"0.#"),1)=".",FALSE,TRUE)</formula>
    </cfRule>
    <cfRule type="expression" dxfId="3386" priority="13972">
      <formula>IF(RIGHT(TEXT(Y782,"0.#"),1)=".",TRUE,FALSE)</formula>
    </cfRule>
  </conditionalFormatting>
  <conditionalFormatting sqref="Y791">
    <cfRule type="expression" dxfId="3385" priority="13967">
      <formula>IF(RIGHT(TEXT(Y791,"0.#"),1)=".",FALSE,TRUE)</formula>
    </cfRule>
    <cfRule type="expression" dxfId="3384" priority="13968">
      <formula>IF(RIGHT(TEXT(Y791,"0.#"),1)=".",TRUE,FALSE)</formula>
    </cfRule>
  </conditionalFormatting>
  <conditionalFormatting sqref="Y822:Y829 Y820 Y809:Y816 Y807 Y796:Y803 Y794">
    <cfRule type="expression" dxfId="3383" priority="13749">
      <formula>IF(RIGHT(TEXT(Y794,"0.#"),1)=".",FALSE,TRUE)</formula>
    </cfRule>
    <cfRule type="expression" dxfId="3382" priority="13750">
      <formula>IF(RIGHT(TEXT(Y794,"0.#"),1)=".",TRUE,FALSE)</formula>
    </cfRule>
  </conditionalFormatting>
  <conditionalFormatting sqref="P16:AQ17 P15:AX15 P13:AX13">
    <cfRule type="expression" dxfId="3381" priority="13797">
      <formula>IF(RIGHT(TEXT(P13,"0.#"),1)=".",FALSE,TRUE)</formula>
    </cfRule>
    <cfRule type="expression" dxfId="3380" priority="13798">
      <formula>IF(RIGHT(TEXT(P13,"0.#"),1)=".",TRUE,FALSE)</formula>
    </cfRule>
  </conditionalFormatting>
  <conditionalFormatting sqref="P19:AJ19">
    <cfRule type="expression" dxfId="3379" priority="13795">
      <formula>IF(RIGHT(TEXT(P19,"0.#"),1)=".",FALSE,TRUE)</formula>
    </cfRule>
    <cfRule type="expression" dxfId="3378" priority="13796">
      <formula>IF(RIGHT(TEXT(P19,"0.#"),1)=".",TRUE,FALSE)</formula>
    </cfRule>
  </conditionalFormatting>
  <conditionalFormatting sqref="AE101 AQ101">
    <cfRule type="expression" dxfId="3377" priority="13787">
      <formula>IF(RIGHT(TEXT(AE101,"0.#"),1)=".",FALSE,TRUE)</formula>
    </cfRule>
    <cfRule type="expression" dxfId="3376" priority="13788">
      <formula>IF(RIGHT(TEXT(AE101,"0.#"),1)=".",TRUE,FALSE)</formula>
    </cfRule>
  </conditionalFormatting>
  <conditionalFormatting sqref="Y783:Y790 Y781">
    <cfRule type="expression" dxfId="3375" priority="13773">
      <formula>IF(RIGHT(TEXT(Y781,"0.#"),1)=".",FALSE,TRUE)</formula>
    </cfRule>
    <cfRule type="expression" dxfId="3374" priority="13774">
      <formula>IF(RIGHT(TEXT(Y781,"0.#"),1)=".",TRUE,FALSE)</formula>
    </cfRule>
  </conditionalFormatting>
  <conditionalFormatting sqref="AU782">
    <cfRule type="expression" dxfId="3373" priority="13771">
      <formula>IF(RIGHT(TEXT(AU782,"0.#"),1)=".",FALSE,TRUE)</formula>
    </cfRule>
    <cfRule type="expression" dxfId="3372" priority="13772">
      <formula>IF(RIGHT(TEXT(AU782,"0.#"),1)=".",TRUE,FALSE)</formula>
    </cfRule>
  </conditionalFormatting>
  <conditionalFormatting sqref="AU791">
    <cfRule type="expression" dxfId="3371" priority="13769">
      <formula>IF(RIGHT(TEXT(AU791,"0.#"),1)=".",FALSE,TRUE)</formula>
    </cfRule>
    <cfRule type="expression" dxfId="3370" priority="13770">
      <formula>IF(RIGHT(TEXT(AU791,"0.#"),1)=".",TRUE,FALSE)</formula>
    </cfRule>
  </conditionalFormatting>
  <conditionalFormatting sqref="AU783:AU790 AU781">
    <cfRule type="expression" dxfId="3369" priority="13767">
      <formula>IF(RIGHT(TEXT(AU781,"0.#"),1)=".",FALSE,TRUE)</formula>
    </cfRule>
    <cfRule type="expression" dxfId="3368" priority="13768">
      <formula>IF(RIGHT(TEXT(AU781,"0.#"),1)=".",TRUE,FALSE)</formula>
    </cfRule>
  </conditionalFormatting>
  <conditionalFormatting sqref="Y821 Y808 Y795">
    <cfRule type="expression" dxfId="3367" priority="13753">
      <formula>IF(RIGHT(TEXT(Y795,"0.#"),1)=".",FALSE,TRUE)</formula>
    </cfRule>
    <cfRule type="expression" dxfId="3366" priority="13754">
      <formula>IF(RIGHT(TEXT(Y795,"0.#"),1)=".",TRUE,FALSE)</formula>
    </cfRule>
  </conditionalFormatting>
  <conditionalFormatting sqref="Y830 Y817 Y804">
    <cfRule type="expression" dxfId="3365" priority="13751">
      <formula>IF(RIGHT(TEXT(Y804,"0.#"),1)=".",FALSE,TRUE)</formula>
    </cfRule>
    <cfRule type="expression" dxfId="3364" priority="13752">
      <formula>IF(RIGHT(TEXT(Y804,"0.#"),1)=".",TRUE,FALSE)</formula>
    </cfRule>
  </conditionalFormatting>
  <conditionalFormatting sqref="AU821 AU808 AU795">
    <cfRule type="expression" dxfId="3363" priority="13747">
      <formula>IF(RIGHT(TEXT(AU795,"0.#"),1)=".",FALSE,TRUE)</formula>
    </cfRule>
    <cfRule type="expression" dxfId="3362" priority="13748">
      <formula>IF(RIGHT(TEXT(AU795,"0.#"),1)=".",TRUE,FALSE)</formula>
    </cfRule>
  </conditionalFormatting>
  <conditionalFormatting sqref="AU830 AU817 AU804">
    <cfRule type="expression" dxfId="3361" priority="13745">
      <formula>IF(RIGHT(TEXT(AU804,"0.#"),1)=".",FALSE,TRUE)</formula>
    </cfRule>
    <cfRule type="expression" dxfId="3360" priority="13746">
      <formula>IF(RIGHT(TEXT(AU804,"0.#"),1)=".",TRUE,FALSE)</formula>
    </cfRule>
  </conditionalFormatting>
  <conditionalFormatting sqref="AU822:AU829 AU820 AU809:AU816 AU807 AU796:AU803 AU794">
    <cfRule type="expression" dxfId="3359" priority="13743">
      <formula>IF(RIGHT(TEXT(AU794,"0.#"),1)=".",FALSE,TRUE)</formula>
    </cfRule>
    <cfRule type="expression" dxfId="3358" priority="13744">
      <formula>IF(RIGHT(TEXT(AU794,"0.#"),1)=".",TRUE,FALSE)</formula>
    </cfRule>
  </conditionalFormatting>
  <conditionalFormatting sqref="AM87">
    <cfRule type="expression" dxfId="3357" priority="13397">
      <formula>IF(RIGHT(TEXT(AM87,"0.#"),1)=".",FALSE,TRUE)</formula>
    </cfRule>
    <cfRule type="expression" dxfId="3356" priority="13398">
      <formula>IF(RIGHT(TEXT(AM87,"0.#"),1)=".",TRUE,FALSE)</formula>
    </cfRule>
  </conditionalFormatting>
  <conditionalFormatting sqref="AE55">
    <cfRule type="expression" dxfId="3355" priority="13465">
      <formula>IF(RIGHT(TEXT(AE55,"0.#"),1)=".",FALSE,TRUE)</formula>
    </cfRule>
    <cfRule type="expression" dxfId="3354" priority="13466">
      <formula>IF(RIGHT(TEXT(AE55,"0.#"),1)=".",TRUE,FALSE)</formula>
    </cfRule>
  </conditionalFormatting>
  <conditionalFormatting sqref="AI55">
    <cfRule type="expression" dxfId="3353" priority="13463">
      <formula>IF(RIGHT(TEXT(AI55,"0.#"),1)=".",FALSE,TRUE)</formula>
    </cfRule>
    <cfRule type="expression" dxfId="3352" priority="13464">
      <formula>IF(RIGHT(TEXT(AI55,"0.#"),1)=".",TRUE,FALSE)</formula>
    </cfRule>
  </conditionalFormatting>
  <conditionalFormatting sqref="AM34">
    <cfRule type="expression" dxfId="3351" priority="13543">
      <formula>IF(RIGHT(TEXT(AM34,"0.#"),1)=".",FALSE,TRUE)</formula>
    </cfRule>
    <cfRule type="expression" dxfId="3350" priority="13544">
      <formula>IF(RIGHT(TEXT(AM34,"0.#"),1)=".",TRUE,FALSE)</formula>
    </cfRule>
  </conditionalFormatting>
  <conditionalFormatting sqref="AE33">
    <cfRule type="expression" dxfId="3349" priority="13557">
      <formula>IF(RIGHT(TEXT(AE33,"0.#"),1)=".",FALSE,TRUE)</formula>
    </cfRule>
    <cfRule type="expression" dxfId="3348" priority="13558">
      <formula>IF(RIGHT(TEXT(AE33,"0.#"),1)=".",TRUE,FALSE)</formula>
    </cfRule>
  </conditionalFormatting>
  <conditionalFormatting sqref="AE34">
    <cfRule type="expression" dxfId="3347" priority="13555">
      <formula>IF(RIGHT(TEXT(AE34,"0.#"),1)=".",FALSE,TRUE)</formula>
    </cfRule>
    <cfRule type="expression" dxfId="3346" priority="13556">
      <formula>IF(RIGHT(TEXT(AE34,"0.#"),1)=".",TRUE,FALSE)</formula>
    </cfRule>
  </conditionalFormatting>
  <conditionalFormatting sqref="AI34">
    <cfRule type="expression" dxfId="3345" priority="13553">
      <formula>IF(RIGHT(TEXT(AI34,"0.#"),1)=".",FALSE,TRUE)</formula>
    </cfRule>
    <cfRule type="expression" dxfId="3344" priority="13554">
      <formula>IF(RIGHT(TEXT(AI34,"0.#"),1)=".",TRUE,FALSE)</formula>
    </cfRule>
  </conditionalFormatting>
  <conditionalFormatting sqref="AI33">
    <cfRule type="expression" dxfId="3343" priority="13551">
      <formula>IF(RIGHT(TEXT(AI33,"0.#"),1)=".",FALSE,TRUE)</formula>
    </cfRule>
    <cfRule type="expression" dxfId="3342" priority="13552">
      <formula>IF(RIGHT(TEXT(AI33,"0.#"),1)=".",TRUE,FALSE)</formula>
    </cfRule>
  </conditionalFormatting>
  <conditionalFormatting sqref="AI32">
    <cfRule type="expression" dxfId="3341" priority="13549">
      <formula>IF(RIGHT(TEXT(AI32,"0.#"),1)=".",FALSE,TRUE)</formula>
    </cfRule>
    <cfRule type="expression" dxfId="3340" priority="13550">
      <formula>IF(RIGHT(TEXT(AI32,"0.#"),1)=".",TRUE,FALSE)</formula>
    </cfRule>
  </conditionalFormatting>
  <conditionalFormatting sqref="AM32">
    <cfRule type="expression" dxfId="3339" priority="13547">
      <formula>IF(RIGHT(TEXT(AM32,"0.#"),1)=".",FALSE,TRUE)</formula>
    </cfRule>
    <cfRule type="expression" dxfId="3338" priority="13548">
      <formula>IF(RIGHT(TEXT(AM32,"0.#"),1)=".",TRUE,FALSE)</formula>
    </cfRule>
  </conditionalFormatting>
  <conditionalFormatting sqref="AM33">
    <cfRule type="expression" dxfId="3337" priority="13545">
      <formula>IF(RIGHT(TEXT(AM33,"0.#"),1)=".",FALSE,TRUE)</formula>
    </cfRule>
    <cfRule type="expression" dxfId="3336" priority="13546">
      <formula>IF(RIGHT(TEXT(AM33,"0.#"),1)=".",TRUE,FALSE)</formula>
    </cfRule>
  </conditionalFormatting>
  <conditionalFormatting sqref="AQ32:AQ34">
    <cfRule type="expression" dxfId="3335" priority="13537">
      <formula>IF(RIGHT(TEXT(AQ32,"0.#"),1)=".",FALSE,TRUE)</formula>
    </cfRule>
    <cfRule type="expression" dxfId="3334" priority="13538">
      <formula>IF(RIGHT(TEXT(AQ32,"0.#"),1)=".",TRUE,FALSE)</formula>
    </cfRule>
  </conditionalFormatting>
  <conditionalFormatting sqref="AU32:AU34">
    <cfRule type="expression" dxfId="3333" priority="13535">
      <formula>IF(RIGHT(TEXT(AU32,"0.#"),1)=".",FALSE,TRUE)</formula>
    </cfRule>
    <cfRule type="expression" dxfId="3332" priority="13536">
      <formula>IF(RIGHT(TEXT(AU32,"0.#"),1)=".",TRUE,FALSE)</formula>
    </cfRule>
  </conditionalFormatting>
  <conditionalFormatting sqref="AE53">
    <cfRule type="expression" dxfId="3331" priority="13469">
      <formula>IF(RIGHT(TEXT(AE53,"0.#"),1)=".",FALSE,TRUE)</formula>
    </cfRule>
    <cfRule type="expression" dxfId="3330" priority="13470">
      <formula>IF(RIGHT(TEXT(AE53,"0.#"),1)=".",TRUE,FALSE)</formula>
    </cfRule>
  </conditionalFormatting>
  <conditionalFormatting sqref="AE54">
    <cfRule type="expression" dxfId="3329" priority="13467">
      <formula>IF(RIGHT(TEXT(AE54,"0.#"),1)=".",FALSE,TRUE)</formula>
    </cfRule>
    <cfRule type="expression" dxfId="3328" priority="13468">
      <formula>IF(RIGHT(TEXT(AE54,"0.#"),1)=".",TRUE,FALSE)</formula>
    </cfRule>
  </conditionalFormatting>
  <conditionalFormatting sqref="AI54">
    <cfRule type="expression" dxfId="3327" priority="13461">
      <formula>IF(RIGHT(TEXT(AI54,"0.#"),1)=".",FALSE,TRUE)</formula>
    </cfRule>
    <cfRule type="expression" dxfId="3326" priority="13462">
      <formula>IF(RIGHT(TEXT(AI54,"0.#"),1)=".",TRUE,FALSE)</formula>
    </cfRule>
  </conditionalFormatting>
  <conditionalFormatting sqref="AI53">
    <cfRule type="expression" dxfId="3325" priority="13459">
      <formula>IF(RIGHT(TEXT(AI53,"0.#"),1)=".",FALSE,TRUE)</formula>
    </cfRule>
    <cfRule type="expression" dxfId="3324" priority="13460">
      <formula>IF(RIGHT(TEXT(AI53,"0.#"),1)=".",TRUE,FALSE)</formula>
    </cfRule>
  </conditionalFormatting>
  <conditionalFormatting sqref="AM53">
    <cfRule type="expression" dxfId="3323" priority="13457">
      <formula>IF(RIGHT(TEXT(AM53,"0.#"),1)=".",FALSE,TRUE)</formula>
    </cfRule>
    <cfRule type="expression" dxfId="3322" priority="13458">
      <formula>IF(RIGHT(TEXT(AM53,"0.#"),1)=".",TRUE,FALSE)</formula>
    </cfRule>
  </conditionalFormatting>
  <conditionalFormatting sqref="AM54">
    <cfRule type="expression" dxfId="3321" priority="13455">
      <formula>IF(RIGHT(TEXT(AM54,"0.#"),1)=".",FALSE,TRUE)</formula>
    </cfRule>
    <cfRule type="expression" dxfId="3320" priority="13456">
      <formula>IF(RIGHT(TEXT(AM54,"0.#"),1)=".",TRUE,FALSE)</formula>
    </cfRule>
  </conditionalFormatting>
  <conditionalFormatting sqref="AM55">
    <cfRule type="expression" dxfId="3319" priority="13453">
      <formula>IF(RIGHT(TEXT(AM55,"0.#"),1)=".",FALSE,TRUE)</formula>
    </cfRule>
    <cfRule type="expression" dxfId="3318" priority="13454">
      <formula>IF(RIGHT(TEXT(AM55,"0.#"),1)=".",TRUE,FALSE)</formula>
    </cfRule>
  </conditionalFormatting>
  <conditionalFormatting sqref="AE60">
    <cfRule type="expression" dxfId="3317" priority="13439">
      <formula>IF(RIGHT(TEXT(AE60,"0.#"),1)=".",FALSE,TRUE)</formula>
    </cfRule>
    <cfRule type="expression" dxfId="3316" priority="13440">
      <formula>IF(RIGHT(TEXT(AE60,"0.#"),1)=".",TRUE,FALSE)</formula>
    </cfRule>
  </conditionalFormatting>
  <conditionalFormatting sqref="AE61">
    <cfRule type="expression" dxfId="3315" priority="13437">
      <formula>IF(RIGHT(TEXT(AE61,"0.#"),1)=".",FALSE,TRUE)</formula>
    </cfRule>
    <cfRule type="expression" dxfId="3314" priority="13438">
      <formula>IF(RIGHT(TEXT(AE61,"0.#"),1)=".",TRUE,FALSE)</formula>
    </cfRule>
  </conditionalFormatting>
  <conditionalFormatting sqref="AE62">
    <cfRule type="expression" dxfId="3313" priority="13435">
      <formula>IF(RIGHT(TEXT(AE62,"0.#"),1)=".",FALSE,TRUE)</formula>
    </cfRule>
    <cfRule type="expression" dxfId="3312" priority="13436">
      <formula>IF(RIGHT(TEXT(AE62,"0.#"),1)=".",TRUE,FALSE)</formula>
    </cfRule>
  </conditionalFormatting>
  <conditionalFormatting sqref="AI62">
    <cfRule type="expression" dxfId="3311" priority="13433">
      <formula>IF(RIGHT(TEXT(AI62,"0.#"),1)=".",FALSE,TRUE)</formula>
    </cfRule>
    <cfRule type="expression" dxfId="3310" priority="13434">
      <formula>IF(RIGHT(TEXT(AI62,"0.#"),1)=".",TRUE,FALSE)</formula>
    </cfRule>
  </conditionalFormatting>
  <conditionalFormatting sqref="AI61">
    <cfRule type="expression" dxfId="3309" priority="13431">
      <formula>IF(RIGHT(TEXT(AI61,"0.#"),1)=".",FALSE,TRUE)</formula>
    </cfRule>
    <cfRule type="expression" dxfId="3308" priority="13432">
      <formula>IF(RIGHT(TEXT(AI61,"0.#"),1)=".",TRUE,FALSE)</formula>
    </cfRule>
  </conditionalFormatting>
  <conditionalFormatting sqref="AI60">
    <cfRule type="expression" dxfId="3307" priority="13429">
      <formula>IF(RIGHT(TEXT(AI60,"0.#"),1)=".",FALSE,TRUE)</formula>
    </cfRule>
    <cfRule type="expression" dxfId="3306" priority="13430">
      <formula>IF(RIGHT(TEXT(AI60,"0.#"),1)=".",TRUE,FALSE)</formula>
    </cfRule>
  </conditionalFormatting>
  <conditionalFormatting sqref="AM60">
    <cfRule type="expression" dxfId="3305" priority="13427">
      <formula>IF(RIGHT(TEXT(AM60,"0.#"),1)=".",FALSE,TRUE)</formula>
    </cfRule>
    <cfRule type="expression" dxfId="3304" priority="13428">
      <formula>IF(RIGHT(TEXT(AM60,"0.#"),1)=".",TRUE,FALSE)</formula>
    </cfRule>
  </conditionalFormatting>
  <conditionalFormatting sqref="AM61">
    <cfRule type="expression" dxfId="3303" priority="13425">
      <formula>IF(RIGHT(TEXT(AM61,"0.#"),1)=".",FALSE,TRUE)</formula>
    </cfRule>
    <cfRule type="expression" dxfId="3302" priority="13426">
      <formula>IF(RIGHT(TEXT(AM61,"0.#"),1)=".",TRUE,FALSE)</formula>
    </cfRule>
  </conditionalFormatting>
  <conditionalFormatting sqref="AM62">
    <cfRule type="expression" dxfId="3301" priority="13423">
      <formula>IF(RIGHT(TEXT(AM62,"0.#"),1)=".",FALSE,TRUE)</formula>
    </cfRule>
    <cfRule type="expression" dxfId="3300" priority="13424">
      <formula>IF(RIGHT(TEXT(AM62,"0.#"),1)=".",TRUE,FALSE)</formula>
    </cfRule>
  </conditionalFormatting>
  <conditionalFormatting sqref="AE87">
    <cfRule type="expression" dxfId="3299" priority="13409">
      <formula>IF(RIGHT(TEXT(AE87,"0.#"),1)=".",FALSE,TRUE)</formula>
    </cfRule>
    <cfRule type="expression" dxfId="3298" priority="13410">
      <formula>IF(RIGHT(TEXT(AE87,"0.#"),1)=".",TRUE,FALSE)</formula>
    </cfRule>
  </conditionalFormatting>
  <conditionalFormatting sqref="AE88">
    <cfRule type="expression" dxfId="3297" priority="13407">
      <formula>IF(RIGHT(TEXT(AE88,"0.#"),1)=".",FALSE,TRUE)</formula>
    </cfRule>
    <cfRule type="expression" dxfId="3296" priority="13408">
      <formula>IF(RIGHT(TEXT(AE88,"0.#"),1)=".",TRUE,FALSE)</formula>
    </cfRule>
  </conditionalFormatting>
  <conditionalFormatting sqref="AE89">
    <cfRule type="expression" dxfId="3295" priority="13405">
      <formula>IF(RIGHT(TEXT(AE89,"0.#"),1)=".",FALSE,TRUE)</formula>
    </cfRule>
    <cfRule type="expression" dxfId="3294" priority="13406">
      <formula>IF(RIGHT(TEXT(AE89,"0.#"),1)=".",TRUE,FALSE)</formula>
    </cfRule>
  </conditionalFormatting>
  <conditionalFormatting sqref="AI89">
    <cfRule type="expression" dxfId="3293" priority="13403">
      <formula>IF(RIGHT(TEXT(AI89,"0.#"),1)=".",FALSE,TRUE)</formula>
    </cfRule>
    <cfRule type="expression" dxfId="3292" priority="13404">
      <formula>IF(RIGHT(TEXT(AI89,"0.#"),1)=".",TRUE,FALSE)</formula>
    </cfRule>
  </conditionalFormatting>
  <conditionalFormatting sqref="AI88">
    <cfRule type="expression" dxfId="3291" priority="13401">
      <formula>IF(RIGHT(TEXT(AI88,"0.#"),1)=".",FALSE,TRUE)</formula>
    </cfRule>
    <cfRule type="expression" dxfId="3290" priority="13402">
      <formula>IF(RIGHT(TEXT(AI88,"0.#"),1)=".",TRUE,FALSE)</formula>
    </cfRule>
  </conditionalFormatting>
  <conditionalFormatting sqref="AI87">
    <cfRule type="expression" dxfId="3289" priority="13399">
      <formula>IF(RIGHT(TEXT(AI87,"0.#"),1)=".",FALSE,TRUE)</formula>
    </cfRule>
    <cfRule type="expression" dxfId="3288" priority="13400">
      <formula>IF(RIGHT(TEXT(AI87,"0.#"),1)=".",TRUE,FALSE)</formula>
    </cfRule>
  </conditionalFormatting>
  <conditionalFormatting sqref="AM88">
    <cfRule type="expression" dxfId="3287" priority="13395">
      <formula>IF(RIGHT(TEXT(AM88,"0.#"),1)=".",FALSE,TRUE)</formula>
    </cfRule>
    <cfRule type="expression" dxfId="3286" priority="13396">
      <formula>IF(RIGHT(TEXT(AM88,"0.#"),1)=".",TRUE,FALSE)</formula>
    </cfRule>
  </conditionalFormatting>
  <conditionalFormatting sqref="AM89">
    <cfRule type="expression" dxfId="3285" priority="13393">
      <formula>IF(RIGHT(TEXT(AM89,"0.#"),1)=".",FALSE,TRUE)</formula>
    </cfRule>
    <cfRule type="expression" dxfId="3284" priority="13394">
      <formula>IF(RIGHT(TEXT(AM89,"0.#"),1)=".",TRUE,FALSE)</formula>
    </cfRule>
  </conditionalFormatting>
  <conditionalFormatting sqref="AE92">
    <cfRule type="expression" dxfId="3283" priority="13379">
      <formula>IF(RIGHT(TEXT(AE92,"0.#"),1)=".",FALSE,TRUE)</formula>
    </cfRule>
    <cfRule type="expression" dxfId="3282" priority="13380">
      <formula>IF(RIGHT(TEXT(AE92,"0.#"),1)=".",TRUE,FALSE)</formula>
    </cfRule>
  </conditionalFormatting>
  <conditionalFormatting sqref="AE93">
    <cfRule type="expression" dxfId="3281" priority="13377">
      <formula>IF(RIGHT(TEXT(AE93,"0.#"),1)=".",FALSE,TRUE)</formula>
    </cfRule>
    <cfRule type="expression" dxfId="3280" priority="13378">
      <formula>IF(RIGHT(TEXT(AE93,"0.#"),1)=".",TRUE,FALSE)</formula>
    </cfRule>
  </conditionalFormatting>
  <conditionalFormatting sqref="AE94">
    <cfRule type="expression" dxfId="3279" priority="13375">
      <formula>IF(RIGHT(TEXT(AE94,"0.#"),1)=".",FALSE,TRUE)</formula>
    </cfRule>
    <cfRule type="expression" dxfId="3278" priority="13376">
      <formula>IF(RIGHT(TEXT(AE94,"0.#"),1)=".",TRUE,FALSE)</formula>
    </cfRule>
  </conditionalFormatting>
  <conditionalFormatting sqref="AI94">
    <cfRule type="expression" dxfId="3277" priority="13373">
      <formula>IF(RIGHT(TEXT(AI94,"0.#"),1)=".",FALSE,TRUE)</formula>
    </cfRule>
    <cfRule type="expression" dxfId="3276" priority="13374">
      <formula>IF(RIGHT(TEXT(AI94,"0.#"),1)=".",TRUE,FALSE)</formula>
    </cfRule>
  </conditionalFormatting>
  <conditionalFormatting sqref="AI93">
    <cfRule type="expression" dxfId="3275" priority="13371">
      <formula>IF(RIGHT(TEXT(AI93,"0.#"),1)=".",FALSE,TRUE)</formula>
    </cfRule>
    <cfRule type="expression" dxfId="3274" priority="13372">
      <formula>IF(RIGHT(TEXT(AI93,"0.#"),1)=".",TRUE,FALSE)</formula>
    </cfRule>
  </conditionalFormatting>
  <conditionalFormatting sqref="AI92">
    <cfRule type="expression" dxfId="3273" priority="13369">
      <formula>IF(RIGHT(TEXT(AI92,"0.#"),1)=".",FALSE,TRUE)</formula>
    </cfRule>
    <cfRule type="expression" dxfId="3272" priority="13370">
      <formula>IF(RIGHT(TEXT(AI92,"0.#"),1)=".",TRUE,FALSE)</formula>
    </cfRule>
  </conditionalFormatting>
  <conditionalFormatting sqref="AM92">
    <cfRule type="expression" dxfId="3271" priority="13367">
      <formula>IF(RIGHT(TEXT(AM92,"0.#"),1)=".",FALSE,TRUE)</formula>
    </cfRule>
    <cfRule type="expression" dxfId="3270" priority="13368">
      <formula>IF(RIGHT(TEXT(AM92,"0.#"),1)=".",TRUE,FALSE)</formula>
    </cfRule>
  </conditionalFormatting>
  <conditionalFormatting sqref="AM93">
    <cfRule type="expression" dxfId="3269" priority="13365">
      <formula>IF(RIGHT(TEXT(AM93,"0.#"),1)=".",FALSE,TRUE)</formula>
    </cfRule>
    <cfRule type="expression" dxfId="3268" priority="13366">
      <formula>IF(RIGHT(TEXT(AM93,"0.#"),1)=".",TRUE,FALSE)</formula>
    </cfRule>
  </conditionalFormatting>
  <conditionalFormatting sqref="AM94">
    <cfRule type="expression" dxfId="3267" priority="13363">
      <formula>IF(RIGHT(TEXT(AM94,"0.#"),1)=".",FALSE,TRUE)</formula>
    </cfRule>
    <cfRule type="expression" dxfId="3266" priority="13364">
      <formula>IF(RIGHT(TEXT(AM94,"0.#"),1)=".",TRUE,FALSE)</formula>
    </cfRule>
  </conditionalFormatting>
  <conditionalFormatting sqref="AE97">
    <cfRule type="expression" dxfId="3265" priority="13349">
      <formula>IF(RIGHT(TEXT(AE97,"0.#"),1)=".",FALSE,TRUE)</formula>
    </cfRule>
    <cfRule type="expression" dxfId="3264" priority="13350">
      <formula>IF(RIGHT(TEXT(AE97,"0.#"),1)=".",TRUE,FALSE)</formula>
    </cfRule>
  </conditionalFormatting>
  <conditionalFormatting sqref="AE98">
    <cfRule type="expression" dxfId="3263" priority="13347">
      <formula>IF(RIGHT(TEXT(AE98,"0.#"),1)=".",FALSE,TRUE)</formula>
    </cfRule>
    <cfRule type="expression" dxfId="3262" priority="13348">
      <formula>IF(RIGHT(TEXT(AE98,"0.#"),1)=".",TRUE,FALSE)</formula>
    </cfRule>
  </conditionalFormatting>
  <conditionalFormatting sqref="AE99">
    <cfRule type="expression" dxfId="3261" priority="13345">
      <formula>IF(RIGHT(TEXT(AE99,"0.#"),1)=".",FALSE,TRUE)</formula>
    </cfRule>
    <cfRule type="expression" dxfId="3260" priority="13346">
      <formula>IF(RIGHT(TEXT(AE99,"0.#"),1)=".",TRUE,FALSE)</formula>
    </cfRule>
  </conditionalFormatting>
  <conditionalFormatting sqref="AI99">
    <cfRule type="expression" dxfId="3259" priority="13343">
      <formula>IF(RIGHT(TEXT(AI99,"0.#"),1)=".",FALSE,TRUE)</formula>
    </cfRule>
    <cfRule type="expression" dxfId="3258" priority="13344">
      <formula>IF(RIGHT(TEXT(AI99,"0.#"),1)=".",TRUE,FALSE)</formula>
    </cfRule>
  </conditionalFormatting>
  <conditionalFormatting sqref="AI98">
    <cfRule type="expression" dxfId="3257" priority="13341">
      <formula>IF(RIGHT(TEXT(AI98,"0.#"),1)=".",FALSE,TRUE)</formula>
    </cfRule>
    <cfRule type="expression" dxfId="3256" priority="13342">
      <formula>IF(RIGHT(TEXT(AI98,"0.#"),1)=".",TRUE,FALSE)</formula>
    </cfRule>
  </conditionalFormatting>
  <conditionalFormatting sqref="AI97">
    <cfRule type="expression" dxfId="3255" priority="13339">
      <formula>IF(RIGHT(TEXT(AI97,"0.#"),1)=".",FALSE,TRUE)</formula>
    </cfRule>
    <cfRule type="expression" dxfId="3254" priority="13340">
      <formula>IF(RIGHT(TEXT(AI97,"0.#"),1)=".",TRUE,FALSE)</formula>
    </cfRule>
  </conditionalFormatting>
  <conditionalFormatting sqref="AM97">
    <cfRule type="expression" dxfId="3253" priority="13337">
      <formula>IF(RIGHT(TEXT(AM97,"0.#"),1)=".",FALSE,TRUE)</formula>
    </cfRule>
    <cfRule type="expression" dxfId="3252" priority="13338">
      <formula>IF(RIGHT(TEXT(AM97,"0.#"),1)=".",TRUE,FALSE)</formula>
    </cfRule>
  </conditionalFormatting>
  <conditionalFormatting sqref="AM98">
    <cfRule type="expression" dxfId="3251" priority="13335">
      <formula>IF(RIGHT(TEXT(AM98,"0.#"),1)=".",FALSE,TRUE)</formula>
    </cfRule>
    <cfRule type="expression" dxfId="3250" priority="13336">
      <formula>IF(RIGHT(TEXT(AM98,"0.#"),1)=".",TRUE,FALSE)</formula>
    </cfRule>
  </conditionalFormatting>
  <conditionalFormatting sqref="AM99">
    <cfRule type="expression" dxfId="3249" priority="13333">
      <formula>IF(RIGHT(TEXT(AM99,"0.#"),1)=".",FALSE,TRUE)</formula>
    </cfRule>
    <cfRule type="expression" dxfId="3248" priority="13334">
      <formula>IF(RIGHT(TEXT(AM99,"0.#"),1)=".",TRUE,FALSE)</formula>
    </cfRule>
  </conditionalFormatting>
  <conditionalFormatting sqref="AI101">
    <cfRule type="expression" dxfId="3247" priority="13319">
      <formula>IF(RIGHT(TEXT(AI101,"0.#"),1)=".",FALSE,TRUE)</formula>
    </cfRule>
    <cfRule type="expression" dxfId="3246" priority="13320">
      <formula>IF(RIGHT(TEXT(AI101,"0.#"),1)=".",TRUE,FALSE)</formula>
    </cfRule>
  </conditionalFormatting>
  <conditionalFormatting sqref="AM101">
    <cfRule type="expression" dxfId="3245" priority="13317">
      <formula>IF(RIGHT(TEXT(AM101,"0.#"),1)=".",FALSE,TRUE)</formula>
    </cfRule>
    <cfRule type="expression" dxfId="3244" priority="13318">
      <formula>IF(RIGHT(TEXT(AM101,"0.#"),1)=".",TRUE,FALSE)</formula>
    </cfRule>
  </conditionalFormatting>
  <conditionalFormatting sqref="AE102">
    <cfRule type="expression" dxfId="3243" priority="13315">
      <formula>IF(RIGHT(TEXT(AE102,"0.#"),1)=".",FALSE,TRUE)</formula>
    </cfRule>
    <cfRule type="expression" dxfId="3242" priority="13316">
      <formula>IF(RIGHT(TEXT(AE102,"0.#"),1)=".",TRUE,FALSE)</formula>
    </cfRule>
  </conditionalFormatting>
  <conditionalFormatting sqref="AI102">
    <cfRule type="expression" dxfId="3241" priority="13313">
      <formula>IF(RIGHT(TEXT(AI102,"0.#"),1)=".",FALSE,TRUE)</formula>
    </cfRule>
    <cfRule type="expression" dxfId="3240" priority="13314">
      <formula>IF(RIGHT(TEXT(AI102,"0.#"),1)=".",TRUE,FALSE)</formula>
    </cfRule>
  </conditionalFormatting>
  <conditionalFormatting sqref="AM102">
    <cfRule type="expression" dxfId="3239" priority="13311">
      <formula>IF(RIGHT(TEXT(AM102,"0.#"),1)=".",FALSE,TRUE)</formula>
    </cfRule>
    <cfRule type="expression" dxfId="3238" priority="13312">
      <formula>IF(RIGHT(TEXT(AM102,"0.#"),1)=".",TRUE,FALSE)</formula>
    </cfRule>
  </conditionalFormatting>
  <conditionalFormatting sqref="AQ102">
    <cfRule type="expression" dxfId="3237" priority="13309">
      <formula>IF(RIGHT(TEXT(AQ102,"0.#"),1)=".",FALSE,TRUE)</formula>
    </cfRule>
    <cfRule type="expression" dxfId="3236" priority="13310">
      <formula>IF(RIGHT(TEXT(AQ102,"0.#"),1)=".",TRUE,FALSE)</formula>
    </cfRule>
  </conditionalFormatting>
  <conditionalFormatting sqref="AE104">
    <cfRule type="expression" dxfId="3235" priority="13307">
      <formula>IF(RIGHT(TEXT(AE104,"0.#"),1)=".",FALSE,TRUE)</formula>
    </cfRule>
    <cfRule type="expression" dxfId="3234" priority="13308">
      <formula>IF(RIGHT(TEXT(AE104,"0.#"),1)=".",TRUE,FALSE)</formula>
    </cfRule>
  </conditionalFormatting>
  <conditionalFormatting sqref="AI104">
    <cfRule type="expression" dxfId="3233" priority="13305">
      <formula>IF(RIGHT(TEXT(AI104,"0.#"),1)=".",FALSE,TRUE)</formula>
    </cfRule>
    <cfRule type="expression" dxfId="3232" priority="13306">
      <formula>IF(RIGHT(TEXT(AI104,"0.#"),1)=".",TRUE,FALSE)</formula>
    </cfRule>
  </conditionalFormatting>
  <conditionalFormatting sqref="AM104">
    <cfRule type="expression" dxfId="3231" priority="13303">
      <formula>IF(RIGHT(TEXT(AM104,"0.#"),1)=".",FALSE,TRUE)</formula>
    </cfRule>
    <cfRule type="expression" dxfId="3230" priority="13304">
      <formula>IF(RIGHT(TEXT(AM104,"0.#"),1)=".",TRUE,FALSE)</formula>
    </cfRule>
  </conditionalFormatting>
  <conditionalFormatting sqref="AE105">
    <cfRule type="expression" dxfId="3229" priority="13301">
      <formula>IF(RIGHT(TEXT(AE105,"0.#"),1)=".",FALSE,TRUE)</formula>
    </cfRule>
    <cfRule type="expression" dxfId="3228" priority="13302">
      <formula>IF(RIGHT(TEXT(AE105,"0.#"),1)=".",TRUE,FALSE)</formula>
    </cfRule>
  </conditionalFormatting>
  <conditionalFormatting sqref="AI105">
    <cfRule type="expression" dxfId="3227" priority="13299">
      <formula>IF(RIGHT(TEXT(AI105,"0.#"),1)=".",FALSE,TRUE)</formula>
    </cfRule>
    <cfRule type="expression" dxfId="3226" priority="13300">
      <formula>IF(RIGHT(TEXT(AI105,"0.#"),1)=".",TRUE,FALSE)</formula>
    </cfRule>
  </conditionalFormatting>
  <conditionalFormatting sqref="AM105">
    <cfRule type="expression" dxfId="3225" priority="13297">
      <formula>IF(RIGHT(TEXT(AM105,"0.#"),1)=".",FALSE,TRUE)</formula>
    </cfRule>
    <cfRule type="expression" dxfId="3224" priority="13298">
      <formula>IF(RIGHT(TEXT(AM105,"0.#"),1)=".",TRUE,FALSE)</formula>
    </cfRule>
  </conditionalFormatting>
  <conditionalFormatting sqref="AE107">
    <cfRule type="expression" dxfId="3223" priority="13293">
      <formula>IF(RIGHT(TEXT(AE107,"0.#"),1)=".",FALSE,TRUE)</formula>
    </cfRule>
    <cfRule type="expression" dxfId="3222" priority="13294">
      <formula>IF(RIGHT(TEXT(AE107,"0.#"),1)=".",TRUE,FALSE)</formula>
    </cfRule>
  </conditionalFormatting>
  <conditionalFormatting sqref="AI107">
    <cfRule type="expression" dxfId="3221" priority="13291">
      <formula>IF(RIGHT(TEXT(AI107,"0.#"),1)=".",FALSE,TRUE)</formula>
    </cfRule>
    <cfRule type="expression" dxfId="3220" priority="13292">
      <formula>IF(RIGHT(TEXT(AI107,"0.#"),1)=".",TRUE,FALSE)</formula>
    </cfRule>
  </conditionalFormatting>
  <conditionalFormatting sqref="AM107">
    <cfRule type="expression" dxfId="3219" priority="13289">
      <formula>IF(RIGHT(TEXT(AM107,"0.#"),1)=".",FALSE,TRUE)</formula>
    </cfRule>
    <cfRule type="expression" dxfId="3218" priority="13290">
      <formula>IF(RIGHT(TEXT(AM107,"0.#"),1)=".",TRUE,FALSE)</formula>
    </cfRule>
  </conditionalFormatting>
  <conditionalFormatting sqref="AE108">
    <cfRule type="expression" dxfId="3217" priority="13287">
      <formula>IF(RIGHT(TEXT(AE108,"0.#"),1)=".",FALSE,TRUE)</formula>
    </cfRule>
    <cfRule type="expression" dxfId="3216" priority="13288">
      <formula>IF(RIGHT(TEXT(AE108,"0.#"),1)=".",TRUE,FALSE)</formula>
    </cfRule>
  </conditionalFormatting>
  <conditionalFormatting sqref="AI108">
    <cfRule type="expression" dxfId="3215" priority="13285">
      <formula>IF(RIGHT(TEXT(AI108,"0.#"),1)=".",FALSE,TRUE)</formula>
    </cfRule>
    <cfRule type="expression" dxfId="3214" priority="13286">
      <formula>IF(RIGHT(TEXT(AI108,"0.#"),1)=".",TRUE,FALSE)</formula>
    </cfRule>
  </conditionalFormatting>
  <conditionalFormatting sqref="AM108">
    <cfRule type="expression" dxfId="3213" priority="13283">
      <formula>IF(RIGHT(TEXT(AM108,"0.#"),1)=".",FALSE,TRUE)</formula>
    </cfRule>
    <cfRule type="expression" dxfId="3212" priority="13284">
      <formula>IF(RIGHT(TEXT(AM108,"0.#"),1)=".",TRUE,FALSE)</formula>
    </cfRule>
  </conditionalFormatting>
  <conditionalFormatting sqref="AE110">
    <cfRule type="expression" dxfId="3211" priority="13279">
      <formula>IF(RIGHT(TEXT(AE110,"0.#"),1)=".",FALSE,TRUE)</formula>
    </cfRule>
    <cfRule type="expression" dxfId="3210" priority="13280">
      <formula>IF(RIGHT(TEXT(AE110,"0.#"),1)=".",TRUE,FALSE)</formula>
    </cfRule>
  </conditionalFormatting>
  <conditionalFormatting sqref="AI110">
    <cfRule type="expression" dxfId="3209" priority="13277">
      <formula>IF(RIGHT(TEXT(AI110,"0.#"),1)=".",FALSE,TRUE)</formula>
    </cfRule>
    <cfRule type="expression" dxfId="3208" priority="13278">
      <formula>IF(RIGHT(TEXT(AI110,"0.#"),1)=".",TRUE,FALSE)</formula>
    </cfRule>
  </conditionalFormatting>
  <conditionalFormatting sqref="AM110">
    <cfRule type="expression" dxfId="3207" priority="13275">
      <formula>IF(RIGHT(TEXT(AM110,"0.#"),1)=".",FALSE,TRUE)</formula>
    </cfRule>
    <cfRule type="expression" dxfId="3206" priority="13276">
      <formula>IF(RIGHT(TEXT(AM110,"0.#"),1)=".",TRUE,FALSE)</formula>
    </cfRule>
  </conditionalFormatting>
  <conditionalFormatting sqref="AE111">
    <cfRule type="expression" dxfId="3205" priority="13273">
      <formula>IF(RIGHT(TEXT(AE111,"0.#"),1)=".",FALSE,TRUE)</formula>
    </cfRule>
    <cfRule type="expression" dxfId="3204" priority="13274">
      <formula>IF(RIGHT(TEXT(AE111,"0.#"),1)=".",TRUE,FALSE)</formula>
    </cfRule>
  </conditionalFormatting>
  <conditionalFormatting sqref="AI111">
    <cfRule type="expression" dxfId="3203" priority="13271">
      <formula>IF(RIGHT(TEXT(AI111,"0.#"),1)=".",FALSE,TRUE)</formula>
    </cfRule>
    <cfRule type="expression" dxfId="3202" priority="13272">
      <formula>IF(RIGHT(TEXT(AI111,"0.#"),1)=".",TRUE,FALSE)</formula>
    </cfRule>
  </conditionalFormatting>
  <conditionalFormatting sqref="AM111">
    <cfRule type="expression" dxfId="3201" priority="13269">
      <formula>IF(RIGHT(TEXT(AM111,"0.#"),1)=".",FALSE,TRUE)</formula>
    </cfRule>
    <cfRule type="expression" dxfId="3200" priority="13270">
      <formula>IF(RIGHT(TEXT(AM111,"0.#"),1)=".",TRUE,FALSE)</formula>
    </cfRule>
  </conditionalFormatting>
  <conditionalFormatting sqref="AE113">
    <cfRule type="expression" dxfId="3199" priority="13265">
      <formula>IF(RIGHT(TEXT(AE113,"0.#"),1)=".",FALSE,TRUE)</formula>
    </cfRule>
    <cfRule type="expression" dxfId="3198" priority="13266">
      <formula>IF(RIGHT(TEXT(AE113,"0.#"),1)=".",TRUE,FALSE)</formula>
    </cfRule>
  </conditionalFormatting>
  <conditionalFormatting sqref="AI113">
    <cfRule type="expression" dxfId="3197" priority="13263">
      <formula>IF(RIGHT(TEXT(AI113,"0.#"),1)=".",FALSE,TRUE)</formula>
    </cfRule>
    <cfRule type="expression" dxfId="3196" priority="13264">
      <formula>IF(RIGHT(TEXT(AI113,"0.#"),1)=".",TRUE,FALSE)</formula>
    </cfRule>
  </conditionalFormatting>
  <conditionalFormatting sqref="AM113">
    <cfRule type="expression" dxfId="3195" priority="13261">
      <formula>IF(RIGHT(TEXT(AM113,"0.#"),1)=".",FALSE,TRUE)</formula>
    </cfRule>
    <cfRule type="expression" dxfId="3194" priority="13262">
      <formula>IF(RIGHT(TEXT(AM113,"0.#"),1)=".",TRUE,FALSE)</formula>
    </cfRule>
  </conditionalFormatting>
  <conditionalFormatting sqref="AE114">
    <cfRule type="expression" dxfId="3193" priority="13259">
      <formula>IF(RIGHT(TEXT(AE114,"0.#"),1)=".",FALSE,TRUE)</formula>
    </cfRule>
    <cfRule type="expression" dxfId="3192" priority="13260">
      <formula>IF(RIGHT(TEXT(AE114,"0.#"),1)=".",TRUE,FALSE)</formula>
    </cfRule>
  </conditionalFormatting>
  <conditionalFormatting sqref="AI114">
    <cfRule type="expression" dxfId="3191" priority="13257">
      <formula>IF(RIGHT(TEXT(AI114,"0.#"),1)=".",FALSE,TRUE)</formula>
    </cfRule>
    <cfRule type="expression" dxfId="3190" priority="13258">
      <formula>IF(RIGHT(TEXT(AI114,"0.#"),1)=".",TRUE,FALSE)</formula>
    </cfRule>
  </conditionalFormatting>
  <conditionalFormatting sqref="AM114">
    <cfRule type="expression" dxfId="3189" priority="13255">
      <formula>IF(RIGHT(TEXT(AM114,"0.#"),1)=".",FALSE,TRUE)</formula>
    </cfRule>
    <cfRule type="expression" dxfId="3188" priority="13256">
      <formula>IF(RIGHT(TEXT(AM114,"0.#"),1)=".",TRUE,FALSE)</formula>
    </cfRule>
  </conditionalFormatting>
  <conditionalFormatting sqref="AE116 AQ116">
    <cfRule type="expression" dxfId="3187" priority="13251">
      <formula>IF(RIGHT(TEXT(AE116,"0.#"),1)=".",FALSE,TRUE)</formula>
    </cfRule>
    <cfRule type="expression" dxfId="3186" priority="13252">
      <formula>IF(RIGHT(TEXT(AE116,"0.#"),1)=".",TRUE,FALSE)</formula>
    </cfRule>
  </conditionalFormatting>
  <conditionalFormatting sqref="AI116">
    <cfRule type="expression" dxfId="3185" priority="13249">
      <formula>IF(RIGHT(TEXT(AI116,"0.#"),1)=".",FALSE,TRUE)</formula>
    </cfRule>
    <cfRule type="expression" dxfId="3184" priority="13250">
      <formula>IF(RIGHT(TEXT(AI116,"0.#"),1)=".",TRUE,FALSE)</formula>
    </cfRule>
  </conditionalFormatting>
  <conditionalFormatting sqref="AM116">
    <cfRule type="expression" dxfId="3183" priority="13247">
      <formula>IF(RIGHT(TEXT(AM116,"0.#"),1)=".",FALSE,TRUE)</formula>
    </cfRule>
    <cfRule type="expression" dxfId="3182" priority="13248">
      <formula>IF(RIGHT(TEXT(AM116,"0.#"),1)=".",TRUE,FALSE)</formula>
    </cfRule>
  </conditionalFormatting>
  <conditionalFormatting sqref="AE117 AM117">
    <cfRule type="expression" dxfId="3181" priority="13245">
      <formula>IF(RIGHT(TEXT(AE117,"0.#"),1)=".",FALSE,TRUE)</formula>
    </cfRule>
    <cfRule type="expression" dxfId="3180" priority="13246">
      <formula>IF(RIGHT(TEXT(AE117,"0.#"),1)=".",TRUE,FALSE)</formula>
    </cfRule>
  </conditionalFormatting>
  <conditionalFormatting sqref="AI117">
    <cfRule type="expression" dxfId="3179" priority="13243">
      <formula>IF(RIGHT(TEXT(AI117,"0.#"),1)=".",FALSE,TRUE)</formula>
    </cfRule>
    <cfRule type="expression" dxfId="3178" priority="13244">
      <formula>IF(RIGHT(TEXT(AI117,"0.#"),1)=".",TRUE,FALSE)</formula>
    </cfRule>
  </conditionalFormatting>
  <conditionalFormatting sqref="AQ117">
    <cfRule type="expression" dxfId="3177" priority="13239">
      <formula>IF(RIGHT(TEXT(AQ117,"0.#"),1)=".",FALSE,TRUE)</formula>
    </cfRule>
    <cfRule type="expression" dxfId="3176" priority="13240">
      <formula>IF(RIGHT(TEXT(AQ117,"0.#"),1)=".",TRUE,FALSE)</formula>
    </cfRule>
  </conditionalFormatting>
  <conditionalFormatting sqref="AE119 AQ119">
    <cfRule type="expression" dxfId="3175" priority="13237">
      <formula>IF(RIGHT(TEXT(AE119,"0.#"),1)=".",FALSE,TRUE)</formula>
    </cfRule>
    <cfRule type="expression" dxfId="3174" priority="13238">
      <formula>IF(RIGHT(TEXT(AE119,"0.#"),1)=".",TRUE,FALSE)</formula>
    </cfRule>
  </conditionalFormatting>
  <conditionalFormatting sqref="AI119">
    <cfRule type="expression" dxfId="3173" priority="13235">
      <formula>IF(RIGHT(TEXT(AI119,"0.#"),1)=".",FALSE,TRUE)</formula>
    </cfRule>
    <cfRule type="expression" dxfId="3172" priority="13236">
      <formula>IF(RIGHT(TEXT(AI119,"0.#"),1)=".",TRUE,FALSE)</formula>
    </cfRule>
  </conditionalFormatting>
  <conditionalFormatting sqref="AM119">
    <cfRule type="expression" dxfId="3171" priority="13233">
      <formula>IF(RIGHT(TEXT(AM119,"0.#"),1)=".",FALSE,TRUE)</formula>
    </cfRule>
    <cfRule type="expression" dxfId="3170" priority="13234">
      <formula>IF(RIGHT(TEXT(AM119,"0.#"),1)=".",TRUE,FALSE)</formula>
    </cfRule>
  </conditionalFormatting>
  <conditionalFormatting sqref="AQ120">
    <cfRule type="expression" dxfId="3169" priority="13225">
      <formula>IF(RIGHT(TEXT(AQ120,"0.#"),1)=".",FALSE,TRUE)</formula>
    </cfRule>
    <cfRule type="expression" dxfId="3168" priority="13226">
      <formula>IF(RIGHT(TEXT(AQ120,"0.#"),1)=".",TRUE,FALSE)</formula>
    </cfRule>
  </conditionalFormatting>
  <conditionalFormatting sqref="AE122 AQ122">
    <cfRule type="expression" dxfId="3167" priority="13223">
      <formula>IF(RIGHT(TEXT(AE122,"0.#"),1)=".",FALSE,TRUE)</formula>
    </cfRule>
    <cfRule type="expression" dxfId="3166" priority="13224">
      <formula>IF(RIGHT(TEXT(AE122,"0.#"),1)=".",TRUE,FALSE)</formula>
    </cfRule>
  </conditionalFormatting>
  <conditionalFormatting sqref="AI122">
    <cfRule type="expression" dxfId="3165" priority="13221">
      <formula>IF(RIGHT(TEXT(AI122,"0.#"),1)=".",FALSE,TRUE)</formula>
    </cfRule>
    <cfRule type="expression" dxfId="3164" priority="13222">
      <formula>IF(RIGHT(TEXT(AI122,"0.#"),1)=".",TRUE,FALSE)</formula>
    </cfRule>
  </conditionalFormatting>
  <conditionalFormatting sqref="AM122">
    <cfRule type="expression" dxfId="3163" priority="13219">
      <formula>IF(RIGHT(TEXT(AM122,"0.#"),1)=".",FALSE,TRUE)</formula>
    </cfRule>
    <cfRule type="expression" dxfId="3162" priority="13220">
      <formula>IF(RIGHT(TEXT(AM122,"0.#"),1)=".",TRUE,FALSE)</formula>
    </cfRule>
  </conditionalFormatting>
  <conditionalFormatting sqref="AQ123">
    <cfRule type="expression" dxfId="3161" priority="13211">
      <formula>IF(RIGHT(TEXT(AQ123,"0.#"),1)=".",FALSE,TRUE)</formula>
    </cfRule>
    <cfRule type="expression" dxfId="3160" priority="13212">
      <formula>IF(RIGHT(TEXT(AQ123,"0.#"),1)=".",TRUE,FALSE)</formula>
    </cfRule>
  </conditionalFormatting>
  <conditionalFormatting sqref="AE125 AQ125">
    <cfRule type="expression" dxfId="3159" priority="13209">
      <formula>IF(RIGHT(TEXT(AE125,"0.#"),1)=".",FALSE,TRUE)</formula>
    </cfRule>
    <cfRule type="expression" dxfId="3158" priority="13210">
      <formula>IF(RIGHT(TEXT(AE125,"0.#"),1)=".",TRUE,FALSE)</formula>
    </cfRule>
  </conditionalFormatting>
  <conditionalFormatting sqref="AI125">
    <cfRule type="expression" dxfId="3157" priority="13207">
      <formula>IF(RIGHT(TEXT(AI125,"0.#"),1)=".",FALSE,TRUE)</formula>
    </cfRule>
    <cfRule type="expression" dxfId="3156" priority="13208">
      <formula>IF(RIGHT(TEXT(AI125,"0.#"),1)=".",TRUE,FALSE)</formula>
    </cfRule>
  </conditionalFormatting>
  <conditionalFormatting sqref="AM125">
    <cfRule type="expression" dxfId="3155" priority="13205">
      <formula>IF(RIGHT(TEXT(AM125,"0.#"),1)=".",FALSE,TRUE)</formula>
    </cfRule>
    <cfRule type="expression" dxfId="3154" priority="13206">
      <formula>IF(RIGHT(TEXT(AM125,"0.#"),1)=".",TRUE,FALSE)</formula>
    </cfRule>
  </conditionalFormatting>
  <conditionalFormatting sqref="AQ126">
    <cfRule type="expression" dxfId="3153" priority="13197">
      <formula>IF(RIGHT(TEXT(AQ126,"0.#"),1)=".",FALSE,TRUE)</formula>
    </cfRule>
    <cfRule type="expression" dxfId="3152" priority="13198">
      <formula>IF(RIGHT(TEXT(AQ126,"0.#"),1)=".",TRUE,FALSE)</formula>
    </cfRule>
  </conditionalFormatting>
  <conditionalFormatting sqref="AE128 AQ128">
    <cfRule type="expression" dxfId="3151" priority="13195">
      <formula>IF(RIGHT(TEXT(AE128,"0.#"),1)=".",FALSE,TRUE)</formula>
    </cfRule>
    <cfRule type="expression" dxfId="3150" priority="13196">
      <formula>IF(RIGHT(TEXT(AE128,"0.#"),1)=".",TRUE,FALSE)</formula>
    </cfRule>
  </conditionalFormatting>
  <conditionalFormatting sqref="AI128">
    <cfRule type="expression" dxfId="3149" priority="13193">
      <formula>IF(RIGHT(TEXT(AI128,"0.#"),1)=".",FALSE,TRUE)</formula>
    </cfRule>
    <cfRule type="expression" dxfId="3148" priority="13194">
      <formula>IF(RIGHT(TEXT(AI128,"0.#"),1)=".",TRUE,FALSE)</formula>
    </cfRule>
  </conditionalFormatting>
  <conditionalFormatting sqref="AM128">
    <cfRule type="expression" dxfId="3147" priority="13191">
      <formula>IF(RIGHT(TEXT(AM128,"0.#"),1)=".",FALSE,TRUE)</formula>
    </cfRule>
    <cfRule type="expression" dxfId="3146" priority="13192">
      <formula>IF(RIGHT(TEXT(AM128,"0.#"),1)=".",TRUE,FALSE)</formula>
    </cfRule>
  </conditionalFormatting>
  <conditionalFormatting sqref="AQ129">
    <cfRule type="expression" dxfId="3145" priority="13183">
      <formula>IF(RIGHT(TEXT(AQ129,"0.#"),1)=".",FALSE,TRUE)</formula>
    </cfRule>
    <cfRule type="expression" dxfId="3144" priority="13184">
      <formula>IF(RIGHT(TEXT(AQ129,"0.#"),1)=".",TRUE,FALSE)</formula>
    </cfRule>
  </conditionalFormatting>
  <conditionalFormatting sqref="AE75">
    <cfRule type="expression" dxfId="3143" priority="13181">
      <formula>IF(RIGHT(TEXT(AE75,"0.#"),1)=".",FALSE,TRUE)</formula>
    </cfRule>
    <cfRule type="expression" dxfId="3142" priority="13182">
      <formula>IF(RIGHT(TEXT(AE75,"0.#"),1)=".",TRUE,FALSE)</formula>
    </cfRule>
  </conditionalFormatting>
  <conditionalFormatting sqref="AE76">
    <cfRule type="expression" dxfId="3141" priority="13179">
      <formula>IF(RIGHT(TEXT(AE76,"0.#"),1)=".",FALSE,TRUE)</formula>
    </cfRule>
    <cfRule type="expression" dxfId="3140" priority="13180">
      <formula>IF(RIGHT(TEXT(AE76,"0.#"),1)=".",TRUE,FALSE)</formula>
    </cfRule>
  </conditionalFormatting>
  <conditionalFormatting sqref="AE77">
    <cfRule type="expression" dxfId="3139" priority="13177">
      <formula>IF(RIGHT(TEXT(AE77,"0.#"),1)=".",FALSE,TRUE)</formula>
    </cfRule>
    <cfRule type="expression" dxfId="3138" priority="13178">
      <formula>IF(RIGHT(TEXT(AE77,"0.#"),1)=".",TRUE,FALSE)</formula>
    </cfRule>
  </conditionalFormatting>
  <conditionalFormatting sqref="AI77">
    <cfRule type="expression" dxfId="3137" priority="13175">
      <formula>IF(RIGHT(TEXT(AI77,"0.#"),1)=".",FALSE,TRUE)</formula>
    </cfRule>
    <cfRule type="expression" dxfId="3136" priority="13176">
      <formula>IF(RIGHT(TEXT(AI77,"0.#"),1)=".",TRUE,FALSE)</formula>
    </cfRule>
  </conditionalFormatting>
  <conditionalFormatting sqref="AI76">
    <cfRule type="expression" dxfId="3135" priority="13173">
      <formula>IF(RIGHT(TEXT(AI76,"0.#"),1)=".",FALSE,TRUE)</formula>
    </cfRule>
    <cfRule type="expression" dxfId="3134" priority="13174">
      <formula>IF(RIGHT(TEXT(AI76,"0.#"),1)=".",TRUE,FALSE)</formula>
    </cfRule>
  </conditionalFormatting>
  <conditionalFormatting sqref="AI75">
    <cfRule type="expression" dxfId="3133" priority="13171">
      <formula>IF(RIGHT(TEXT(AI75,"0.#"),1)=".",FALSE,TRUE)</formula>
    </cfRule>
    <cfRule type="expression" dxfId="3132" priority="13172">
      <formula>IF(RIGHT(TEXT(AI75,"0.#"),1)=".",TRUE,FALSE)</formula>
    </cfRule>
  </conditionalFormatting>
  <conditionalFormatting sqref="AM75">
    <cfRule type="expression" dxfId="3131" priority="13169">
      <formula>IF(RIGHT(TEXT(AM75,"0.#"),1)=".",FALSE,TRUE)</formula>
    </cfRule>
    <cfRule type="expression" dxfId="3130" priority="13170">
      <formula>IF(RIGHT(TEXT(AM75,"0.#"),1)=".",TRUE,FALSE)</formula>
    </cfRule>
  </conditionalFormatting>
  <conditionalFormatting sqref="AM76">
    <cfRule type="expression" dxfId="3129" priority="13167">
      <formula>IF(RIGHT(TEXT(AM76,"0.#"),1)=".",FALSE,TRUE)</formula>
    </cfRule>
    <cfRule type="expression" dxfId="3128" priority="13168">
      <formula>IF(RIGHT(TEXT(AM76,"0.#"),1)=".",TRUE,FALSE)</formula>
    </cfRule>
  </conditionalFormatting>
  <conditionalFormatting sqref="AM77">
    <cfRule type="expression" dxfId="3127" priority="13165">
      <formula>IF(RIGHT(TEXT(AM77,"0.#"),1)=".",FALSE,TRUE)</formula>
    </cfRule>
    <cfRule type="expression" dxfId="3126" priority="13166">
      <formula>IF(RIGHT(TEXT(AM77,"0.#"),1)=".",TRUE,FALSE)</formula>
    </cfRule>
  </conditionalFormatting>
  <conditionalFormatting sqref="AE134:AE135 AI134:AI135 AM134:AM135 AQ134:AQ135 AU134:AU135">
    <cfRule type="expression" dxfId="3125" priority="13151">
      <formula>IF(RIGHT(TEXT(AE134,"0.#"),1)=".",FALSE,TRUE)</formula>
    </cfRule>
    <cfRule type="expression" dxfId="3124" priority="13152">
      <formula>IF(RIGHT(TEXT(AE134,"0.#"),1)=".",TRUE,FALSE)</formula>
    </cfRule>
  </conditionalFormatting>
  <conditionalFormatting sqref="AE433">
    <cfRule type="expression" dxfId="3123" priority="13121">
      <formula>IF(RIGHT(TEXT(AE433,"0.#"),1)=".",FALSE,TRUE)</formula>
    </cfRule>
    <cfRule type="expression" dxfId="3122" priority="13122">
      <formula>IF(RIGHT(TEXT(AE433,"0.#"),1)=".",TRUE,FALSE)</formula>
    </cfRule>
  </conditionalFormatting>
  <conditionalFormatting sqref="AM435">
    <cfRule type="expression" dxfId="3121" priority="13105">
      <formula>IF(RIGHT(TEXT(AM435,"0.#"),1)=".",FALSE,TRUE)</formula>
    </cfRule>
    <cfRule type="expression" dxfId="3120" priority="13106">
      <formula>IF(RIGHT(TEXT(AM435,"0.#"),1)=".",TRUE,FALSE)</formula>
    </cfRule>
  </conditionalFormatting>
  <conditionalFormatting sqref="AE434">
    <cfRule type="expression" dxfId="3119" priority="13119">
      <formula>IF(RIGHT(TEXT(AE434,"0.#"),1)=".",FALSE,TRUE)</formula>
    </cfRule>
    <cfRule type="expression" dxfId="3118" priority="13120">
      <formula>IF(RIGHT(TEXT(AE434,"0.#"),1)=".",TRUE,FALSE)</formula>
    </cfRule>
  </conditionalFormatting>
  <conditionalFormatting sqref="AE435">
    <cfRule type="expression" dxfId="3117" priority="13117">
      <formula>IF(RIGHT(TEXT(AE435,"0.#"),1)=".",FALSE,TRUE)</formula>
    </cfRule>
    <cfRule type="expression" dxfId="3116" priority="13118">
      <formula>IF(RIGHT(TEXT(AE435,"0.#"),1)=".",TRUE,FALSE)</formula>
    </cfRule>
  </conditionalFormatting>
  <conditionalFormatting sqref="AM433">
    <cfRule type="expression" dxfId="3115" priority="13109">
      <formula>IF(RIGHT(TEXT(AM433,"0.#"),1)=".",FALSE,TRUE)</formula>
    </cfRule>
    <cfRule type="expression" dxfId="3114" priority="13110">
      <formula>IF(RIGHT(TEXT(AM433,"0.#"),1)=".",TRUE,FALSE)</formula>
    </cfRule>
  </conditionalFormatting>
  <conditionalFormatting sqref="AM434">
    <cfRule type="expression" dxfId="3113" priority="13107">
      <formula>IF(RIGHT(TEXT(AM434,"0.#"),1)=".",FALSE,TRUE)</formula>
    </cfRule>
    <cfRule type="expression" dxfId="3112" priority="13108">
      <formula>IF(RIGHT(TEXT(AM434,"0.#"),1)=".",TRUE,FALSE)</formula>
    </cfRule>
  </conditionalFormatting>
  <conditionalFormatting sqref="AU433">
    <cfRule type="expression" dxfId="3111" priority="13097">
      <formula>IF(RIGHT(TEXT(AU433,"0.#"),1)=".",FALSE,TRUE)</formula>
    </cfRule>
    <cfRule type="expression" dxfId="3110" priority="13098">
      <formula>IF(RIGHT(TEXT(AU433,"0.#"),1)=".",TRUE,FALSE)</formula>
    </cfRule>
  </conditionalFormatting>
  <conditionalFormatting sqref="AU434">
    <cfRule type="expression" dxfId="3109" priority="13095">
      <formula>IF(RIGHT(TEXT(AU434,"0.#"),1)=".",FALSE,TRUE)</formula>
    </cfRule>
    <cfRule type="expression" dxfId="3108" priority="13096">
      <formula>IF(RIGHT(TEXT(AU434,"0.#"),1)=".",TRUE,FALSE)</formula>
    </cfRule>
  </conditionalFormatting>
  <conditionalFormatting sqref="AU435">
    <cfRule type="expression" dxfId="3107" priority="13093">
      <formula>IF(RIGHT(TEXT(AU435,"0.#"),1)=".",FALSE,TRUE)</formula>
    </cfRule>
    <cfRule type="expression" dxfId="3106" priority="13094">
      <formula>IF(RIGHT(TEXT(AU435,"0.#"),1)=".",TRUE,FALSE)</formula>
    </cfRule>
  </conditionalFormatting>
  <conditionalFormatting sqref="AI435">
    <cfRule type="expression" dxfId="3105" priority="13027">
      <formula>IF(RIGHT(TEXT(AI435,"0.#"),1)=".",FALSE,TRUE)</formula>
    </cfRule>
    <cfRule type="expression" dxfId="3104" priority="13028">
      <formula>IF(RIGHT(TEXT(AI435,"0.#"),1)=".",TRUE,FALSE)</formula>
    </cfRule>
  </conditionalFormatting>
  <conditionalFormatting sqref="AI433">
    <cfRule type="expression" dxfId="3103" priority="13031">
      <formula>IF(RIGHT(TEXT(AI433,"0.#"),1)=".",FALSE,TRUE)</formula>
    </cfRule>
    <cfRule type="expression" dxfId="3102" priority="13032">
      <formula>IF(RIGHT(TEXT(AI433,"0.#"),1)=".",TRUE,FALSE)</formula>
    </cfRule>
  </conditionalFormatting>
  <conditionalFormatting sqref="AI434">
    <cfRule type="expression" dxfId="3101" priority="13029">
      <formula>IF(RIGHT(TEXT(AI434,"0.#"),1)=".",FALSE,TRUE)</formula>
    </cfRule>
    <cfRule type="expression" dxfId="3100" priority="13030">
      <formula>IF(RIGHT(TEXT(AI434,"0.#"),1)=".",TRUE,FALSE)</formula>
    </cfRule>
  </conditionalFormatting>
  <conditionalFormatting sqref="AQ434">
    <cfRule type="expression" dxfId="3099" priority="13013">
      <formula>IF(RIGHT(TEXT(AQ434,"0.#"),1)=".",FALSE,TRUE)</formula>
    </cfRule>
    <cfRule type="expression" dxfId="3098" priority="13014">
      <formula>IF(RIGHT(TEXT(AQ434,"0.#"),1)=".",TRUE,FALSE)</formula>
    </cfRule>
  </conditionalFormatting>
  <conditionalFormatting sqref="AQ435">
    <cfRule type="expression" dxfId="3097" priority="12999">
      <formula>IF(RIGHT(TEXT(AQ435,"0.#"),1)=".",FALSE,TRUE)</formula>
    </cfRule>
    <cfRule type="expression" dxfId="3096" priority="13000">
      <formula>IF(RIGHT(TEXT(AQ435,"0.#"),1)=".",TRUE,FALSE)</formula>
    </cfRule>
  </conditionalFormatting>
  <conditionalFormatting sqref="AQ433">
    <cfRule type="expression" dxfId="3095" priority="12997">
      <formula>IF(RIGHT(TEXT(AQ433,"0.#"),1)=".",FALSE,TRUE)</formula>
    </cfRule>
    <cfRule type="expression" dxfId="3094" priority="12998">
      <formula>IF(RIGHT(TEXT(AQ433,"0.#"),1)=".",TRUE,FALSE)</formula>
    </cfRule>
  </conditionalFormatting>
  <conditionalFormatting sqref="AL839:AO866">
    <cfRule type="expression" dxfId="3093" priority="6721">
      <formula>IF(AND(AL839&gt;=0, RIGHT(TEXT(AL839,"0.#"),1)&lt;&gt;"."),TRUE,FALSE)</formula>
    </cfRule>
    <cfRule type="expression" dxfId="3092" priority="6722">
      <formula>IF(AND(AL839&gt;=0, RIGHT(TEXT(AL839,"0.#"),1)="."),TRUE,FALSE)</formula>
    </cfRule>
    <cfRule type="expression" dxfId="3091" priority="6723">
      <formula>IF(AND(AL839&lt;0, RIGHT(TEXT(AL839,"0.#"),1)&lt;&gt;"."),TRUE,FALSE)</formula>
    </cfRule>
    <cfRule type="expression" dxfId="3090" priority="6724">
      <formula>IF(AND(AL839&lt;0, RIGHT(TEXT(AL839,"0.#"),1)="."),TRUE,FALSE)</formula>
    </cfRule>
  </conditionalFormatting>
  <conditionalFormatting sqref="AQ53:AQ55">
    <cfRule type="expression" dxfId="3089" priority="4743">
      <formula>IF(RIGHT(TEXT(AQ53,"0.#"),1)=".",FALSE,TRUE)</formula>
    </cfRule>
    <cfRule type="expression" dxfId="3088" priority="4744">
      <formula>IF(RIGHT(TEXT(AQ53,"0.#"),1)=".",TRUE,FALSE)</formula>
    </cfRule>
  </conditionalFormatting>
  <conditionalFormatting sqref="AU53:AU55">
    <cfRule type="expression" dxfId="3087" priority="4741">
      <formula>IF(RIGHT(TEXT(AU53,"0.#"),1)=".",FALSE,TRUE)</formula>
    </cfRule>
    <cfRule type="expression" dxfId="3086" priority="4742">
      <formula>IF(RIGHT(TEXT(AU53,"0.#"),1)=".",TRUE,FALSE)</formula>
    </cfRule>
  </conditionalFormatting>
  <conditionalFormatting sqref="AQ60:AQ62">
    <cfRule type="expression" dxfId="3085" priority="4739">
      <formula>IF(RIGHT(TEXT(AQ60,"0.#"),1)=".",FALSE,TRUE)</formula>
    </cfRule>
    <cfRule type="expression" dxfId="3084" priority="4740">
      <formula>IF(RIGHT(TEXT(AQ60,"0.#"),1)=".",TRUE,FALSE)</formula>
    </cfRule>
  </conditionalFormatting>
  <conditionalFormatting sqref="AU60:AU62">
    <cfRule type="expression" dxfId="3083" priority="4737">
      <formula>IF(RIGHT(TEXT(AU60,"0.#"),1)=".",FALSE,TRUE)</formula>
    </cfRule>
    <cfRule type="expression" dxfId="3082" priority="4738">
      <formula>IF(RIGHT(TEXT(AU60,"0.#"),1)=".",TRUE,FALSE)</formula>
    </cfRule>
  </conditionalFormatting>
  <conditionalFormatting sqref="AQ75:AQ77">
    <cfRule type="expression" dxfId="3081" priority="4735">
      <formula>IF(RIGHT(TEXT(AQ75,"0.#"),1)=".",FALSE,TRUE)</formula>
    </cfRule>
    <cfRule type="expression" dxfId="3080" priority="4736">
      <formula>IF(RIGHT(TEXT(AQ75,"0.#"),1)=".",TRUE,FALSE)</formula>
    </cfRule>
  </conditionalFormatting>
  <conditionalFormatting sqref="AU75:AU77">
    <cfRule type="expression" dxfId="3079" priority="4733">
      <formula>IF(RIGHT(TEXT(AU75,"0.#"),1)=".",FALSE,TRUE)</formula>
    </cfRule>
    <cfRule type="expression" dxfId="3078" priority="4734">
      <formula>IF(RIGHT(TEXT(AU75,"0.#"),1)=".",TRUE,FALSE)</formula>
    </cfRule>
  </conditionalFormatting>
  <conditionalFormatting sqref="AQ87:AQ89">
    <cfRule type="expression" dxfId="3077" priority="4731">
      <formula>IF(RIGHT(TEXT(AQ87,"0.#"),1)=".",FALSE,TRUE)</formula>
    </cfRule>
    <cfRule type="expression" dxfId="3076" priority="4732">
      <formula>IF(RIGHT(TEXT(AQ87,"0.#"),1)=".",TRUE,FALSE)</formula>
    </cfRule>
  </conditionalFormatting>
  <conditionalFormatting sqref="AU87:AU89">
    <cfRule type="expression" dxfId="3075" priority="4729">
      <formula>IF(RIGHT(TEXT(AU87,"0.#"),1)=".",FALSE,TRUE)</formula>
    </cfRule>
    <cfRule type="expression" dxfId="3074" priority="4730">
      <formula>IF(RIGHT(TEXT(AU87,"0.#"),1)=".",TRUE,FALSE)</formula>
    </cfRule>
  </conditionalFormatting>
  <conditionalFormatting sqref="AQ92:AQ94">
    <cfRule type="expression" dxfId="3073" priority="4727">
      <formula>IF(RIGHT(TEXT(AQ92,"0.#"),1)=".",FALSE,TRUE)</formula>
    </cfRule>
    <cfRule type="expression" dxfId="3072" priority="4728">
      <formula>IF(RIGHT(TEXT(AQ92,"0.#"),1)=".",TRUE,FALSE)</formula>
    </cfRule>
  </conditionalFormatting>
  <conditionalFormatting sqref="AU92:AU94">
    <cfRule type="expression" dxfId="3071" priority="4725">
      <formula>IF(RIGHT(TEXT(AU92,"0.#"),1)=".",FALSE,TRUE)</formula>
    </cfRule>
    <cfRule type="expression" dxfId="3070" priority="4726">
      <formula>IF(RIGHT(TEXT(AU92,"0.#"),1)=".",TRUE,FALSE)</formula>
    </cfRule>
  </conditionalFormatting>
  <conditionalFormatting sqref="AQ97:AQ99">
    <cfRule type="expression" dxfId="3069" priority="4723">
      <formula>IF(RIGHT(TEXT(AQ97,"0.#"),1)=".",FALSE,TRUE)</formula>
    </cfRule>
    <cfRule type="expression" dxfId="3068" priority="4724">
      <formula>IF(RIGHT(TEXT(AQ97,"0.#"),1)=".",TRUE,FALSE)</formula>
    </cfRule>
  </conditionalFormatting>
  <conditionalFormatting sqref="AU97:AU99">
    <cfRule type="expression" dxfId="3067" priority="4721">
      <formula>IF(RIGHT(TEXT(AU97,"0.#"),1)=".",FALSE,TRUE)</formula>
    </cfRule>
    <cfRule type="expression" dxfId="3066" priority="4722">
      <formula>IF(RIGHT(TEXT(AU97,"0.#"),1)=".",TRUE,FALSE)</formula>
    </cfRule>
  </conditionalFormatting>
  <conditionalFormatting sqref="AE458">
    <cfRule type="expression" dxfId="3065" priority="4415">
      <formula>IF(RIGHT(TEXT(AE458,"0.#"),1)=".",FALSE,TRUE)</formula>
    </cfRule>
    <cfRule type="expression" dxfId="3064" priority="4416">
      <formula>IF(RIGHT(TEXT(AE458,"0.#"),1)=".",TRUE,FALSE)</formula>
    </cfRule>
  </conditionalFormatting>
  <conditionalFormatting sqref="AM460">
    <cfRule type="expression" dxfId="3063" priority="4405">
      <formula>IF(RIGHT(TEXT(AM460,"0.#"),1)=".",FALSE,TRUE)</formula>
    </cfRule>
    <cfRule type="expression" dxfId="3062" priority="4406">
      <formula>IF(RIGHT(TEXT(AM460,"0.#"),1)=".",TRUE,FALSE)</formula>
    </cfRule>
  </conditionalFormatting>
  <conditionalFormatting sqref="AE459">
    <cfRule type="expression" dxfId="3061" priority="4413">
      <formula>IF(RIGHT(TEXT(AE459,"0.#"),1)=".",FALSE,TRUE)</formula>
    </cfRule>
    <cfRule type="expression" dxfId="3060" priority="4414">
      <formula>IF(RIGHT(TEXT(AE459,"0.#"),1)=".",TRUE,FALSE)</formula>
    </cfRule>
  </conditionalFormatting>
  <conditionalFormatting sqref="AE460">
    <cfRule type="expression" dxfId="3059" priority="4411">
      <formula>IF(RIGHT(TEXT(AE460,"0.#"),1)=".",FALSE,TRUE)</formula>
    </cfRule>
    <cfRule type="expression" dxfId="3058" priority="4412">
      <formula>IF(RIGHT(TEXT(AE460,"0.#"),1)=".",TRUE,FALSE)</formula>
    </cfRule>
  </conditionalFormatting>
  <conditionalFormatting sqref="AM458">
    <cfRule type="expression" dxfId="3057" priority="4409">
      <formula>IF(RIGHT(TEXT(AM458,"0.#"),1)=".",FALSE,TRUE)</formula>
    </cfRule>
    <cfRule type="expression" dxfId="3056" priority="4410">
      <formula>IF(RIGHT(TEXT(AM458,"0.#"),1)=".",TRUE,FALSE)</formula>
    </cfRule>
  </conditionalFormatting>
  <conditionalFormatting sqref="AM459">
    <cfRule type="expression" dxfId="3055" priority="4407">
      <formula>IF(RIGHT(TEXT(AM459,"0.#"),1)=".",FALSE,TRUE)</formula>
    </cfRule>
    <cfRule type="expression" dxfId="3054" priority="4408">
      <formula>IF(RIGHT(TEXT(AM459,"0.#"),1)=".",TRUE,FALSE)</formula>
    </cfRule>
  </conditionalFormatting>
  <conditionalFormatting sqref="AU458">
    <cfRule type="expression" dxfId="3053" priority="4403">
      <formula>IF(RIGHT(TEXT(AU458,"0.#"),1)=".",FALSE,TRUE)</formula>
    </cfRule>
    <cfRule type="expression" dxfId="3052" priority="4404">
      <formula>IF(RIGHT(TEXT(AU458,"0.#"),1)=".",TRUE,FALSE)</formula>
    </cfRule>
  </conditionalFormatting>
  <conditionalFormatting sqref="AU459">
    <cfRule type="expression" dxfId="3051" priority="4401">
      <formula>IF(RIGHT(TEXT(AU459,"0.#"),1)=".",FALSE,TRUE)</formula>
    </cfRule>
    <cfRule type="expression" dxfId="3050" priority="4402">
      <formula>IF(RIGHT(TEXT(AU459,"0.#"),1)=".",TRUE,FALSE)</formula>
    </cfRule>
  </conditionalFormatting>
  <conditionalFormatting sqref="AU460">
    <cfRule type="expression" dxfId="3049" priority="4399">
      <formula>IF(RIGHT(TEXT(AU460,"0.#"),1)=".",FALSE,TRUE)</formula>
    </cfRule>
    <cfRule type="expression" dxfId="3048" priority="4400">
      <formula>IF(RIGHT(TEXT(AU460,"0.#"),1)=".",TRUE,FALSE)</formula>
    </cfRule>
  </conditionalFormatting>
  <conditionalFormatting sqref="AI460">
    <cfRule type="expression" dxfId="3047" priority="4393">
      <formula>IF(RIGHT(TEXT(AI460,"0.#"),1)=".",FALSE,TRUE)</formula>
    </cfRule>
    <cfRule type="expression" dxfId="3046" priority="4394">
      <formula>IF(RIGHT(TEXT(AI460,"0.#"),1)=".",TRUE,FALSE)</formula>
    </cfRule>
  </conditionalFormatting>
  <conditionalFormatting sqref="AI458">
    <cfRule type="expression" dxfId="3045" priority="4397">
      <formula>IF(RIGHT(TEXT(AI458,"0.#"),1)=".",FALSE,TRUE)</formula>
    </cfRule>
    <cfRule type="expression" dxfId="3044" priority="4398">
      <formula>IF(RIGHT(TEXT(AI458,"0.#"),1)=".",TRUE,FALSE)</formula>
    </cfRule>
  </conditionalFormatting>
  <conditionalFormatting sqref="AI459">
    <cfRule type="expression" dxfId="3043" priority="4395">
      <formula>IF(RIGHT(TEXT(AI459,"0.#"),1)=".",FALSE,TRUE)</formula>
    </cfRule>
    <cfRule type="expression" dxfId="3042" priority="4396">
      <formula>IF(RIGHT(TEXT(AI459,"0.#"),1)=".",TRUE,FALSE)</formula>
    </cfRule>
  </conditionalFormatting>
  <conditionalFormatting sqref="AQ459">
    <cfRule type="expression" dxfId="3041" priority="4391">
      <formula>IF(RIGHT(TEXT(AQ459,"0.#"),1)=".",FALSE,TRUE)</formula>
    </cfRule>
    <cfRule type="expression" dxfId="3040" priority="4392">
      <formula>IF(RIGHT(TEXT(AQ459,"0.#"),1)=".",TRUE,FALSE)</formula>
    </cfRule>
  </conditionalFormatting>
  <conditionalFormatting sqref="AQ460">
    <cfRule type="expression" dxfId="3039" priority="4389">
      <formula>IF(RIGHT(TEXT(AQ460,"0.#"),1)=".",FALSE,TRUE)</formula>
    </cfRule>
    <cfRule type="expression" dxfId="3038" priority="4390">
      <formula>IF(RIGHT(TEXT(AQ460,"0.#"),1)=".",TRUE,FALSE)</formula>
    </cfRule>
  </conditionalFormatting>
  <conditionalFormatting sqref="AQ458">
    <cfRule type="expression" dxfId="3037" priority="4387">
      <formula>IF(RIGHT(TEXT(AQ458,"0.#"),1)=".",FALSE,TRUE)</formula>
    </cfRule>
    <cfRule type="expression" dxfId="3036" priority="4388">
      <formula>IF(RIGHT(TEXT(AQ458,"0.#"),1)=".",TRUE,FALSE)</formula>
    </cfRule>
  </conditionalFormatting>
  <conditionalFormatting sqref="AE120 AM120">
    <cfRule type="expression" dxfId="3035" priority="3065">
      <formula>IF(RIGHT(TEXT(AE120,"0.#"),1)=".",FALSE,TRUE)</formula>
    </cfRule>
    <cfRule type="expression" dxfId="3034" priority="3066">
      <formula>IF(RIGHT(TEXT(AE120,"0.#"),1)=".",TRUE,FALSE)</formula>
    </cfRule>
  </conditionalFormatting>
  <conditionalFormatting sqref="AI126">
    <cfRule type="expression" dxfId="3033" priority="3055">
      <formula>IF(RIGHT(TEXT(AI126,"0.#"),1)=".",FALSE,TRUE)</formula>
    </cfRule>
    <cfRule type="expression" dxfId="3032" priority="3056">
      <formula>IF(RIGHT(TEXT(AI126,"0.#"),1)=".",TRUE,FALSE)</formula>
    </cfRule>
  </conditionalFormatting>
  <conditionalFormatting sqref="AI120">
    <cfRule type="expression" dxfId="3031" priority="3063">
      <formula>IF(RIGHT(TEXT(AI120,"0.#"),1)=".",FALSE,TRUE)</formula>
    </cfRule>
    <cfRule type="expression" dxfId="3030" priority="3064">
      <formula>IF(RIGHT(TEXT(AI120,"0.#"),1)=".",TRUE,FALSE)</formula>
    </cfRule>
  </conditionalFormatting>
  <conditionalFormatting sqref="AE123 AM123">
    <cfRule type="expression" dxfId="3029" priority="3061">
      <formula>IF(RIGHT(TEXT(AE123,"0.#"),1)=".",FALSE,TRUE)</formula>
    </cfRule>
    <cfRule type="expression" dxfId="3028" priority="3062">
      <formula>IF(RIGHT(TEXT(AE123,"0.#"),1)=".",TRUE,FALSE)</formula>
    </cfRule>
  </conditionalFormatting>
  <conditionalFormatting sqref="AI123">
    <cfRule type="expression" dxfId="3027" priority="3059">
      <formula>IF(RIGHT(TEXT(AI123,"0.#"),1)=".",FALSE,TRUE)</formula>
    </cfRule>
    <cfRule type="expression" dxfId="3026" priority="3060">
      <formula>IF(RIGHT(TEXT(AI123,"0.#"),1)=".",TRUE,FALSE)</formula>
    </cfRule>
  </conditionalFormatting>
  <conditionalFormatting sqref="AE126 AM126">
    <cfRule type="expression" dxfId="3025" priority="3057">
      <formula>IF(RIGHT(TEXT(AE126,"0.#"),1)=".",FALSE,TRUE)</formula>
    </cfRule>
    <cfRule type="expression" dxfId="3024" priority="3058">
      <formula>IF(RIGHT(TEXT(AE126,"0.#"),1)=".",TRUE,FALSE)</formula>
    </cfRule>
  </conditionalFormatting>
  <conditionalFormatting sqref="AE129 AM129">
    <cfRule type="expression" dxfId="3023" priority="3053">
      <formula>IF(RIGHT(TEXT(AE129,"0.#"),1)=".",FALSE,TRUE)</formula>
    </cfRule>
    <cfRule type="expression" dxfId="3022" priority="3054">
      <formula>IF(RIGHT(TEXT(AE129,"0.#"),1)=".",TRUE,FALSE)</formula>
    </cfRule>
  </conditionalFormatting>
  <conditionalFormatting sqref="AI129">
    <cfRule type="expression" dxfId="3021" priority="3051">
      <formula>IF(RIGHT(TEXT(AI129,"0.#"),1)=".",FALSE,TRUE)</formula>
    </cfRule>
    <cfRule type="expression" dxfId="3020" priority="3052">
      <formula>IF(RIGHT(TEXT(AI129,"0.#"),1)=".",TRUE,FALSE)</formula>
    </cfRule>
  </conditionalFormatting>
  <conditionalFormatting sqref="Y839:Y866">
    <cfRule type="expression" dxfId="3019" priority="3049">
      <formula>IF(RIGHT(TEXT(Y839,"0.#"),1)=".",FALSE,TRUE)</formula>
    </cfRule>
    <cfRule type="expression" dxfId="3018" priority="3050">
      <formula>IF(RIGHT(TEXT(Y839,"0.#"),1)=".",TRUE,FALSE)</formula>
    </cfRule>
  </conditionalFormatting>
  <conditionalFormatting sqref="AU518">
    <cfRule type="expression" dxfId="3017" priority="1559">
      <formula>IF(RIGHT(TEXT(AU518,"0.#"),1)=".",FALSE,TRUE)</formula>
    </cfRule>
    <cfRule type="expression" dxfId="3016" priority="1560">
      <formula>IF(RIGHT(TEXT(AU518,"0.#"),1)=".",TRUE,FALSE)</formula>
    </cfRule>
  </conditionalFormatting>
  <conditionalFormatting sqref="AQ551">
    <cfRule type="expression" dxfId="3015" priority="1335">
      <formula>IF(RIGHT(TEXT(AQ551,"0.#"),1)=".",FALSE,TRUE)</formula>
    </cfRule>
    <cfRule type="expression" dxfId="3014" priority="1336">
      <formula>IF(RIGHT(TEXT(AQ551,"0.#"),1)=".",TRUE,FALSE)</formula>
    </cfRule>
  </conditionalFormatting>
  <conditionalFormatting sqref="AE556">
    <cfRule type="expression" dxfId="3013" priority="1333">
      <formula>IF(RIGHT(TEXT(AE556,"0.#"),1)=".",FALSE,TRUE)</formula>
    </cfRule>
    <cfRule type="expression" dxfId="3012" priority="1334">
      <formula>IF(RIGHT(TEXT(AE556,"0.#"),1)=".",TRUE,FALSE)</formula>
    </cfRule>
  </conditionalFormatting>
  <conditionalFormatting sqref="AE557">
    <cfRule type="expression" dxfId="3011" priority="1331">
      <formula>IF(RIGHT(TEXT(AE557,"0.#"),1)=".",FALSE,TRUE)</formula>
    </cfRule>
    <cfRule type="expression" dxfId="3010" priority="1332">
      <formula>IF(RIGHT(TEXT(AE557,"0.#"),1)=".",TRUE,FALSE)</formula>
    </cfRule>
  </conditionalFormatting>
  <conditionalFormatting sqref="AE558">
    <cfRule type="expression" dxfId="3009" priority="1329">
      <formula>IF(RIGHT(TEXT(AE558,"0.#"),1)=".",FALSE,TRUE)</formula>
    </cfRule>
    <cfRule type="expression" dxfId="3008" priority="1330">
      <formula>IF(RIGHT(TEXT(AE558,"0.#"),1)=".",TRUE,FALSE)</formula>
    </cfRule>
  </conditionalFormatting>
  <conditionalFormatting sqref="AU556">
    <cfRule type="expression" dxfId="3007" priority="1321">
      <formula>IF(RIGHT(TEXT(AU556,"0.#"),1)=".",FALSE,TRUE)</formula>
    </cfRule>
    <cfRule type="expression" dxfId="3006" priority="1322">
      <formula>IF(RIGHT(TEXT(AU556,"0.#"),1)=".",TRUE,FALSE)</formula>
    </cfRule>
  </conditionalFormatting>
  <conditionalFormatting sqref="AU557">
    <cfRule type="expression" dxfId="3005" priority="1319">
      <formula>IF(RIGHT(TEXT(AU557,"0.#"),1)=".",FALSE,TRUE)</formula>
    </cfRule>
    <cfRule type="expression" dxfId="3004" priority="1320">
      <formula>IF(RIGHT(TEXT(AU557,"0.#"),1)=".",TRUE,FALSE)</formula>
    </cfRule>
  </conditionalFormatting>
  <conditionalFormatting sqref="AU558">
    <cfRule type="expression" dxfId="3003" priority="1317">
      <formula>IF(RIGHT(TEXT(AU558,"0.#"),1)=".",FALSE,TRUE)</formula>
    </cfRule>
    <cfRule type="expression" dxfId="3002" priority="1318">
      <formula>IF(RIGHT(TEXT(AU558,"0.#"),1)=".",TRUE,FALSE)</formula>
    </cfRule>
  </conditionalFormatting>
  <conditionalFormatting sqref="AQ557">
    <cfRule type="expression" dxfId="3001" priority="1309">
      <formula>IF(RIGHT(TEXT(AQ557,"0.#"),1)=".",FALSE,TRUE)</formula>
    </cfRule>
    <cfRule type="expression" dxfId="3000" priority="1310">
      <formula>IF(RIGHT(TEXT(AQ557,"0.#"),1)=".",TRUE,FALSE)</formula>
    </cfRule>
  </conditionalFormatting>
  <conditionalFormatting sqref="AQ558">
    <cfRule type="expression" dxfId="2999" priority="1307">
      <formula>IF(RIGHT(TEXT(AQ558,"0.#"),1)=".",FALSE,TRUE)</formula>
    </cfRule>
    <cfRule type="expression" dxfId="2998" priority="1308">
      <formula>IF(RIGHT(TEXT(AQ558,"0.#"),1)=".",TRUE,FALSE)</formula>
    </cfRule>
  </conditionalFormatting>
  <conditionalFormatting sqref="AQ556">
    <cfRule type="expression" dxfId="2997" priority="1305">
      <formula>IF(RIGHT(TEXT(AQ556,"0.#"),1)=".",FALSE,TRUE)</formula>
    </cfRule>
    <cfRule type="expression" dxfId="2996" priority="1306">
      <formula>IF(RIGHT(TEXT(AQ556,"0.#"),1)=".",TRUE,FALSE)</formula>
    </cfRule>
  </conditionalFormatting>
  <conditionalFormatting sqref="AE561">
    <cfRule type="expression" dxfId="2995" priority="1303">
      <formula>IF(RIGHT(TEXT(AE561,"0.#"),1)=".",FALSE,TRUE)</formula>
    </cfRule>
    <cfRule type="expression" dxfId="2994" priority="1304">
      <formula>IF(RIGHT(TEXT(AE561,"0.#"),1)=".",TRUE,FALSE)</formula>
    </cfRule>
  </conditionalFormatting>
  <conditionalFormatting sqref="AE562">
    <cfRule type="expression" dxfId="2993" priority="1301">
      <formula>IF(RIGHT(TEXT(AE562,"0.#"),1)=".",FALSE,TRUE)</formula>
    </cfRule>
    <cfRule type="expression" dxfId="2992" priority="1302">
      <formula>IF(RIGHT(TEXT(AE562,"0.#"),1)=".",TRUE,FALSE)</formula>
    </cfRule>
  </conditionalFormatting>
  <conditionalFormatting sqref="AE563">
    <cfRule type="expression" dxfId="2991" priority="1299">
      <formula>IF(RIGHT(TEXT(AE563,"0.#"),1)=".",FALSE,TRUE)</formula>
    </cfRule>
    <cfRule type="expression" dxfId="2990" priority="1300">
      <formula>IF(RIGHT(TEXT(AE563,"0.#"),1)=".",TRUE,FALSE)</formula>
    </cfRule>
  </conditionalFormatting>
  <conditionalFormatting sqref="AL1102:AO1131">
    <cfRule type="expression" dxfId="2989" priority="2955">
      <formula>IF(AND(AL1102&gt;=0, RIGHT(TEXT(AL1102,"0.#"),1)&lt;&gt;"."),TRUE,FALSE)</formula>
    </cfRule>
    <cfRule type="expression" dxfId="2988" priority="2956">
      <formula>IF(AND(AL1102&gt;=0, RIGHT(TEXT(AL1102,"0.#"),1)="."),TRUE,FALSE)</formula>
    </cfRule>
    <cfRule type="expression" dxfId="2987" priority="2957">
      <formula>IF(AND(AL1102&lt;0, RIGHT(TEXT(AL1102,"0.#"),1)&lt;&gt;"."),TRUE,FALSE)</formula>
    </cfRule>
    <cfRule type="expression" dxfId="2986" priority="2958">
      <formula>IF(AND(AL1102&lt;0, RIGHT(TEXT(AL1102,"0.#"),1)="."),TRUE,FALSE)</formula>
    </cfRule>
  </conditionalFormatting>
  <conditionalFormatting sqref="Y1102:Y1131">
    <cfRule type="expression" dxfId="2985" priority="2953">
      <formula>IF(RIGHT(TEXT(Y1102,"0.#"),1)=".",FALSE,TRUE)</formula>
    </cfRule>
    <cfRule type="expression" dxfId="2984" priority="2954">
      <formula>IF(RIGHT(TEXT(Y1102,"0.#"),1)=".",TRUE,FALSE)</formula>
    </cfRule>
  </conditionalFormatting>
  <conditionalFormatting sqref="AQ553">
    <cfRule type="expression" dxfId="2983" priority="1337">
      <formula>IF(RIGHT(TEXT(AQ553,"0.#"),1)=".",FALSE,TRUE)</formula>
    </cfRule>
    <cfRule type="expression" dxfId="2982" priority="1338">
      <formula>IF(RIGHT(TEXT(AQ553,"0.#"),1)=".",TRUE,FALSE)</formula>
    </cfRule>
  </conditionalFormatting>
  <conditionalFormatting sqref="AU552">
    <cfRule type="expression" dxfId="2981" priority="1349">
      <formula>IF(RIGHT(TEXT(AU552,"0.#"),1)=".",FALSE,TRUE)</formula>
    </cfRule>
    <cfRule type="expression" dxfId="2980" priority="1350">
      <formula>IF(RIGHT(TEXT(AU552,"0.#"),1)=".",TRUE,FALSE)</formula>
    </cfRule>
  </conditionalFormatting>
  <conditionalFormatting sqref="AE552">
    <cfRule type="expression" dxfId="2979" priority="1361">
      <formula>IF(RIGHT(TEXT(AE552,"0.#"),1)=".",FALSE,TRUE)</formula>
    </cfRule>
    <cfRule type="expression" dxfId="2978" priority="1362">
      <formula>IF(RIGHT(TEXT(AE552,"0.#"),1)=".",TRUE,FALSE)</formula>
    </cfRule>
  </conditionalFormatting>
  <conditionalFormatting sqref="AQ548">
    <cfRule type="expression" dxfId="2977" priority="1367">
      <formula>IF(RIGHT(TEXT(AQ548,"0.#"),1)=".",FALSE,TRUE)</formula>
    </cfRule>
    <cfRule type="expression" dxfId="2976" priority="1368">
      <formula>IF(RIGHT(TEXT(AQ548,"0.#"),1)=".",TRUE,FALSE)</formula>
    </cfRule>
  </conditionalFormatting>
  <conditionalFormatting sqref="AL837:AO838">
    <cfRule type="expression" dxfId="2975" priority="2907">
      <formula>IF(AND(AL837&gt;=0, RIGHT(TEXT(AL837,"0.#"),1)&lt;&gt;"."),TRUE,FALSE)</formula>
    </cfRule>
    <cfRule type="expression" dxfId="2974" priority="2908">
      <formula>IF(AND(AL837&gt;=0, RIGHT(TEXT(AL837,"0.#"),1)="."),TRUE,FALSE)</formula>
    </cfRule>
    <cfRule type="expression" dxfId="2973" priority="2909">
      <formula>IF(AND(AL837&lt;0, RIGHT(TEXT(AL837,"0.#"),1)&lt;&gt;"."),TRUE,FALSE)</formula>
    </cfRule>
    <cfRule type="expression" dxfId="2972" priority="2910">
      <formula>IF(AND(AL837&lt;0, RIGHT(TEXT(AL837,"0.#"),1)="."),TRUE,FALSE)</formula>
    </cfRule>
  </conditionalFormatting>
  <conditionalFormatting sqref="Y837:Y838">
    <cfRule type="expression" dxfId="2971" priority="2905">
      <formula>IF(RIGHT(TEXT(Y837,"0.#"),1)=".",FALSE,TRUE)</formula>
    </cfRule>
    <cfRule type="expression" dxfId="2970" priority="2906">
      <formula>IF(RIGHT(TEXT(Y837,"0.#"),1)=".",TRUE,FALSE)</formula>
    </cfRule>
  </conditionalFormatting>
  <conditionalFormatting sqref="AE492">
    <cfRule type="expression" dxfId="2969" priority="1693">
      <formula>IF(RIGHT(TEXT(AE492,"0.#"),1)=".",FALSE,TRUE)</formula>
    </cfRule>
    <cfRule type="expression" dxfId="2968" priority="1694">
      <formula>IF(RIGHT(TEXT(AE492,"0.#"),1)=".",TRUE,FALSE)</formula>
    </cfRule>
  </conditionalFormatting>
  <conditionalFormatting sqref="AE493">
    <cfRule type="expression" dxfId="2967" priority="1691">
      <formula>IF(RIGHT(TEXT(AE493,"0.#"),1)=".",FALSE,TRUE)</formula>
    </cfRule>
    <cfRule type="expression" dxfId="2966" priority="1692">
      <formula>IF(RIGHT(TEXT(AE493,"0.#"),1)=".",TRUE,FALSE)</formula>
    </cfRule>
  </conditionalFormatting>
  <conditionalFormatting sqref="AE494">
    <cfRule type="expression" dxfId="2965" priority="1689">
      <formula>IF(RIGHT(TEXT(AE494,"0.#"),1)=".",FALSE,TRUE)</formula>
    </cfRule>
    <cfRule type="expression" dxfId="2964" priority="1690">
      <formula>IF(RIGHT(TEXT(AE494,"0.#"),1)=".",TRUE,FALSE)</formula>
    </cfRule>
  </conditionalFormatting>
  <conditionalFormatting sqref="AQ493">
    <cfRule type="expression" dxfId="2963" priority="1669">
      <formula>IF(RIGHT(TEXT(AQ493,"0.#"),1)=".",FALSE,TRUE)</formula>
    </cfRule>
    <cfRule type="expression" dxfId="2962" priority="1670">
      <formula>IF(RIGHT(TEXT(AQ493,"0.#"),1)=".",TRUE,FALSE)</formula>
    </cfRule>
  </conditionalFormatting>
  <conditionalFormatting sqref="AQ494">
    <cfRule type="expression" dxfId="2961" priority="1667">
      <formula>IF(RIGHT(TEXT(AQ494,"0.#"),1)=".",FALSE,TRUE)</formula>
    </cfRule>
    <cfRule type="expression" dxfId="2960" priority="1668">
      <formula>IF(RIGHT(TEXT(AQ494,"0.#"),1)=".",TRUE,FALSE)</formula>
    </cfRule>
  </conditionalFormatting>
  <conditionalFormatting sqref="AQ492">
    <cfRule type="expression" dxfId="2959" priority="1665">
      <formula>IF(RIGHT(TEXT(AQ492,"0.#"),1)=".",FALSE,TRUE)</formula>
    </cfRule>
    <cfRule type="expression" dxfId="2958" priority="1666">
      <formula>IF(RIGHT(TEXT(AQ492,"0.#"),1)=".",TRUE,FALSE)</formula>
    </cfRule>
  </conditionalFormatting>
  <conditionalFormatting sqref="AU494">
    <cfRule type="expression" dxfId="2957" priority="1677">
      <formula>IF(RIGHT(TEXT(AU494,"0.#"),1)=".",FALSE,TRUE)</formula>
    </cfRule>
    <cfRule type="expression" dxfId="2956" priority="1678">
      <formula>IF(RIGHT(TEXT(AU494,"0.#"),1)=".",TRUE,FALSE)</formula>
    </cfRule>
  </conditionalFormatting>
  <conditionalFormatting sqref="AU492">
    <cfRule type="expression" dxfId="2955" priority="1681">
      <formula>IF(RIGHT(TEXT(AU492,"0.#"),1)=".",FALSE,TRUE)</formula>
    </cfRule>
    <cfRule type="expression" dxfId="2954" priority="1682">
      <formula>IF(RIGHT(TEXT(AU492,"0.#"),1)=".",TRUE,FALSE)</formula>
    </cfRule>
  </conditionalFormatting>
  <conditionalFormatting sqref="AU493">
    <cfRule type="expression" dxfId="2953" priority="1679">
      <formula>IF(RIGHT(TEXT(AU493,"0.#"),1)=".",FALSE,TRUE)</formula>
    </cfRule>
    <cfRule type="expression" dxfId="2952" priority="1680">
      <formula>IF(RIGHT(TEXT(AU493,"0.#"),1)=".",TRUE,FALSE)</formula>
    </cfRule>
  </conditionalFormatting>
  <conditionalFormatting sqref="AU583">
    <cfRule type="expression" dxfId="2951" priority="1197">
      <formula>IF(RIGHT(TEXT(AU583,"0.#"),1)=".",FALSE,TRUE)</formula>
    </cfRule>
    <cfRule type="expression" dxfId="2950" priority="1198">
      <formula>IF(RIGHT(TEXT(AU583,"0.#"),1)=".",TRUE,FALSE)</formula>
    </cfRule>
  </conditionalFormatting>
  <conditionalFormatting sqref="AU582">
    <cfRule type="expression" dxfId="2949" priority="1199">
      <formula>IF(RIGHT(TEXT(AU582,"0.#"),1)=".",FALSE,TRUE)</formula>
    </cfRule>
    <cfRule type="expression" dxfId="2948" priority="1200">
      <formula>IF(RIGHT(TEXT(AU582,"0.#"),1)=".",TRUE,FALSE)</formula>
    </cfRule>
  </conditionalFormatting>
  <conditionalFormatting sqref="AE499">
    <cfRule type="expression" dxfId="2947" priority="1659">
      <formula>IF(RIGHT(TEXT(AE499,"0.#"),1)=".",FALSE,TRUE)</formula>
    </cfRule>
    <cfRule type="expression" dxfId="2946" priority="1660">
      <formula>IF(RIGHT(TEXT(AE499,"0.#"),1)=".",TRUE,FALSE)</formula>
    </cfRule>
  </conditionalFormatting>
  <conditionalFormatting sqref="AE497">
    <cfRule type="expression" dxfId="2945" priority="1663">
      <formula>IF(RIGHT(TEXT(AE497,"0.#"),1)=".",FALSE,TRUE)</formula>
    </cfRule>
    <cfRule type="expression" dxfId="2944" priority="1664">
      <formula>IF(RIGHT(TEXT(AE497,"0.#"),1)=".",TRUE,FALSE)</formula>
    </cfRule>
  </conditionalFormatting>
  <conditionalFormatting sqref="AE498">
    <cfRule type="expression" dxfId="2943" priority="1661">
      <formula>IF(RIGHT(TEXT(AE498,"0.#"),1)=".",FALSE,TRUE)</formula>
    </cfRule>
    <cfRule type="expression" dxfId="2942" priority="1662">
      <formula>IF(RIGHT(TEXT(AE498,"0.#"),1)=".",TRUE,FALSE)</formula>
    </cfRule>
  </conditionalFormatting>
  <conditionalFormatting sqref="AU499">
    <cfRule type="expression" dxfId="2941" priority="1647">
      <formula>IF(RIGHT(TEXT(AU499,"0.#"),1)=".",FALSE,TRUE)</formula>
    </cfRule>
    <cfRule type="expression" dxfId="2940" priority="1648">
      <formula>IF(RIGHT(TEXT(AU499,"0.#"),1)=".",TRUE,FALSE)</formula>
    </cfRule>
  </conditionalFormatting>
  <conditionalFormatting sqref="AU497">
    <cfRule type="expression" dxfId="2939" priority="1651">
      <formula>IF(RIGHT(TEXT(AU497,"0.#"),1)=".",FALSE,TRUE)</formula>
    </cfRule>
    <cfRule type="expression" dxfId="2938" priority="1652">
      <formula>IF(RIGHT(TEXT(AU497,"0.#"),1)=".",TRUE,FALSE)</formula>
    </cfRule>
  </conditionalFormatting>
  <conditionalFormatting sqref="AU498">
    <cfRule type="expression" dxfId="2937" priority="1649">
      <formula>IF(RIGHT(TEXT(AU498,"0.#"),1)=".",FALSE,TRUE)</formula>
    </cfRule>
    <cfRule type="expression" dxfId="2936" priority="1650">
      <formula>IF(RIGHT(TEXT(AU498,"0.#"),1)=".",TRUE,FALSE)</formula>
    </cfRule>
  </conditionalFormatting>
  <conditionalFormatting sqref="AQ497">
    <cfRule type="expression" dxfId="2935" priority="1635">
      <formula>IF(RIGHT(TEXT(AQ497,"0.#"),1)=".",FALSE,TRUE)</formula>
    </cfRule>
    <cfRule type="expression" dxfId="2934" priority="1636">
      <formula>IF(RIGHT(TEXT(AQ497,"0.#"),1)=".",TRUE,FALSE)</formula>
    </cfRule>
  </conditionalFormatting>
  <conditionalFormatting sqref="AQ498">
    <cfRule type="expression" dxfId="2933" priority="1639">
      <formula>IF(RIGHT(TEXT(AQ498,"0.#"),1)=".",FALSE,TRUE)</formula>
    </cfRule>
    <cfRule type="expression" dxfId="2932" priority="1640">
      <formula>IF(RIGHT(TEXT(AQ498,"0.#"),1)=".",TRUE,FALSE)</formula>
    </cfRule>
  </conditionalFormatting>
  <conditionalFormatting sqref="AQ499">
    <cfRule type="expression" dxfId="2931" priority="1637">
      <formula>IF(RIGHT(TEXT(AQ499,"0.#"),1)=".",FALSE,TRUE)</formula>
    </cfRule>
    <cfRule type="expression" dxfId="2930" priority="1638">
      <formula>IF(RIGHT(TEXT(AQ499,"0.#"),1)=".",TRUE,FALSE)</formula>
    </cfRule>
  </conditionalFormatting>
  <conditionalFormatting sqref="AE504">
    <cfRule type="expression" dxfId="2929" priority="1629">
      <formula>IF(RIGHT(TEXT(AE504,"0.#"),1)=".",FALSE,TRUE)</formula>
    </cfRule>
    <cfRule type="expression" dxfId="2928" priority="1630">
      <formula>IF(RIGHT(TEXT(AE504,"0.#"),1)=".",TRUE,FALSE)</formula>
    </cfRule>
  </conditionalFormatting>
  <conditionalFormatting sqref="AE502">
    <cfRule type="expression" dxfId="2927" priority="1633">
      <formula>IF(RIGHT(TEXT(AE502,"0.#"),1)=".",FALSE,TRUE)</formula>
    </cfRule>
    <cfRule type="expression" dxfId="2926" priority="1634">
      <formula>IF(RIGHT(TEXT(AE502,"0.#"),1)=".",TRUE,FALSE)</formula>
    </cfRule>
  </conditionalFormatting>
  <conditionalFormatting sqref="AE503">
    <cfRule type="expression" dxfId="2925" priority="1631">
      <formula>IF(RIGHT(TEXT(AE503,"0.#"),1)=".",FALSE,TRUE)</formula>
    </cfRule>
    <cfRule type="expression" dxfId="2924" priority="1632">
      <formula>IF(RIGHT(TEXT(AE503,"0.#"),1)=".",TRUE,FALSE)</formula>
    </cfRule>
  </conditionalFormatting>
  <conditionalFormatting sqref="AU504">
    <cfRule type="expression" dxfId="2923" priority="1617">
      <formula>IF(RIGHT(TEXT(AU504,"0.#"),1)=".",FALSE,TRUE)</formula>
    </cfRule>
    <cfRule type="expression" dxfId="2922" priority="1618">
      <formula>IF(RIGHT(TEXT(AU504,"0.#"),1)=".",TRUE,FALSE)</formula>
    </cfRule>
  </conditionalFormatting>
  <conditionalFormatting sqref="AU502">
    <cfRule type="expression" dxfId="2921" priority="1621">
      <formula>IF(RIGHT(TEXT(AU502,"0.#"),1)=".",FALSE,TRUE)</formula>
    </cfRule>
    <cfRule type="expression" dxfId="2920" priority="1622">
      <formula>IF(RIGHT(TEXT(AU502,"0.#"),1)=".",TRUE,FALSE)</formula>
    </cfRule>
  </conditionalFormatting>
  <conditionalFormatting sqref="AU503">
    <cfRule type="expression" dxfId="2919" priority="1619">
      <formula>IF(RIGHT(TEXT(AU503,"0.#"),1)=".",FALSE,TRUE)</formula>
    </cfRule>
    <cfRule type="expression" dxfId="2918" priority="1620">
      <formula>IF(RIGHT(TEXT(AU503,"0.#"),1)=".",TRUE,FALSE)</formula>
    </cfRule>
  </conditionalFormatting>
  <conditionalFormatting sqref="AQ502">
    <cfRule type="expression" dxfId="2917" priority="1605">
      <formula>IF(RIGHT(TEXT(AQ502,"0.#"),1)=".",FALSE,TRUE)</formula>
    </cfRule>
    <cfRule type="expression" dxfId="2916" priority="1606">
      <formula>IF(RIGHT(TEXT(AQ502,"0.#"),1)=".",TRUE,FALSE)</formula>
    </cfRule>
  </conditionalFormatting>
  <conditionalFormatting sqref="AQ503">
    <cfRule type="expression" dxfId="2915" priority="1609">
      <formula>IF(RIGHT(TEXT(AQ503,"0.#"),1)=".",FALSE,TRUE)</formula>
    </cfRule>
    <cfRule type="expression" dxfId="2914" priority="1610">
      <formula>IF(RIGHT(TEXT(AQ503,"0.#"),1)=".",TRUE,FALSE)</formula>
    </cfRule>
  </conditionalFormatting>
  <conditionalFormatting sqref="AQ504">
    <cfRule type="expression" dxfId="2913" priority="1607">
      <formula>IF(RIGHT(TEXT(AQ504,"0.#"),1)=".",FALSE,TRUE)</formula>
    </cfRule>
    <cfRule type="expression" dxfId="2912" priority="1608">
      <formula>IF(RIGHT(TEXT(AQ504,"0.#"),1)=".",TRUE,FALSE)</formula>
    </cfRule>
  </conditionalFormatting>
  <conditionalFormatting sqref="AE509">
    <cfRule type="expression" dxfId="2911" priority="1599">
      <formula>IF(RIGHT(TEXT(AE509,"0.#"),1)=".",FALSE,TRUE)</formula>
    </cfRule>
    <cfRule type="expression" dxfId="2910" priority="1600">
      <formula>IF(RIGHT(TEXT(AE509,"0.#"),1)=".",TRUE,FALSE)</formula>
    </cfRule>
  </conditionalFormatting>
  <conditionalFormatting sqref="AE507">
    <cfRule type="expression" dxfId="2909" priority="1603">
      <formula>IF(RIGHT(TEXT(AE507,"0.#"),1)=".",FALSE,TRUE)</formula>
    </cfRule>
    <cfRule type="expression" dxfId="2908" priority="1604">
      <formula>IF(RIGHT(TEXT(AE507,"0.#"),1)=".",TRUE,FALSE)</formula>
    </cfRule>
  </conditionalFormatting>
  <conditionalFormatting sqref="AE508">
    <cfRule type="expression" dxfId="2907" priority="1601">
      <formula>IF(RIGHT(TEXT(AE508,"0.#"),1)=".",FALSE,TRUE)</formula>
    </cfRule>
    <cfRule type="expression" dxfId="2906" priority="1602">
      <formula>IF(RIGHT(TEXT(AE508,"0.#"),1)=".",TRUE,FALSE)</formula>
    </cfRule>
  </conditionalFormatting>
  <conditionalFormatting sqref="AU509">
    <cfRule type="expression" dxfId="2905" priority="1587">
      <formula>IF(RIGHT(TEXT(AU509,"0.#"),1)=".",FALSE,TRUE)</formula>
    </cfRule>
    <cfRule type="expression" dxfId="2904" priority="1588">
      <formula>IF(RIGHT(TEXT(AU509,"0.#"),1)=".",TRUE,FALSE)</formula>
    </cfRule>
  </conditionalFormatting>
  <conditionalFormatting sqref="AU507">
    <cfRule type="expression" dxfId="2903" priority="1591">
      <formula>IF(RIGHT(TEXT(AU507,"0.#"),1)=".",FALSE,TRUE)</formula>
    </cfRule>
    <cfRule type="expression" dxfId="2902" priority="1592">
      <formula>IF(RIGHT(TEXT(AU507,"0.#"),1)=".",TRUE,FALSE)</formula>
    </cfRule>
  </conditionalFormatting>
  <conditionalFormatting sqref="AU508">
    <cfRule type="expression" dxfId="2901" priority="1589">
      <formula>IF(RIGHT(TEXT(AU508,"0.#"),1)=".",FALSE,TRUE)</formula>
    </cfRule>
    <cfRule type="expression" dxfId="2900" priority="1590">
      <formula>IF(RIGHT(TEXT(AU508,"0.#"),1)=".",TRUE,FALSE)</formula>
    </cfRule>
  </conditionalFormatting>
  <conditionalFormatting sqref="AQ507">
    <cfRule type="expression" dxfId="2899" priority="1575">
      <formula>IF(RIGHT(TEXT(AQ507,"0.#"),1)=".",FALSE,TRUE)</formula>
    </cfRule>
    <cfRule type="expression" dxfId="2898" priority="1576">
      <formula>IF(RIGHT(TEXT(AQ507,"0.#"),1)=".",TRUE,FALSE)</formula>
    </cfRule>
  </conditionalFormatting>
  <conditionalFormatting sqref="AQ508">
    <cfRule type="expression" dxfId="2897" priority="1579">
      <formula>IF(RIGHT(TEXT(AQ508,"0.#"),1)=".",FALSE,TRUE)</formula>
    </cfRule>
    <cfRule type="expression" dxfId="2896" priority="1580">
      <formula>IF(RIGHT(TEXT(AQ508,"0.#"),1)=".",TRUE,FALSE)</formula>
    </cfRule>
  </conditionalFormatting>
  <conditionalFormatting sqref="AQ509">
    <cfRule type="expression" dxfId="2895" priority="1577">
      <formula>IF(RIGHT(TEXT(AQ509,"0.#"),1)=".",FALSE,TRUE)</formula>
    </cfRule>
    <cfRule type="expression" dxfId="2894" priority="1578">
      <formula>IF(RIGHT(TEXT(AQ509,"0.#"),1)=".",TRUE,FALSE)</formula>
    </cfRule>
  </conditionalFormatting>
  <conditionalFormatting sqref="AE465">
    <cfRule type="expression" dxfId="2893" priority="1869">
      <formula>IF(RIGHT(TEXT(AE465,"0.#"),1)=".",FALSE,TRUE)</formula>
    </cfRule>
    <cfRule type="expression" dxfId="2892" priority="1870">
      <formula>IF(RIGHT(TEXT(AE465,"0.#"),1)=".",TRUE,FALSE)</formula>
    </cfRule>
  </conditionalFormatting>
  <conditionalFormatting sqref="AE463">
    <cfRule type="expression" dxfId="2891" priority="1873">
      <formula>IF(RIGHT(TEXT(AE463,"0.#"),1)=".",FALSE,TRUE)</formula>
    </cfRule>
    <cfRule type="expression" dxfId="2890" priority="1874">
      <formula>IF(RIGHT(TEXT(AE463,"0.#"),1)=".",TRUE,FALSE)</formula>
    </cfRule>
  </conditionalFormatting>
  <conditionalFormatting sqref="AE464">
    <cfRule type="expression" dxfId="2889" priority="1871">
      <formula>IF(RIGHT(TEXT(AE464,"0.#"),1)=".",FALSE,TRUE)</formula>
    </cfRule>
    <cfRule type="expression" dxfId="2888" priority="1872">
      <formula>IF(RIGHT(TEXT(AE464,"0.#"),1)=".",TRUE,FALSE)</formula>
    </cfRule>
  </conditionalFormatting>
  <conditionalFormatting sqref="AM465">
    <cfRule type="expression" dxfId="2887" priority="1863">
      <formula>IF(RIGHT(TEXT(AM465,"0.#"),1)=".",FALSE,TRUE)</formula>
    </cfRule>
    <cfRule type="expression" dxfId="2886" priority="1864">
      <formula>IF(RIGHT(TEXT(AM465,"0.#"),1)=".",TRUE,FALSE)</formula>
    </cfRule>
  </conditionalFormatting>
  <conditionalFormatting sqref="AM463">
    <cfRule type="expression" dxfId="2885" priority="1867">
      <formula>IF(RIGHT(TEXT(AM463,"0.#"),1)=".",FALSE,TRUE)</formula>
    </cfRule>
    <cfRule type="expression" dxfId="2884" priority="1868">
      <formula>IF(RIGHT(TEXT(AM463,"0.#"),1)=".",TRUE,FALSE)</formula>
    </cfRule>
  </conditionalFormatting>
  <conditionalFormatting sqref="AM464">
    <cfRule type="expression" dxfId="2883" priority="1865">
      <formula>IF(RIGHT(TEXT(AM464,"0.#"),1)=".",FALSE,TRUE)</formula>
    </cfRule>
    <cfRule type="expression" dxfId="2882" priority="1866">
      <formula>IF(RIGHT(TEXT(AM464,"0.#"),1)=".",TRUE,FALSE)</formula>
    </cfRule>
  </conditionalFormatting>
  <conditionalFormatting sqref="AU465">
    <cfRule type="expression" dxfId="2881" priority="1857">
      <formula>IF(RIGHT(TEXT(AU465,"0.#"),1)=".",FALSE,TRUE)</formula>
    </cfRule>
    <cfRule type="expression" dxfId="2880" priority="1858">
      <formula>IF(RIGHT(TEXT(AU465,"0.#"),1)=".",TRUE,FALSE)</formula>
    </cfRule>
  </conditionalFormatting>
  <conditionalFormatting sqref="AU463">
    <cfRule type="expression" dxfId="2879" priority="1861">
      <formula>IF(RIGHT(TEXT(AU463,"0.#"),1)=".",FALSE,TRUE)</formula>
    </cfRule>
    <cfRule type="expression" dxfId="2878" priority="1862">
      <formula>IF(RIGHT(TEXT(AU463,"0.#"),1)=".",TRUE,FALSE)</formula>
    </cfRule>
  </conditionalFormatting>
  <conditionalFormatting sqref="AU464">
    <cfRule type="expression" dxfId="2877" priority="1859">
      <formula>IF(RIGHT(TEXT(AU464,"0.#"),1)=".",FALSE,TRUE)</formula>
    </cfRule>
    <cfRule type="expression" dxfId="2876" priority="1860">
      <formula>IF(RIGHT(TEXT(AU464,"0.#"),1)=".",TRUE,FALSE)</formula>
    </cfRule>
  </conditionalFormatting>
  <conditionalFormatting sqref="AI465">
    <cfRule type="expression" dxfId="2875" priority="1851">
      <formula>IF(RIGHT(TEXT(AI465,"0.#"),1)=".",FALSE,TRUE)</formula>
    </cfRule>
    <cfRule type="expression" dxfId="2874" priority="1852">
      <formula>IF(RIGHT(TEXT(AI465,"0.#"),1)=".",TRUE,FALSE)</formula>
    </cfRule>
  </conditionalFormatting>
  <conditionalFormatting sqref="AI463">
    <cfRule type="expression" dxfId="2873" priority="1855">
      <formula>IF(RIGHT(TEXT(AI463,"0.#"),1)=".",FALSE,TRUE)</formula>
    </cfRule>
    <cfRule type="expression" dxfId="2872" priority="1856">
      <formula>IF(RIGHT(TEXT(AI463,"0.#"),1)=".",TRUE,FALSE)</formula>
    </cfRule>
  </conditionalFormatting>
  <conditionalFormatting sqref="AI464">
    <cfRule type="expression" dxfId="2871" priority="1853">
      <formula>IF(RIGHT(TEXT(AI464,"0.#"),1)=".",FALSE,TRUE)</formula>
    </cfRule>
    <cfRule type="expression" dxfId="2870" priority="1854">
      <formula>IF(RIGHT(TEXT(AI464,"0.#"),1)=".",TRUE,FALSE)</formula>
    </cfRule>
  </conditionalFormatting>
  <conditionalFormatting sqref="AQ463">
    <cfRule type="expression" dxfId="2869" priority="1845">
      <formula>IF(RIGHT(TEXT(AQ463,"0.#"),1)=".",FALSE,TRUE)</formula>
    </cfRule>
    <cfRule type="expression" dxfId="2868" priority="1846">
      <formula>IF(RIGHT(TEXT(AQ463,"0.#"),1)=".",TRUE,FALSE)</formula>
    </cfRule>
  </conditionalFormatting>
  <conditionalFormatting sqref="AQ464">
    <cfRule type="expression" dxfId="2867" priority="1849">
      <formula>IF(RIGHT(TEXT(AQ464,"0.#"),1)=".",FALSE,TRUE)</formula>
    </cfRule>
    <cfRule type="expression" dxfId="2866" priority="1850">
      <formula>IF(RIGHT(TEXT(AQ464,"0.#"),1)=".",TRUE,FALSE)</formula>
    </cfRule>
  </conditionalFormatting>
  <conditionalFormatting sqref="AQ465">
    <cfRule type="expression" dxfId="2865" priority="1847">
      <formula>IF(RIGHT(TEXT(AQ465,"0.#"),1)=".",FALSE,TRUE)</formula>
    </cfRule>
    <cfRule type="expression" dxfId="2864" priority="1848">
      <formula>IF(RIGHT(TEXT(AQ465,"0.#"),1)=".",TRUE,FALSE)</formula>
    </cfRule>
  </conditionalFormatting>
  <conditionalFormatting sqref="AE470">
    <cfRule type="expression" dxfId="2863" priority="1839">
      <formula>IF(RIGHT(TEXT(AE470,"0.#"),1)=".",FALSE,TRUE)</formula>
    </cfRule>
    <cfRule type="expression" dxfId="2862" priority="1840">
      <formula>IF(RIGHT(TEXT(AE470,"0.#"),1)=".",TRUE,FALSE)</formula>
    </cfRule>
  </conditionalFormatting>
  <conditionalFormatting sqref="AE468">
    <cfRule type="expression" dxfId="2861" priority="1843">
      <formula>IF(RIGHT(TEXT(AE468,"0.#"),1)=".",FALSE,TRUE)</formula>
    </cfRule>
    <cfRule type="expression" dxfId="2860" priority="1844">
      <formula>IF(RIGHT(TEXT(AE468,"0.#"),1)=".",TRUE,FALSE)</formula>
    </cfRule>
  </conditionalFormatting>
  <conditionalFormatting sqref="AE469">
    <cfRule type="expression" dxfId="2859" priority="1841">
      <formula>IF(RIGHT(TEXT(AE469,"0.#"),1)=".",FALSE,TRUE)</formula>
    </cfRule>
    <cfRule type="expression" dxfId="2858" priority="1842">
      <formula>IF(RIGHT(TEXT(AE469,"0.#"),1)=".",TRUE,FALSE)</formula>
    </cfRule>
  </conditionalFormatting>
  <conditionalFormatting sqref="AM470">
    <cfRule type="expression" dxfId="2857" priority="1833">
      <formula>IF(RIGHT(TEXT(AM470,"0.#"),1)=".",FALSE,TRUE)</formula>
    </cfRule>
    <cfRule type="expression" dxfId="2856" priority="1834">
      <formula>IF(RIGHT(TEXT(AM470,"0.#"),1)=".",TRUE,FALSE)</formula>
    </cfRule>
  </conditionalFormatting>
  <conditionalFormatting sqref="AM468">
    <cfRule type="expression" dxfId="2855" priority="1837">
      <formula>IF(RIGHT(TEXT(AM468,"0.#"),1)=".",FALSE,TRUE)</formula>
    </cfRule>
    <cfRule type="expression" dxfId="2854" priority="1838">
      <formula>IF(RIGHT(TEXT(AM468,"0.#"),1)=".",TRUE,FALSE)</formula>
    </cfRule>
  </conditionalFormatting>
  <conditionalFormatting sqref="AM469">
    <cfRule type="expression" dxfId="2853" priority="1835">
      <formula>IF(RIGHT(TEXT(AM469,"0.#"),1)=".",FALSE,TRUE)</formula>
    </cfRule>
    <cfRule type="expression" dxfId="2852" priority="1836">
      <formula>IF(RIGHT(TEXT(AM469,"0.#"),1)=".",TRUE,FALSE)</formula>
    </cfRule>
  </conditionalFormatting>
  <conditionalFormatting sqref="AU470">
    <cfRule type="expression" dxfId="2851" priority="1827">
      <formula>IF(RIGHT(TEXT(AU470,"0.#"),1)=".",FALSE,TRUE)</formula>
    </cfRule>
    <cfRule type="expression" dxfId="2850" priority="1828">
      <formula>IF(RIGHT(TEXT(AU470,"0.#"),1)=".",TRUE,FALSE)</formula>
    </cfRule>
  </conditionalFormatting>
  <conditionalFormatting sqref="AU468">
    <cfRule type="expression" dxfId="2849" priority="1831">
      <formula>IF(RIGHT(TEXT(AU468,"0.#"),1)=".",FALSE,TRUE)</formula>
    </cfRule>
    <cfRule type="expression" dxfId="2848" priority="1832">
      <formula>IF(RIGHT(TEXT(AU468,"0.#"),1)=".",TRUE,FALSE)</formula>
    </cfRule>
  </conditionalFormatting>
  <conditionalFormatting sqref="AU469">
    <cfRule type="expression" dxfId="2847" priority="1829">
      <formula>IF(RIGHT(TEXT(AU469,"0.#"),1)=".",FALSE,TRUE)</formula>
    </cfRule>
    <cfRule type="expression" dxfId="2846" priority="1830">
      <formula>IF(RIGHT(TEXT(AU469,"0.#"),1)=".",TRUE,FALSE)</formula>
    </cfRule>
  </conditionalFormatting>
  <conditionalFormatting sqref="AI470">
    <cfRule type="expression" dxfId="2845" priority="1821">
      <formula>IF(RIGHT(TEXT(AI470,"0.#"),1)=".",FALSE,TRUE)</formula>
    </cfRule>
    <cfRule type="expression" dxfId="2844" priority="1822">
      <formula>IF(RIGHT(TEXT(AI470,"0.#"),1)=".",TRUE,FALSE)</formula>
    </cfRule>
  </conditionalFormatting>
  <conditionalFormatting sqref="AI468">
    <cfRule type="expression" dxfId="2843" priority="1825">
      <formula>IF(RIGHT(TEXT(AI468,"0.#"),1)=".",FALSE,TRUE)</formula>
    </cfRule>
    <cfRule type="expression" dxfId="2842" priority="1826">
      <formula>IF(RIGHT(TEXT(AI468,"0.#"),1)=".",TRUE,FALSE)</formula>
    </cfRule>
  </conditionalFormatting>
  <conditionalFormatting sqref="AI469">
    <cfRule type="expression" dxfId="2841" priority="1823">
      <formula>IF(RIGHT(TEXT(AI469,"0.#"),1)=".",FALSE,TRUE)</formula>
    </cfRule>
    <cfRule type="expression" dxfId="2840" priority="1824">
      <formula>IF(RIGHT(TEXT(AI469,"0.#"),1)=".",TRUE,FALSE)</formula>
    </cfRule>
  </conditionalFormatting>
  <conditionalFormatting sqref="AQ468">
    <cfRule type="expression" dxfId="2839" priority="1815">
      <formula>IF(RIGHT(TEXT(AQ468,"0.#"),1)=".",FALSE,TRUE)</formula>
    </cfRule>
    <cfRule type="expression" dxfId="2838" priority="1816">
      <formula>IF(RIGHT(TEXT(AQ468,"0.#"),1)=".",TRUE,FALSE)</formula>
    </cfRule>
  </conditionalFormatting>
  <conditionalFormatting sqref="AQ469">
    <cfRule type="expression" dxfId="2837" priority="1819">
      <formula>IF(RIGHT(TEXT(AQ469,"0.#"),1)=".",FALSE,TRUE)</formula>
    </cfRule>
    <cfRule type="expression" dxfId="2836" priority="1820">
      <formula>IF(RIGHT(TEXT(AQ469,"0.#"),1)=".",TRUE,FALSE)</formula>
    </cfRule>
  </conditionalFormatting>
  <conditionalFormatting sqref="AQ470">
    <cfRule type="expression" dxfId="2835" priority="1817">
      <formula>IF(RIGHT(TEXT(AQ470,"0.#"),1)=".",FALSE,TRUE)</formula>
    </cfRule>
    <cfRule type="expression" dxfId="2834" priority="1818">
      <formula>IF(RIGHT(TEXT(AQ470,"0.#"),1)=".",TRUE,FALSE)</formula>
    </cfRule>
  </conditionalFormatting>
  <conditionalFormatting sqref="AE475">
    <cfRule type="expression" dxfId="2833" priority="1809">
      <formula>IF(RIGHT(TEXT(AE475,"0.#"),1)=".",FALSE,TRUE)</formula>
    </cfRule>
    <cfRule type="expression" dxfId="2832" priority="1810">
      <formula>IF(RIGHT(TEXT(AE475,"0.#"),1)=".",TRUE,FALSE)</formula>
    </cfRule>
  </conditionalFormatting>
  <conditionalFormatting sqref="AE473">
    <cfRule type="expression" dxfId="2831" priority="1813">
      <formula>IF(RIGHT(TEXT(AE473,"0.#"),1)=".",FALSE,TRUE)</formula>
    </cfRule>
    <cfRule type="expression" dxfId="2830" priority="1814">
      <formula>IF(RIGHT(TEXT(AE473,"0.#"),1)=".",TRUE,FALSE)</formula>
    </cfRule>
  </conditionalFormatting>
  <conditionalFormatting sqref="AE474">
    <cfRule type="expression" dxfId="2829" priority="1811">
      <formula>IF(RIGHT(TEXT(AE474,"0.#"),1)=".",FALSE,TRUE)</formula>
    </cfRule>
    <cfRule type="expression" dxfId="2828" priority="1812">
      <formula>IF(RIGHT(TEXT(AE474,"0.#"),1)=".",TRUE,FALSE)</formula>
    </cfRule>
  </conditionalFormatting>
  <conditionalFormatting sqref="AM475">
    <cfRule type="expression" dxfId="2827" priority="1803">
      <formula>IF(RIGHT(TEXT(AM475,"0.#"),1)=".",FALSE,TRUE)</formula>
    </cfRule>
    <cfRule type="expression" dxfId="2826" priority="1804">
      <formula>IF(RIGHT(TEXT(AM475,"0.#"),1)=".",TRUE,FALSE)</formula>
    </cfRule>
  </conditionalFormatting>
  <conditionalFormatting sqref="AM473">
    <cfRule type="expression" dxfId="2825" priority="1807">
      <formula>IF(RIGHT(TEXT(AM473,"0.#"),1)=".",FALSE,TRUE)</formula>
    </cfRule>
    <cfRule type="expression" dxfId="2824" priority="1808">
      <formula>IF(RIGHT(TEXT(AM473,"0.#"),1)=".",TRUE,FALSE)</formula>
    </cfRule>
  </conditionalFormatting>
  <conditionalFormatting sqref="AM474">
    <cfRule type="expression" dxfId="2823" priority="1805">
      <formula>IF(RIGHT(TEXT(AM474,"0.#"),1)=".",FALSE,TRUE)</formula>
    </cfRule>
    <cfRule type="expression" dxfId="2822" priority="1806">
      <formula>IF(RIGHT(TEXT(AM474,"0.#"),1)=".",TRUE,FALSE)</formula>
    </cfRule>
  </conditionalFormatting>
  <conditionalFormatting sqref="AU475">
    <cfRule type="expression" dxfId="2821" priority="1797">
      <formula>IF(RIGHT(TEXT(AU475,"0.#"),1)=".",FALSE,TRUE)</formula>
    </cfRule>
    <cfRule type="expression" dxfId="2820" priority="1798">
      <formula>IF(RIGHT(TEXT(AU475,"0.#"),1)=".",TRUE,FALSE)</formula>
    </cfRule>
  </conditionalFormatting>
  <conditionalFormatting sqref="AU473">
    <cfRule type="expression" dxfId="2819" priority="1801">
      <formula>IF(RIGHT(TEXT(AU473,"0.#"),1)=".",FALSE,TRUE)</formula>
    </cfRule>
    <cfRule type="expression" dxfId="2818" priority="1802">
      <formula>IF(RIGHT(TEXT(AU473,"0.#"),1)=".",TRUE,FALSE)</formula>
    </cfRule>
  </conditionalFormatting>
  <conditionalFormatting sqref="AU474">
    <cfRule type="expression" dxfId="2817" priority="1799">
      <formula>IF(RIGHT(TEXT(AU474,"0.#"),1)=".",FALSE,TRUE)</formula>
    </cfRule>
    <cfRule type="expression" dxfId="2816" priority="1800">
      <formula>IF(RIGHT(TEXT(AU474,"0.#"),1)=".",TRUE,FALSE)</formula>
    </cfRule>
  </conditionalFormatting>
  <conditionalFormatting sqref="AI475">
    <cfRule type="expression" dxfId="2815" priority="1791">
      <formula>IF(RIGHT(TEXT(AI475,"0.#"),1)=".",FALSE,TRUE)</formula>
    </cfRule>
    <cfRule type="expression" dxfId="2814" priority="1792">
      <formula>IF(RIGHT(TEXT(AI475,"0.#"),1)=".",TRUE,FALSE)</formula>
    </cfRule>
  </conditionalFormatting>
  <conditionalFormatting sqref="AI473">
    <cfRule type="expression" dxfId="2813" priority="1795">
      <formula>IF(RIGHT(TEXT(AI473,"0.#"),1)=".",FALSE,TRUE)</formula>
    </cfRule>
    <cfRule type="expression" dxfId="2812" priority="1796">
      <formula>IF(RIGHT(TEXT(AI473,"0.#"),1)=".",TRUE,FALSE)</formula>
    </cfRule>
  </conditionalFormatting>
  <conditionalFormatting sqref="AI474">
    <cfRule type="expression" dxfId="2811" priority="1793">
      <formula>IF(RIGHT(TEXT(AI474,"0.#"),1)=".",FALSE,TRUE)</formula>
    </cfRule>
    <cfRule type="expression" dxfId="2810" priority="1794">
      <formula>IF(RIGHT(TEXT(AI474,"0.#"),1)=".",TRUE,FALSE)</formula>
    </cfRule>
  </conditionalFormatting>
  <conditionalFormatting sqref="AQ473">
    <cfRule type="expression" dxfId="2809" priority="1785">
      <formula>IF(RIGHT(TEXT(AQ473,"0.#"),1)=".",FALSE,TRUE)</formula>
    </cfRule>
    <cfRule type="expression" dxfId="2808" priority="1786">
      <formula>IF(RIGHT(TEXT(AQ473,"0.#"),1)=".",TRUE,FALSE)</formula>
    </cfRule>
  </conditionalFormatting>
  <conditionalFormatting sqref="AQ474">
    <cfRule type="expression" dxfId="2807" priority="1789">
      <formula>IF(RIGHT(TEXT(AQ474,"0.#"),1)=".",FALSE,TRUE)</formula>
    </cfRule>
    <cfRule type="expression" dxfId="2806" priority="1790">
      <formula>IF(RIGHT(TEXT(AQ474,"0.#"),1)=".",TRUE,FALSE)</formula>
    </cfRule>
  </conditionalFormatting>
  <conditionalFormatting sqref="AQ475">
    <cfRule type="expression" dxfId="2805" priority="1787">
      <formula>IF(RIGHT(TEXT(AQ475,"0.#"),1)=".",FALSE,TRUE)</formula>
    </cfRule>
    <cfRule type="expression" dxfId="2804" priority="1788">
      <formula>IF(RIGHT(TEXT(AQ475,"0.#"),1)=".",TRUE,FALSE)</formula>
    </cfRule>
  </conditionalFormatting>
  <conditionalFormatting sqref="AE480">
    <cfRule type="expression" dxfId="2803" priority="1779">
      <formula>IF(RIGHT(TEXT(AE480,"0.#"),1)=".",FALSE,TRUE)</formula>
    </cfRule>
    <cfRule type="expression" dxfId="2802" priority="1780">
      <formula>IF(RIGHT(TEXT(AE480,"0.#"),1)=".",TRUE,FALSE)</formula>
    </cfRule>
  </conditionalFormatting>
  <conditionalFormatting sqref="AE478">
    <cfRule type="expression" dxfId="2801" priority="1783">
      <formula>IF(RIGHT(TEXT(AE478,"0.#"),1)=".",FALSE,TRUE)</formula>
    </cfRule>
    <cfRule type="expression" dxfId="2800" priority="1784">
      <formula>IF(RIGHT(TEXT(AE478,"0.#"),1)=".",TRUE,FALSE)</formula>
    </cfRule>
  </conditionalFormatting>
  <conditionalFormatting sqref="AE479">
    <cfRule type="expression" dxfId="2799" priority="1781">
      <formula>IF(RIGHT(TEXT(AE479,"0.#"),1)=".",FALSE,TRUE)</formula>
    </cfRule>
    <cfRule type="expression" dxfId="2798" priority="1782">
      <formula>IF(RIGHT(TEXT(AE479,"0.#"),1)=".",TRUE,FALSE)</formula>
    </cfRule>
  </conditionalFormatting>
  <conditionalFormatting sqref="AM480">
    <cfRule type="expression" dxfId="2797" priority="1773">
      <formula>IF(RIGHT(TEXT(AM480,"0.#"),1)=".",FALSE,TRUE)</formula>
    </cfRule>
    <cfRule type="expression" dxfId="2796" priority="1774">
      <formula>IF(RIGHT(TEXT(AM480,"0.#"),1)=".",TRUE,FALSE)</formula>
    </cfRule>
  </conditionalFormatting>
  <conditionalFormatting sqref="AM478">
    <cfRule type="expression" dxfId="2795" priority="1777">
      <formula>IF(RIGHT(TEXT(AM478,"0.#"),1)=".",FALSE,TRUE)</formula>
    </cfRule>
    <cfRule type="expression" dxfId="2794" priority="1778">
      <formula>IF(RIGHT(TEXT(AM478,"0.#"),1)=".",TRUE,FALSE)</formula>
    </cfRule>
  </conditionalFormatting>
  <conditionalFormatting sqref="AM479">
    <cfRule type="expression" dxfId="2793" priority="1775">
      <formula>IF(RIGHT(TEXT(AM479,"0.#"),1)=".",FALSE,TRUE)</formula>
    </cfRule>
    <cfRule type="expression" dxfId="2792" priority="1776">
      <formula>IF(RIGHT(TEXT(AM479,"0.#"),1)=".",TRUE,FALSE)</formula>
    </cfRule>
  </conditionalFormatting>
  <conditionalFormatting sqref="AU480">
    <cfRule type="expression" dxfId="2791" priority="1767">
      <formula>IF(RIGHT(TEXT(AU480,"0.#"),1)=".",FALSE,TRUE)</formula>
    </cfRule>
    <cfRule type="expression" dxfId="2790" priority="1768">
      <formula>IF(RIGHT(TEXT(AU480,"0.#"),1)=".",TRUE,FALSE)</formula>
    </cfRule>
  </conditionalFormatting>
  <conditionalFormatting sqref="AU478">
    <cfRule type="expression" dxfId="2789" priority="1771">
      <formula>IF(RIGHT(TEXT(AU478,"0.#"),1)=".",FALSE,TRUE)</formula>
    </cfRule>
    <cfRule type="expression" dxfId="2788" priority="1772">
      <formula>IF(RIGHT(TEXT(AU478,"0.#"),1)=".",TRUE,FALSE)</formula>
    </cfRule>
  </conditionalFormatting>
  <conditionalFormatting sqref="AU479">
    <cfRule type="expression" dxfId="2787" priority="1769">
      <formula>IF(RIGHT(TEXT(AU479,"0.#"),1)=".",FALSE,TRUE)</formula>
    </cfRule>
    <cfRule type="expression" dxfId="2786" priority="1770">
      <formula>IF(RIGHT(TEXT(AU479,"0.#"),1)=".",TRUE,FALSE)</formula>
    </cfRule>
  </conditionalFormatting>
  <conditionalFormatting sqref="AI480">
    <cfRule type="expression" dxfId="2785" priority="1761">
      <formula>IF(RIGHT(TEXT(AI480,"0.#"),1)=".",FALSE,TRUE)</formula>
    </cfRule>
    <cfRule type="expression" dxfId="2784" priority="1762">
      <formula>IF(RIGHT(TEXT(AI480,"0.#"),1)=".",TRUE,FALSE)</formula>
    </cfRule>
  </conditionalFormatting>
  <conditionalFormatting sqref="AI478">
    <cfRule type="expression" dxfId="2783" priority="1765">
      <formula>IF(RIGHT(TEXT(AI478,"0.#"),1)=".",FALSE,TRUE)</formula>
    </cfRule>
    <cfRule type="expression" dxfId="2782" priority="1766">
      <formula>IF(RIGHT(TEXT(AI478,"0.#"),1)=".",TRUE,FALSE)</formula>
    </cfRule>
  </conditionalFormatting>
  <conditionalFormatting sqref="AI479">
    <cfRule type="expression" dxfId="2781" priority="1763">
      <formula>IF(RIGHT(TEXT(AI479,"0.#"),1)=".",FALSE,TRUE)</formula>
    </cfRule>
    <cfRule type="expression" dxfId="2780" priority="1764">
      <formula>IF(RIGHT(TEXT(AI479,"0.#"),1)=".",TRUE,FALSE)</formula>
    </cfRule>
  </conditionalFormatting>
  <conditionalFormatting sqref="AQ478">
    <cfRule type="expression" dxfId="2779" priority="1755">
      <formula>IF(RIGHT(TEXT(AQ478,"0.#"),1)=".",FALSE,TRUE)</formula>
    </cfRule>
    <cfRule type="expression" dxfId="2778" priority="1756">
      <formula>IF(RIGHT(TEXT(AQ478,"0.#"),1)=".",TRUE,FALSE)</formula>
    </cfRule>
  </conditionalFormatting>
  <conditionalFormatting sqref="AQ479">
    <cfRule type="expression" dxfId="2777" priority="1759">
      <formula>IF(RIGHT(TEXT(AQ479,"0.#"),1)=".",FALSE,TRUE)</formula>
    </cfRule>
    <cfRule type="expression" dxfId="2776" priority="1760">
      <formula>IF(RIGHT(TEXT(AQ479,"0.#"),1)=".",TRUE,FALSE)</formula>
    </cfRule>
  </conditionalFormatting>
  <conditionalFormatting sqref="AQ480">
    <cfRule type="expression" dxfId="2775" priority="1757">
      <formula>IF(RIGHT(TEXT(AQ480,"0.#"),1)=".",FALSE,TRUE)</formula>
    </cfRule>
    <cfRule type="expression" dxfId="2774" priority="1758">
      <formula>IF(RIGHT(TEXT(AQ480,"0.#"),1)=".",TRUE,FALSE)</formula>
    </cfRule>
  </conditionalFormatting>
  <conditionalFormatting sqref="AM47">
    <cfRule type="expression" dxfId="2773" priority="2049">
      <formula>IF(RIGHT(TEXT(AM47,"0.#"),1)=".",FALSE,TRUE)</formula>
    </cfRule>
    <cfRule type="expression" dxfId="2772" priority="2050">
      <formula>IF(RIGHT(TEXT(AM47,"0.#"),1)=".",TRUE,FALSE)</formula>
    </cfRule>
  </conditionalFormatting>
  <conditionalFormatting sqref="AI46">
    <cfRule type="expression" dxfId="2771" priority="2053">
      <formula>IF(RIGHT(TEXT(AI46,"0.#"),1)=".",FALSE,TRUE)</formula>
    </cfRule>
    <cfRule type="expression" dxfId="2770" priority="2054">
      <formula>IF(RIGHT(TEXT(AI46,"0.#"),1)=".",TRUE,FALSE)</formula>
    </cfRule>
  </conditionalFormatting>
  <conditionalFormatting sqref="AM46">
    <cfRule type="expression" dxfId="2769" priority="2051">
      <formula>IF(RIGHT(TEXT(AM46,"0.#"),1)=".",FALSE,TRUE)</formula>
    </cfRule>
    <cfRule type="expression" dxfId="2768" priority="2052">
      <formula>IF(RIGHT(TEXT(AM46,"0.#"),1)=".",TRUE,FALSE)</formula>
    </cfRule>
  </conditionalFormatting>
  <conditionalFormatting sqref="AU46:AU48">
    <cfRule type="expression" dxfId="2767" priority="2043">
      <formula>IF(RIGHT(TEXT(AU46,"0.#"),1)=".",FALSE,TRUE)</formula>
    </cfRule>
    <cfRule type="expression" dxfId="2766" priority="2044">
      <formula>IF(RIGHT(TEXT(AU46,"0.#"),1)=".",TRUE,FALSE)</formula>
    </cfRule>
  </conditionalFormatting>
  <conditionalFormatting sqref="AM48">
    <cfRule type="expression" dxfId="2765" priority="2047">
      <formula>IF(RIGHT(TEXT(AM48,"0.#"),1)=".",FALSE,TRUE)</formula>
    </cfRule>
    <cfRule type="expression" dxfId="2764" priority="2048">
      <formula>IF(RIGHT(TEXT(AM48,"0.#"),1)=".",TRUE,FALSE)</formula>
    </cfRule>
  </conditionalFormatting>
  <conditionalFormatting sqref="AQ46:AQ48">
    <cfRule type="expression" dxfId="2763" priority="2045">
      <formula>IF(RIGHT(TEXT(AQ46,"0.#"),1)=".",FALSE,TRUE)</formula>
    </cfRule>
    <cfRule type="expression" dxfId="2762" priority="2046">
      <formula>IF(RIGHT(TEXT(AQ46,"0.#"),1)=".",TRUE,FALSE)</formula>
    </cfRule>
  </conditionalFormatting>
  <conditionalFormatting sqref="AE146:AE147 AI146:AI147 AM146:AM147 AQ146:AQ147 AU146:AU147">
    <cfRule type="expression" dxfId="2761" priority="2037">
      <formula>IF(RIGHT(TEXT(AE146,"0.#"),1)=".",FALSE,TRUE)</formula>
    </cfRule>
    <cfRule type="expression" dxfId="2760" priority="2038">
      <formula>IF(RIGHT(TEXT(AE146,"0.#"),1)=".",TRUE,FALSE)</formula>
    </cfRule>
  </conditionalFormatting>
  <conditionalFormatting sqref="AE138:AE139 AI138:AI139 AM138:AM139 AQ138:AQ139 AU138:AU139">
    <cfRule type="expression" dxfId="2759" priority="2041">
      <formula>IF(RIGHT(TEXT(AE138,"0.#"),1)=".",FALSE,TRUE)</formula>
    </cfRule>
    <cfRule type="expression" dxfId="2758" priority="2042">
      <formula>IF(RIGHT(TEXT(AE138,"0.#"),1)=".",TRUE,FALSE)</formula>
    </cfRule>
  </conditionalFormatting>
  <conditionalFormatting sqref="AE142:AE143 AI142:AI143 AM142:AM143 AQ142:AQ143 AU142:AU143">
    <cfRule type="expression" dxfId="2757" priority="2039">
      <formula>IF(RIGHT(TEXT(AE142,"0.#"),1)=".",FALSE,TRUE)</formula>
    </cfRule>
    <cfRule type="expression" dxfId="2756" priority="2040">
      <formula>IF(RIGHT(TEXT(AE142,"0.#"),1)=".",TRUE,FALSE)</formula>
    </cfRule>
  </conditionalFormatting>
  <conditionalFormatting sqref="AE198:AE199 AI198:AI199 AM198:AM199 AQ198:AQ199 AU198:AU199">
    <cfRule type="expression" dxfId="2755" priority="2031">
      <formula>IF(RIGHT(TEXT(AE198,"0.#"),1)=".",FALSE,TRUE)</formula>
    </cfRule>
    <cfRule type="expression" dxfId="2754" priority="2032">
      <formula>IF(RIGHT(TEXT(AE198,"0.#"),1)=".",TRUE,FALSE)</formula>
    </cfRule>
  </conditionalFormatting>
  <conditionalFormatting sqref="AE150:AE151 AI150:AI151 AM150:AM151 AQ150:AQ151 AU150:AU151">
    <cfRule type="expression" dxfId="2753" priority="2035">
      <formula>IF(RIGHT(TEXT(AE150,"0.#"),1)=".",FALSE,TRUE)</formula>
    </cfRule>
    <cfRule type="expression" dxfId="2752" priority="2036">
      <formula>IF(RIGHT(TEXT(AE150,"0.#"),1)=".",TRUE,FALSE)</formula>
    </cfRule>
  </conditionalFormatting>
  <conditionalFormatting sqref="AE194:AE195 AI194:AI195 AM194:AM195 AQ194:AQ195 AU194:AU195">
    <cfRule type="expression" dxfId="2751" priority="2033">
      <formula>IF(RIGHT(TEXT(AE194,"0.#"),1)=".",FALSE,TRUE)</formula>
    </cfRule>
    <cfRule type="expression" dxfId="2750" priority="2034">
      <formula>IF(RIGHT(TEXT(AE194,"0.#"),1)=".",TRUE,FALSE)</formula>
    </cfRule>
  </conditionalFormatting>
  <conditionalFormatting sqref="AE210:AE211 AI210:AI211 AM210:AM211 AQ210:AQ211 AU210:AU211">
    <cfRule type="expression" dxfId="2749" priority="2025">
      <formula>IF(RIGHT(TEXT(AE210,"0.#"),1)=".",FALSE,TRUE)</formula>
    </cfRule>
    <cfRule type="expression" dxfId="2748" priority="2026">
      <formula>IF(RIGHT(TEXT(AE210,"0.#"),1)=".",TRUE,FALSE)</formula>
    </cfRule>
  </conditionalFormatting>
  <conditionalFormatting sqref="AE202:AE203 AI202:AI203 AM202:AM203 AQ202:AQ203 AU202:AU203">
    <cfRule type="expression" dxfId="2747" priority="2029">
      <formula>IF(RIGHT(TEXT(AE202,"0.#"),1)=".",FALSE,TRUE)</formula>
    </cfRule>
    <cfRule type="expression" dxfId="2746" priority="2030">
      <formula>IF(RIGHT(TEXT(AE202,"0.#"),1)=".",TRUE,FALSE)</formula>
    </cfRule>
  </conditionalFormatting>
  <conditionalFormatting sqref="AE206:AE207 AI206:AI207 AM206:AM207 AQ206:AQ207 AU206:AU207">
    <cfRule type="expression" dxfId="2745" priority="2027">
      <formula>IF(RIGHT(TEXT(AE206,"0.#"),1)=".",FALSE,TRUE)</formula>
    </cfRule>
    <cfRule type="expression" dxfId="2744" priority="2028">
      <formula>IF(RIGHT(TEXT(AE206,"0.#"),1)=".",TRUE,FALSE)</formula>
    </cfRule>
  </conditionalFormatting>
  <conditionalFormatting sqref="AE262:AE263 AI262:AI263 AM262:AM263 AQ262:AQ263 AU262:AU263">
    <cfRule type="expression" dxfId="2743" priority="2019">
      <formula>IF(RIGHT(TEXT(AE262,"0.#"),1)=".",FALSE,TRUE)</formula>
    </cfRule>
    <cfRule type="expression" dxfId="2742" priority="2020">
      <formula>IF(RIGHT(TEXT(AE262,"0.#"),1)=".",TRUE,FALSE)</formula>
    </cfRule>
  </conditionalFormatting>
  <conditionalFormatting sqref="AE254:AE255 AI254:AI255 AM254:AM255 AQ254:AQ255 AU254:AU255">
    <cfRule type="expression" dxfId="2741" priority="2023">
      <formula>IF(RIGHT(TEXT(AE254,"0.#"),1)=".",FALSE,TRUE)</formula>
    </cfRule>
    <cfRule type="expression" dxfId="2740" priority="2024">
      <formula>IF(RIGHT(TEXT(AE254,"0.#"),1)=".",TRUE,FALSE)</formula>
    </cfRule>
  </conditionalFormatting>
  <conditionalFormatting sqref="AE258:AE259 AI258:AI259 AM258:AM259 AQ258:AQ259 AU258:AU259">
    <cfRule type="expression" dxfId="2739" priority="2021">
      <formula>IF(RIGHT(TEXT(AE258,"0.#"),1)=".",FALSE,TRUE)</formula>
    </cfRule>
    <cfRule type="expression" dxfId="2738" priority="2022">
      <formula>IF(RIGHT(TEXT(AE258,"0.#"),1)=".",TRUE,FALSE)</formula>
    </cfRule>
  </conditionalFormatting>
  <conditionalFormatting sqref="AE314:AE315 AI314:AI315 AM314:AM315 AQ314:AQ315 AU314:AU315">
    <cfRule type="expression" dxfId="2737" priority="2013">
      <formula>IF(RIGHT(TEXT(AE314,"0.#"),1)=".",FALSE,TRUE)</formula>
    </cfRule>
    <cfRule type="expression" dxfId="2736" priority="2014">
      <formula>IF(RIGHT(TEXT(AE314,"0.#"),1)=".",TRUE,FALSE)</formula>
    </cfRule>
  </conditionalFormatting>
  <conditionalFormatting sqref="AE266:AE267 AI266:AI267 AM266:AM267 AQ266:AQ267 AU266:AU267">
    <cfRule type="expression" dxfId="2735" priority="2017">
      <formula>IF(RIGHT(TEXT(AE266,"0.#"),1)=".",FALSE,TRUE)</formula>
    </cfRule>
    <cfRule type="expression" dxfId="2734" priority="2018">
      <formula>IF(RIGHT(TEXT(AE266,"0.#"),1)=".",TRUE,FALSE)</formula>
    </cfRule>
  </conditionalFormatting>
  <conditionalFormatting sqref="AE270:AE271 AI270:AI271 AM270:AM271 AQ270:AQ271 AU270:AU271">
    <cfRule type="expression" dxfId="2733" priority="2015">
      <formula>IF(RIGHT(TEXT(AE270,"0.#"),1)=".",FALSE,TRUE)</formula>
    </cfRule>
    <cfRule type="expression" dxfId="2732" priority="2016">
      <formula>IF(RIGHT(TEXT(AE270,"0.#"),1)=".",TRUE,FALSE)</formula>
    </cfRule>
  </conditionalFormatting>
  <conditionalFormatting sqref="AE326:AE327 AI326:AI327 AM326:AM327 AQ326:AQ327 AU326:AU327">
    <cfRule type="expression" dxfId="2731" priority="2007">
      <formula>IF(RIGHT(TEXT(AE326,"0.#"),1)=".",FALSE,TRUE)</formula>
    </cfRule>
    <cfRule type="expression" dxfId="2730" priority="2008">
      <formula>IF(RIGHT(TEXT(AE326,"0.#"),1)=".",TRUE,FALSE)</formula>
    </cfRule>
  </conditionalFormatting>
  <conditionalFormatting sqref="AE318:AE319 AI318:AI319 AM318:AM319 AQ318:AQ319 AU318:AU319">
    <cfRule type="expression" dxfId="2729" priority="2011">
      <formula>IF(RIGHT(TEXT(AE318,"0.#"),1)=".",FALSE,TRUE)</formula>
    </cfRule>
    <cfRule type="expression" dxfId="2728" priority="2012">
      <formula>IF(RIGHT(TEXT(AE318,"0.#"),1)=".",TRUE,FALSE)</formula>
    </cfRule>
  </conditionalFormatting>
  <conditionalFormatting sqref="AE322:AE323 AI322:AI323 AM322:AM323 AQ322:AQ323 AU322:AU323">
    <cfRule type="expression" dxfId="2727" priority="2009">
      <formula>IF(RIGHT(TEXT(AE322,"0.#"),1)=".",FALSE,TRUE)</formula>
    </cfRule>
    <cfRule type="expression" dxfId="2726" priority="2010">
      <formula>IF(RIGHT(TEXT(AE322,"0.#"),1)=".",TRUE,FALSE)</formula>
    </cfRule>
  </conditionalFormatting>
  <conditionalFormatting sqref="AE378:AE379 AI378:AI379 AM378:AM379 AQ378:AQ379 AU378:AU379">
    <cfRule type="expression" dxfId="2725" priority="2001">
      <formula>IF(RIGHT(TEXT(AE378,"0.#"),1)=".",FALSE,TRUE)</formula>
    </cfRule>
    <cfRule type="expression" dxfId="2724" priority="2002">
      <formula>IF(RIGHT(TEXT(AE378,"0.#"),1)=".",TRUE,FALSE)</formula>
    </cfRule>
  </conditionalFormatting>
  <conditionalFormatting sqref="AE330:AE331 AI330:AI331 AM330:AM331 AQ330:AQ331 AU330:AU331">
    <cfRule type="expression" dxfId="2723" priority="2005">
      <formula>IF(RIGHT(TEXT(AE330,"0.#"),1)=".",FALSE,TRUE)</formula>
    </cfRule>
    <cfRule type="expression" dxfId="2722" priority="2006">
      <formula>IF(RIGHT(TEXT(AE330,"0.#"),1)=".",TRUE,FALSE)</formula>
    </cfRule>
  </conditionalFormatting>
  <conditionalFormatting sqref="AE374:AE375 AI374:AI375 AM374:AM375 AQ374:AQ375 AU374:AU375">
    <cfRule type="expression" dxfId="2721" priority="2003">
      <formula>IF(RIGHT(TEXT(AE374,"0.#"),1)=".",FALSE,TRUE)</formula>
    </cfRule>
    <cfRule type="expression" dxfId="2720" priority="2004">
      <formula>IF(RIGHT(TEXT(AE374,"0.#"),1)=".",TRUE,FALSE)</formula>
    </cfRule>
  </conditionalFormatting>
  <conditionalFormatting sqref="AE390:AE391 AI390:AI391 AM390:AM391 AQ390:AQ391 AU390:AU391">
    <cfRule type="expression" dxfId="2719" priority="1995">
      <formula>IF(RIGHT(TEXT(AE390,"0.#"),1)=".",FALSE,TRUE)</formula>
    </cfRule>
    <cfRule type="expression" dxfId="2718" priority="1996">
      <formula>IF(RIGHT(TEXT(AE390,"0.#"),1)=".",TRUE,FALSE)</formula>
    </cfRule>
  </conditionalFormatting>
  <conditionalFormatting sqref="AE382:AE383 AI382:AI383 AM382:AM383 AQ382:AQ383 AU382:AU383">
    <cfRule type="expression" dxfId="2717" priority="1999">
      <formula>IF(RIGHT(TEXT(AE382,"0.#"),1)=".",FALSE,TRUE)</formula>
    </cfRule>
    <cfRule type="expression" dxfId="2716" priority="2000">
      <formula>IF(RIGHT(TEXT(AE382,"0.#"),1)=".",TRUE,FALSE)</formula>
    </cfRule>
  </conditionalFormatting>
  <conditionalFormatting sqref="AE386:AE387 AI386:AI387 AM386:AM387 AQ386:AQ387 AU386:AU387">
    <cfRule type="expression" dxfId="2715" priority="1997">
      <formula>IF(RIGHT(TEXT(AE386,"0.#"),1)=".",FALSE,TRUE)</formula>
    </cfRule>
    <cfRule type="expression" dxfId="2714" priority="1998">
      <formula>IF(RIGHT(TEXT(AE386,"0.#"),1)=".",TRUE,FALSE)</formula>
    </cfRule>
  </conditionalFormatting>
  <conditionalFormatting sqref="AE440">
    <cfRule type="expression" dxfId="2713" priority="1989">
      <formula>IF(RIGHT(TEXT(AE440,"0.#"),1)=".",FALSE,TRUE)</formula>
    </cfRule>
    <cfRule type="expression" dxfId="2712" priority="1990">
      <formula>IF(RIGHT(TEXT(AE440,"0.#"),1)=".",TRUE,FALSE)</formula>
    </cfRule>
  </conditionalFormatting>
  <conditionalFormatting sqref="AE438">
    <cfRule type="expression" dxfId="2711" priority="1993">
      <formula>IF(RIGHT(TEXT(AE438,"0.#"),1)=".",FALSE,TRUE)</formula>
    </cfRule>
    <cfRule type="expression" dxfId="2710" priority="1994">
      <formula>IF(RIGHT(TEXT(AE438,"0.#"),1)=".",TRUE,FALSE)</formula>
    </cfRule>
  </conditionalFormatting>
  <conditionalFormatting sqref="AE439">
    <cfRule type="expression" dxfId="2709" priority="1991">
      <formula>IF(RIGHT(TEXT(AE439,"0.#"),1)=".",FALSE,TRUE)</formula>
    </cfRule>
    <cfRule type="expression" dxfId="2708" priority="1992">
      <formula>IF(RIGHT(TEXT(AE439,"0.#"),1)=".",TRUE,FALSE)</formula>
    </cfRule>
  </conditionalFormatting>
  <conditionalFormatting sqref="AM440">
    <cfRule type="expression" dxfId="2707" priority="1983">
      <formula>IF(RIGHT(TEXT(AM440,"0.#"),1)=".",FALSE,TRUE)</formula>
    </cfRule>
    <cfRule type="expression" dxfId="2706" priority="1984">
      <formula>IF(RIGHT(TEXT(AM440,"0.#"),1)=".",TRUE,FALSE)</formula>
    </cfRule>
  </conditionalFormatting>
  <conditionalFormatting sqref="AM438">
    <cfRule type="expression" dxfId="2705" priority="1987">
      <formula>IF(RIGHT(TEXT(AM438,"0.#"),1)=".",FALSE,TRUE)</formula>
    </cfRule>
    <cfRule type="expression" dxfId="2704" priority="1988">
      <formula>IF(RIGHT(TEXT(AM438,"0.#"),1)=".",TRUE,FALSE)</formula>
    </cfRule>
  </conditionalFormatting>
  <conditionalFormatting sqref="AM439">
    <cfRule type="expression" dxfId="2703" priority="1985">
      <formula>IF(RIGHT(TEXT(AM439,"0.#"),1)=".",FALSE,TRUE)</formula>
    </cfRule>
    <cfRule type="expression" dxfId="2702" priority="1986">
      <formula>IF(RIGHT(TEXT(AM439,"0.#"),1)=".",TRUE,FALSE)</formula>
    </cfRule>
  </conditionalFormatting>
  <conditionalFormatting sqref="AU440">
    <cfRule type="expression" dxfId="2701" priority="1977">
      <formula>IF(RIGHT(TEXT(AU440,"0.#"),1)=".",FALSE,TRUE)</formula>
    </cfRule>
    <cfRule type="expression" dxfId="2700" priority="1978">
      <formula>IF(RIGHT(TEXT(AU440,"0.#"),1)=".",TRUE,FALSE)</formula>
    </cfRule>
  </conditionalFormatting>
  <conditionalFormatting sqref="AU438">
    <cfRule type="expression" dxfId="2699" priority="1981">
      <formula>IF(RIGHT(TEXT(AU438,"0.#"),1)=".",FALSE,TRUE)</formula>
    </cfRule>
    <cfRule type="expression" dxfId="2698" priority="1982">
      <formula>IF(RIGHT(TEXT(AU438,"0.#"),1)=".",TRUE,FALSE)</formula>
    </cfRule>
  </conditionalFormatting>
  <conditionalFormatting sqref="AU439">
    <cfRule type="expression" dxfId="2697" priority="1979">
      <formula>IF(RIGHT(TEXT(AU439,"0.#"),1)=".",FALSE,TRUE)</formula>
    </cfRule>
    <cfRule type="expression" dxfId="2696" priority="1980">
      <formula>IF(RIGHT(TEXT(AU439,"0.#"),1)=".",TRUE,FALSE)</formula>
    </cfRule>
  </conditionalFormatting>
  <conditionalFormatting sqref="AI440">
    <cfRule type="expression" dxfId="2695" priority="1971">
      <formula>IF(RIGHT(TEXT(AI440,"0.#"),1)=".",FALSE,TRUE)</formula>
    </cfRule>
    <cfRule type="expression" dxfId="2694" priority="1972">
      <formula>IF(RIGHT(TEXT(AI440,"0.#"),1)=".",TRUE,FALSE)</formula>
    </cfRule>
  </conditionalFormatting>
  <conditionalFormatting sqref="AI438">
    <cfRule type="expression" dxfId="2693" priority="1975">
      <formula>IF(RIGHT(TEXT(AI438,"0.#"),1)=".",FALSE,TRUE)</formula>
    </cfRule>
    <cfRule type="expression" dxfId="2692" priority="1976">
      <formula>IF(RIGHT(TEXT(AI438,"0.#"),1)=".",TRUE,FALSE)</formula>
    </cfRule>
  </conditionalFormatting>
  <conditionalFormatting sqref="AI439">
    <cfRule type="expression" dxfId="2691" priority="1973">
      <formula>IF(RIGHT(TEXT(AI439,"0.#"),1)=".",FALSE,TRUE)</formula>
    </cfRule>
    <cfRule type="expression" dxfId="2690" priority="1974">
      <formula>IF(RIGHT(TEXT(AI439,"0.#"),1)=".",TRUE,FALSE)</formula>
    </cfRule>
  </conditionalFormatting>
  <conditionalFormatting sqref="AQ438">
    <cfRule type="expression" dxfId="2689" priority="1965">
      <formula>IF(RIGHT(TEXT(AQ438,"0.#"),1)=".",FALSE,TRUE)</formula>
    </cfRule>
    <cfRule type="expression" dxfId="2688" priority="1966">
      <formula>IF(RIGHT(TEXT(AQ438,"0.#"),1)=".",TRUE,FALSE)</formula>
    </cfRule>
  </conditionalFormatting>
  <conditionalFormatting sqref="AQ439">
    <cfRule type="expression" dxfId="2687" priority="1969">
      <formula>IF(RIGHT(TEXT(AQ439,"0.#"),1)=".",FALSE,TRUE)</formula>
    </cfRule>
    <cfRule type="expression" dxfId="2686" priority="1970">
      <formula>IF(RIGHT(TEXT(AQ439,"0.#"),1)=".",TRUE,FALSE)</formula>
    </cfRule>
  </conditionalFormatting>
  <conditionalFormatting sqref="AQ440">
    <cfRule type="expression" dxfId="2685" priority="1967">
      <formula>IF(RIGHT(TEXT(AQ440,"0.#"),1)=".",FALSE,TRUE)</formula>
    </cfRule>
    <cfRule type="expression" dxfId="2684" priority="1968">
      <formula>IF(RIGHT(TEXT(AQ440,"0.#"),1)=".",TRUE,FALSE)</formula>
    </cfRule>
  </conditionalFormatting>
  <conditionalFormatting sqref="AE445">
    <cfRule type="expression" dxfId="2683" priority="1959">
      <formula>IF(RIGHT(TEXT(AE445,"0.#"),1)=".",FALSE,TRUE)</formula>
    </cfRule>
    <cfRule type="expression" dxfId="2682" priority="1960">
      <formula>IF(RIGHT(TEXT(AE445,"0.#"),1)=".",TRUE,FALSE)</formula>
    </cfRule>
  </conditionalFormatting>
  <conditionalFormatting sqref="AE443">
    <cfRule type="expression" dxfId="2681" priority="1963">
      <formula>IF(RIGHT(TEXT(AE443,"0.#"),1)=".",FALSE,TRUE)</formula>
    </cfRule>
    <cfRule type="expression" dxfId="2680" priority="1964">
      <formula>IF(RIGHT(TEXT(AE443,"0.#"),1)=".",TRUE,FALSE)</formula>
    </cfRule>
  </conditionalFormatting>
  <conditionalFormatting sqref="AE444">
    <cfRule type="expression" dxfId="2679" priority="1961">
      <formula>IF(RIGHT(TEXT(AE444,"0.#"),1)=".",FALSE,TRUE)</formula>
    </cfRule>
    <cfRule type="expression" dxfId="2678" priority="1962">
      <formula>IF(RIGHT(TEXT(AE444,"0.#"),1)=".",TRUE,FALSE)</formula>
    </cfRule>
  </conditionalFormatting>
  <conditionalFormatting sqref="AM445">
    <cfRule type="expression" dxfId="2677" priority="1953">
      <formula>IF(RIGHT(TEXT(AM445,"0.#"),1)=".",FALSE,TRUE)</formula>
    </cfRule>
    <cfRule type="expression" dxfId="2676" priority="1954">
      <formula>IF(RIGHT(TEXT(AM445,"0.#"),1)=".",TRUE,FALSE)</formula>
    </cfRule>
  </conditionalFormatting>
  <conditionalFormatting sqref="AM443">
    <cfRule type="expression" dxfId="2675" priority="1957">
      <formula>IF(RIGHT(TEXT(AM443,"0.#"),1)=".",FALSE,TRUE)</formula>
    </cfRule>
    <cfRule type="expression" dxfId="2674" priority="1958">
      <formula>IF(RIGHT(TEXT(AM443,"0.#"),1)=".",TRUE,FALSE)</formula>
    </cfRule>
  </conditionalFormatting>
  <conditionalFormatting sqref="AM444">
    <cfRule type="expression" dxfId="2673" priority="1955">
      <formula>IF(RIGHT(TEXT(AM444,"0.#"),1)=".",FALSE,TRUE)</formula>
    </cfRule>
    <cfRule type="expression" dxfId="2672" priority="1956">
      <formula>IF(RIGHT(TEXT(AM444,"0.#"),1)=".",TRUE,FALSE)</formula>
    </cfRule>
  </conditionalFormatting>
  <conditionalFormatting sqref="AU445">
    <cfRule type="expression" dxfId="2671" priority="1947">
      <formula>IF(RIGHT(TEXT(AU445,"0.#"),1)=".",FALSE,TRUE)</formula>
    </cfRule>
    <cfRule type="expression" dxfId="2670" priority="1948">
      <formula>IF(RIGHT(TEXT(AU445,"0.#"),1)=".",TRUE,FALSE)</formula>
    </cfRule>
  </conditionalFormatting>
  <conditionalFormatting sqref="AU443">
    <cfRule type="expression" dxfId="2669" priority="1951">
      <formula>IF(RIGHT(TEXT(AU443,"0.#"),1)=".",FALSE,TRUE)</formula>
    </cfRule>
    <cfRule type="expression" dxfId="2668" priority="1952">
      <formula>IF(RIGHT(TEXT(AU443,"0.#"),1)=".",TRUE,FALSE)</formula>
    </cfRule>
  </conditionalFormatting>
  <conditionalFormatting sqref="AU444">
    <cfRule type="expression" dxfId="2667" priority="1949">
      <formula>IF(RIGHT(TEXT(AU444,"0.#"),1)=".",FALSE,TRUE)</formula>
    </cfRule>
    <cfRule type="expression" dxfId="2666" priority="1950">
      <formula>IF(RIGHT(TEXT(AU444,"0.#"),1)=".",TRUE,FALSE)</formula>
    </cfRule>
  </conditionalFormatting>
  <conditionalFormatting sqref="AI445">
    <cfRule type="expression" dxfId="2665" priority="1941">
      <formula>IF(RIGHT(TEXT(AI445,"0.#"),1)=".",FALSE,TRUE)</formula>
    </cfRule>
    <cfRule type="expression" dxfId="2664" priority="1942">
      <formula>IF(RIGHT(TEXT(AI445,"0.#"),1)=".",TRUE,FALSE)</formula>
    </cfRule>
  </conditionalFormatting>
  <conditionalFormatting sqref="AI443">
    <cfRule type="expression" dxfId="2663" priority="1945">
      <formula>IF(RIGHT(TEXT(AI443,"0.#"),1)=".",FALSE,TRUE)</formula>
    </cfRule>
    <cfRule type="expression" dxfId="2662" priority="1946">
      <formula>IF(RIGHT(TEXT(AI443,"0.#"),1)=".",TRUE,FALSE)</formula>
    </cfRule>
  </conditionalFormatting>
  <conditionalFormatting sqref="AI444">
    <cfRule type="expression" dxfId="2661" priority="1943">
      <formula>IF(RIGHT(TEXT(AI444,"0.#"),1)=".",FALSE,TRUE)</formula>
    </cfRule>
    <cfRule type="expression" dxfId="2660" priority="1944">
      <formula>IF(RIGHT(TEXT(AI444,"0.#"),1)=".",TRUE,FALSE)</formula>
    </cfRule>
  </conditionalFormatting>
  <conditionalFormatting sqref="AQ443">
    <cfRule type="expression" dxfId="2659" priority="1935">
      <formula>IF(RIGHT(TEXT(AQ443,"0.#"),1)=".",FALSE,TRUE)</formula>
    </cfRule>
    <cfRule type="expression" dxfId="2658" priority="1936">
      <formula>IF(RIGHT(TEXT(AQ443,"0.#"),1)=".",TRUE,FALSE)</formula>
    </cfRule>
  </conditionalFormatting>
  <conditionalFormatting sqref="AQ444">
    <cfRule type="expression" dxfId="2657" priority="1939">
      <formula>IF(RIGHT(TEXT(AQ444,"0.#"),1)=".",FALSE,TRUE)</formula>
    </cfRule>
    <cfRule type="expression" dxfId="2656" priority="1940">
      <formula>IF(RIGHT(TEXT(AQ444,"0.#"),1)=".",TRUE,FALSE)</formula>
    </cfRule>
  </conditionalFormatting>
  <conditionalFormatting sqref="AQ445">
    <cfRule type="expression" dxfId="2655" priority="1937">
      <formula>IF(RIGHT(TEXT(AQ445,"0.#"),1)=".",FALSE,TRUE)</formula>
    </cfRule>
    <cfRule type="expression" dxfId="2654" priority="1938">
      <formula>IF(RIGHT(TEXT(AQ445,"0.#"),1)=".",TRUE,FALSE)</formula>
    </cfRule>
  </conditionalFormatting>
  <conditionalFormatting sqref="Y872:Y899">
    <cfRule type="expression" dxfId="2653" priority="2165">
      <formula>IF(RIGHT(TEXT(Y872,"0.#"),1)=".",FALSE,TRUE)</formula>
    </cfRule>
    <cfRule type="expression" dxfId="2652" priority="2166">
      <formula>IF(RIGHT(TEXT(Y872,"0.#"),1)=".",TRUE,FALSE)</formula>
    </cfRule>
  </conditionalFormatting>
  <conditionalFormatting sqref="Y905:Y932">
    <cfRule type="expression" dxfId="2651" priority="2153">
      <formula>IF(RIGHT(TEXT(Y905,"0.#"),1)=".",FALSE,TRUE)</formula>
    </cfRule>
    <cfRule type="expression" dxfId="2650" priority="2154">
      <formula>IF(RIGHT(TEXT(Y905,"0.#"),1)=".",TRUE,FALSE)</formula>
    </cfRule>
  </conditionalFormatting>
  <conditionalFormatting sqref="Y940:Y965">
    <cfRule type="expression" dxfId="2649" priority="2141">
      <formula>IF(RIGHT(TEXT(Y940,"0.#"),1)=".",FALSE,TRUE)</formula>
    </cfRule>
    <cfRule type="expression" dxfId="2648" priority="2142">
      <formula>IF(RIGHT(TEXT(Y940,"0.#"),1)=".",TRUE,FALSE)</formula>
    </cfRule>
  </conditionalFormatting>
  <conditionalFormatting sqref="Y975:Y998">
    <cfRule type="expression" dxfId="2647" priority="2129">
      <formula>IF(RIGHT(TEXT(Y975,"0.#"),1)=".",FALSE,TRUE)</formula>
    </cfRule>
    <cfRule type="expression" dxfId="2646" priority="2130">
      <formula>IF(RIGHT(TEXT(Y975,"0.#"),1)=".",TRUE,FALSE)</formula>
    </cfRule>
  </conditionalFormatting>
  <conditionalFormatting sqref="Y1004:Y1031">
    <cfRule type="expression" dxfId="2645" priority="2117">
      <formula>IF(RIGHT(TEXT(Y1004,"0.#"),1)=".",FALSE,TRUE)</formula>
    </cfRule>
    <cfRule type="expression" dxfId="2644" priority="2118">
      <formula>IF(RIGHT(TEXT(Y1004,"0.#"),1)=".",TRUE,FALSE)</formula>
    </cfRule>
  </conditionalFormatting>
  <conditionalFormatting sqref="W23">
    <cfRule type="expression" dxfId="2643" priority="2401">
      <formula>IF(RIGHT(TEXT(W23,"0.#"),1)=".",FALSE,TRUE)</formula>
    </cfRule>
    <cfRule type="expression" dxfId="2642" priority="2402">
      <formula>IF(RIGHT(TEXT(W23,"0.#"),1)=".",TRUE,FALSE)</formula>
    </cfRule>
  </conditionalFormatting>
  <conditionalFormatting sqref="W24:W27">
    <cfRule type="expression" dxfId="2641" priority="2399">
      <formula>IF(RIGHT(TEXT(W24,"0.#"),1)=".",FALSE,TRUE)</formula>
    </cfRule>
    <cfRule type="expression" dxfId="2640" priority="2400">
      <formula>IF(RIGHT(TEXT(W24,"0.#"),1)=".",TRUE,FALSE)</formula>
    </cfRule>
  </conditionalFormatting>
  <conditionalFormatting sqref="W28">
    <cfRule type="expression" dxfId="2639" priority="2391">
      <formula>IF(RIGHT(TEXT(W28,"0.#"),1)=".",FALSE,TRUE)</formula>
    </cfRule>
    <cfRule type="expression" dxfId="2638" priority="2392">
      <formula>IF(RIGHT(TEXT(W28,"0.#"),1)=".",TRUE,FALSE)</formula>
    </cfRule>
  </conditionalFormatting>
  <conditionalFormatting sqref="P23">
    <cfRule type="expression" dxfId="2637" priority="2389">
      <formula>IF(RIGHT(TEXT(P23,"0.#"),1)=".",FALSE,TRUE)</formula>
    </cfRule>
    <cfRule type="expression" dxfId="2636" priority="2390">
      <formula>IF(RIGHT(TEXT(P23,"0.#"),1)=".",TRUE,FALSE)</formula>
    </cfRule>
  </conditionalFormatting>
  <conditionalFormatting sqref="P24:P27">
    <cfRule type="expression" dxfId="2635" priority="2387">
      <formula>IF(RIGHT(TEXT(P24,"0.#"),1)=".",FALSE,TRUE)</formula>
    </cfRule>
    <cfRule type="expression" dxfId="2634" priority="2388">
      <formula>IF(RIGHT(TEXT(P24,"0.#"),1)=".",TRUE,FALSE)</formula>
    </cfRule>
  </conditionalFormatting>
  <conditionalFormatting sqref="P28">
    <cfRule type="expression" dxfId="2633" priority="2385">
      <formula>IF(RIGHT(TEXT(P28,"0.#"),1)=".",FALSE,TRUE)</formula>
    </cfRule>
    <cfRule type="expression" dxfId="2632" priority="2386">
      <formula>IF(RIGHT(TEXT(P28,"0.#"),1)=".",TRUE,FALSE)</formula>
    </cfRule>
  </conditionalFormatting>
  <conditionalFormatting sqref="AQ114">
    <cfRule type="expression" dxfId="2631" priority="2369">
      <formula>IF(RIGHT(TEXT(AQ114,"0.#"),1)=".",FALSE,TRUE)</formula>
    </cfRule>
    <cfRule type="expression" dxfId="2630" priority="2370">
      <formula>IF(RIGHT(TEXT(AQ114,"0.#"),1)=".",TRUE,FALSE)</formula>
    </cfRule>
  </conditionalFormatting>
  <conditionalFormatting sqref="AQ104">
    <cfRule type="expression" dxfId="2629" priority="2383">
      <formula>IF(RIGHT(TEXT(AQ104,"0.#"),1)=".",FALSE,TRUE)</formula>
    </cfRule>
    <cfRule type="expression" dxfId="2628" priority="2384">
      <formula>IF(RIGHT(TEXT(AQ104,"0.#"),1)=".",TRUE,FALSE)</formula>
    </cfRule>
  </conditionalFormatting>
  <conditionalFormatting sqref="AQ105">
    <cfRule type="expression" dxfId="2627" priority="2381">
      <formula>IF(RIGHT(TEXT(AQ105,"0.#"),1)=".",FALSE,TRUE)</formula>
    </cfRule>
    <cfRule type="expression" dxfId="2626" priority="2382">
      <formula>IF(RIGHT(TEXT(AQ105,"0.#"),1)=".",TRUE,FALSE)</formula>
    </cfRule>
  </conditionalFormatting>
  <conditionalFormatting sqref="AQ107">
    <cfRule type="expression" dxfId="2625" priority="2379">
      <formula>IF(RIGHT(TEXT(AQ107,"0.#"),1)=".",FALSE,TRUE)</formula>
    </cfRule>
    <cfRule type="expression" dxfId="2624" priority="2380">
      <formula>IF(RIGHT(TEXT(AQ107,"0.#"),1)=".",TRUE,FALSE)</formula>
    </cfRule>
  </conditionalFormatting>
  <conditionalFormatting sqref="AQ108">
    <cfRule type="expression" dxfId="2623" priority="2377">
      <formula>IF(RIGHT(TEXT(AQ108,"0.#"),1)=".",FALSE,TRUE)</formula>
    </cfRule>
    <cfRule type="expression" dxfId="2622" priority="2378">
      <formula>IF(RIGHT(TEXT(AQ108,"0.#"),1)=".",TRUE,FALSE)</formula>
    </cfRule>
  </conditionalFormatting>
  <conditionalFormatting sqref="AQ110">
    <cfRule type="expression" dxfId="2621" priority="2375">
      <formula>IF(RIGHT(TEXT(AQ110,"0.#"),1)=".",FALSE,TRUE)</formula>
    </cfRule>
    <cfRule type="expression" dxfId="2620" priority="2376">
      <formula>IF(RIGHT(TEXT(AQ110,"0.#"),1)=".",TRUE,FALSE)</formula>
    </cfRule>
  </conditionalFormatting>
  <conditionalFormatting sqref="AQ111">
    <cfRule type="expression" dxfId="2619" priority="2373">
      <formula>IF(RIGHT(TEXT(AQ111,"0.#"),1)=".",FALSE,TRUE)</formula>
    </cfRule>
    <cfRule type="expression" dxfId="2618" priority="2374">
      <formula>IF(RIGHT(TEXT(AQ111,"0.#"),1)=".",TRUE,FALSE)</formula>
    </cfRule>
  </conditionalFormatting>
  <conditionalFormatting sqref="AQ113">
    <cfRule type="expression" dxfId="2617" priority="2371">
      <formula>IF(RIGHT(TEXT(AQ113,"0.#"),1)=".",FALSE,TRUE)</formula>
    </cfRule>
    <cfRule type="expression" dxfId="2616" priority="2372">
      <formula>IF(RIGHT(TEXT(AQ113,"0.#"),1)=".",TRUE,FALSE)</formula>
    </cfRule>
  </conditionalFormatting>
  <conditionalFormatting sqref="AE67">
    <cfRule type="expression" dxfId="2615" priority="2301">
      <formula>IF(RIGHT(TEXT(AE67,"0.#"),1)=".",FALSE,TRUE)</formula>
    </cfRule>
    <cfRule type="expression" dxfId="2614" priority="2302">
      <formula>IF(RIGHT(TEXT(AE67,"0.#"),1)=".",TRUE,FALSE)</formula>
    </cfRule>
  </conditionalFormatting>
  <conditionalFormatting sqref="AE68">
    <cfRule type="expression" dxfId="2613" priority="2299">
      <formula>IF(RIGHT(TEXT(AE68,"0.#"),1)=".",FALSE,TRUE)</formula>
    </cfRule>
    <cfRule type="expression" dxfId="2612" priority="2300">
      <formula>IF(RIGHT(TEXT(AE68,"0.#"),1)=".",TRUE,FALSE)</formula>
    </cfRule>
  </conditionalFormatting>
  <conditionalFormatting sqref="AE69">
    <cfRule type="expression" dxfId="2611" priority="2297">
      <formula>IF(RIGHT(TEXT(AE69,"0.#"),1)=".",FALSE,TRUE)</formula>
    </cfRule>
    <cfRule type="expression" dxfId="2610" priority="2298">
      <formula>IF(RIGHT(TEXT(AE69,"0.#"),1)=".",TRUE,FALSE)</formula>
    </cfRule>
  </conditionalFormatting>
  <conditionalFormatting sqref="AI69">
    <cfRule type="expression" dxfId="2609" priority="2295">
      <formula>IF(RIGHT(TEXT(AI69,"0.#"),1)=".",FALSE,TRUE)</formula>
    </cfRule>
    <cfRule type="expression" dxfId="2608" priority="2296">
      <formula>IF(RIGHT(TEXT(AI69,"0.#"),1)=".",TRUE,FALSE)</formula>
    </cfRule>
  </conditionalFormatting>
  <conditionalFormatting sqref="AI68">
    <cfRule type="expression" dxfId="2607" priority="2293">
      <formula>IF(RIGHT(TEXT(AI68,"0.#"),1)=".",FALSE,TRUE)</formula>
    </cfRule>
    <cfRule type="expression" dxfId="2606" priority="2294">
      <formula>IF(RIGHT(TEXT(AI68,"0.#"),1)=".",TRUE,FALSE)</formula>
    </cfRule>
  </conditionalFormatting>
  <conditionalFormatting sqref="AI67">
    <cfRule type="expression" dxfId="2605" priority="2291">
      <formula>IF(RIGHT(TEXT(AI67,"0.#"),1)=".",FALSE,TRUE)</formula>
    </cfRule>
    <cfRule type="expression" dxfId="2604" priority="2292">
      <formula>IF(RIGHT(TEXT(AI67,"0.#"),1)=".",TRUE,FALSE)</formula>
    </cfRule>
  </conditionalFormatting>
  <conditionalFormatting sqref="AM67">
    <cfRule type="expression" dxfId="2603" priority="2289">
      <formula>IF(RIGHT(TEXT(AM67,"0.#"),1)=".",FALSE,TRUE)</formula>
    </cfRule>
    <cfRule type="expression" dxfId="2602" priority="2290">
      <formula>IF(RIGHT(TEXT(AM67,"0.#"),1)=".",TRUE,FALSE)</formula>
    </cfRule>
  </conditionalFormatting>
  <conditionalFormatting sqref="AM68">
    <cfRule type="expression" dxfId="2601" priority="2287">
      <formula>IF(RIGHT(TEXT(AM68,"0.#"),1)=".",FALSE,TRUE)</formula>
    </cfRule>
    <cfRule type="expression" dxfId="2600" priority="2288">
      <formula>IF(RIGHT(TEXT(AM68,"0.#"),1)=".",TRUE,FALSE)</formula>
    </cfRule>
  </conditionalFormatting>
  <conditionalFormatting sqref="AM69">
    <cfRule type="expression" dxfId="2599" priority="2285">
      <formula>IF(RIGHT(TEXT(AM69,"0.#"),1)=".",FALSE,TRUE)</formula>
    </cfRule>
    <cfRule type="expression" dxfId="2598" priority="2286">
      <formula>IF(RIGHT(TEXT(AM69,"0.#"),1)=".",TRUE,FALSE)</formula>
    </cfRule>
  </conditionalFormatting>
  <conditionalFormatting sqref="AQ67:AQ69">
    <cfRule type="expression" dxfId="2597" priority="2283">
      <formula>IF(RIGHT(TEXT(AQ67,"0.#"),1)=".",FALSE,TRUE)</formula>
    </cfRule>
    <cfRule type="expression" dxfId="2596" priority="2284">
      <formula>IF(RIGHT(TEXT(AQ67,"0.#"),1)=".",TRUE,FALSE)</formula>
    </cfRule>
  </conditionalFormatting>
  <conditionalFormatting sqref="AU67:AU69">
    <cfRule type="expression" dxfId="2595" priority="2281">
      <formula>IF(RIGHT(TEXT(AU67,"0.#"),1)=".",FALSE,TRUE)</formula>
    </cfRule>
    <cfRule type="expression" dxfId="2594" priority="2282">
      <formula>IF(RIGHT(TEXT(AU67,"0.#"),1)=".",TRUE,FALSE)</formula>
    </cfRule>
  </conditionalFormatting>
  <conditionalFormatting sqref="AE70">
    <cfRule type="expression" dxfId="2593" priority="2279">
      <formula>IF(RIGHT(TEXT(AE70,"0.#"),1)=".",FALSE,TRUE)</formula>
    </cfRule>
    <cfRule type="expression" dxfId="2592" priority="2280">
      <formula>IF(RIGHT(TEXT(AE70,"0.#"),1)=".",TRUE,FALSE)</formula>
    </cfRule>
  </conditionalFormatting>
  <conditionalFormatting sqref="AE71">
    <cfRule type="expression" dxfId="2591" priority="2277">
      <formula>IF(RIGHT(TEXT(AE71,"0.#"),1)=".",FALSE,TRUE)</formula>
    </cfRule>
    <cfRule type="expression" dxfId="2590" priority="2278">
      <formula>IF(RIGHT(TEXT(AE71,"0.#"),1)=".",TRUE,FALSE)</formula>
    </cfRule>
  </conditionalFormatting>
  <conditionalFormatting sqref="AE72">
    <cfRule type="expression" dxfId="2589" priority="2275">
      <formula>IF(RIGHT(TEXT(AE72,"0.#"),1)=".",FALSE,TRUE)</formula>
    </cfRule>
    <cfRule type="expression" dxfId="2588" priority="2276">
      <formula>IF(RIGHT(TEXT(AE72,"0.#"),1)=".",TRUE,FALSE)</formula>
    </cfRule>
  </conditionalFormatting>
  <conditionalFormatting sqref="AI72">
    <cfRule type="expression" dxfId="2587" priority="2273">
      <formula>IF(RIGHT(TEXT(AI72,"0.#"),1)=".",FALSE,TRUE)</formula>
    </cfRule>
    <cfRule type="expression" dxfId="2586" priority="2274">
      <formula>IF(RIGHT(TEXT(AI72,"0.#"),1)=".",TRUE,FALSE)</formula>
    </cfRule>
  </conditionalFormatting>
  <conditionalFormatting sqref="AI71">
    <cfRule type="expression" dxfId="2585" priority="2271">
      <formula>IF(RIGHT(TEXT(AI71,"0.#"),1)=".",FALSE,TRUE)</formula>
    </cfRule>
    <cfRule type="expression" dxfId="2584" priority="2272">
      <formula>IF(RIGHT(TEXT(AI71,"0.#"),1)=".",TRUE,FALSE)</formula>
    </cfRule>
  </conditionalFormatting>
  <conditionalFormatting sqref="AI70">
    <cfRule type="expression" dxfId="2583" priority="2269">
      <formula>IF(RIGHT(TEXT(AI70,"0.#"),1)=".",FALSE,TRUE)</formula>
    </cfRule>
    <cfRule type="expression" dxfId="2582" priority="2270">
      <formula>IF(RIGHT(TEXT(AI70,"0.#"),1)=".",TRUE,FALSE)</formula>
    </cfRule>
  </conditionalFormatting>
  <conditionalFormatting sqref="AM70">
    <cfRule type="expression" dxfId="2581" priority="2267">
      <formula>IF(RIGHT(TEXT(AM70,"0.#"),1)=".",FALSE,TRUE)</formula>
    </cfRule>
    <cfRule type="expression" dxfId="2580" priority="2268">
      <formula>IF(RIGHT(TEXT(AM70,"0.#"),1)=".",TRUE,FALSE)</formula>
    </cfRule>
  </conditionalFormatting>
  <conditionalFormatting sqref="AM71">
    <cfRule type="expression" dxfId="2579" priority="2265">
      <formula>IF(RIGHT(TEXT(AM71,"0.#"),1)=".",FALSE,TRUE)</formula>
    </cfRule>
    <cfRule type="expression" dxfId="2578" priority="2266">
      <formula>IF(RIGHT(TEXT(AM71,"0.#"),1)=".",TRUE,FALSE)</formula>
    </cfRule>
  </conditionalFormatting>
  <conditionalFormatting sqref="AM72">
    <cfRule type="expression" dxfId="2577" priority="2263">
      <formula>IF(RIGHT(TEXT(AM72,"0.#"),1)=".",FALSE,TRUE)</formula>
    </cfRule>
    <cfRule type="expression" dxfId="2576" priority="2264">
      <formula>IF(RIGHT(TEXT(AM72,"0.#"),1)=".",TRUE,FALSE)</formula>
    </cfRule>
  </conditionalFormatting>
  <conditionalFormatting sqref="AQ70:AQ72">
    <cfRule type="expression" dxfId="2575" priority="2261">
      <formula>IF(RIGHT(TEXT(AQ70,"0.#"),1)=".",FALSE,TRUE)</formula>
    </cfRule>
    <cfRule type="expression" dxfId="2574" priority="2262">
      <formula>IF(RIGHT(TEXT(AQ70,"0.#"),1)=".",TRUE,FALSE)</formula>
    </cfRule>
  </conditionalFormatting>
  <conditionalFormatting sqref="AU70:AU72">
    <cfRule type="expression" dxfId="2573" priority="2259">
      <formula>IF(RIGHT(TEXT(AU70,"0.#"),1)=".",FALSE,TRUE)</formula>
    </cfRule>
    <cfRule type="expression" dxfId="2572" priority="2260">
      <formula>IF(RIGHT(TEXT(AU70,"0.#"),1)=".",TRUE,FALSE)</formula>
    </cfRule>
  </conditionalFormatting>
  <conditionalFormatting sqref="AU656">
    <cfRule type="expression" dxfId="2571" priority="777">
      <formula>IF(RIGHT(TEXT(AU656,"0.#"),1)=".",FALSE,TRUE)</formula>
    </cfRule>
    <cfRule type="expression" dxfId="2570" priority="778">
      <formula>IF(RIGHT(TEXT(AU656,"0.#"),1)=".",TRUE,FALSE)</formula>
    </cfRule>
  </conditionalFormatting>
  <conditionalFormatting sqref="AQ655">
    <cfRule type="expression" dxfId="2569" priority="769">
      <formula>IF(RIGHT(TEXT(AQ655,"0.#"),1)=".",FALSE,TRUE)</formula>
    </cfRule>
    <cfRule type="expression" dxfId="2568" priority="770">
      <formula>IF(RIGHT(TEXT(AQ655,"0.#"),1)=".",TRUE,FALSE)</formula>
    </cfRule>
  </conditionalFormatting>
  <conditionalFormatting sqref="AI696">
    <cfRule type="expression" dxfId="2567" priority="561">
      <formula>IF(RIGHT(TEXT(AI696,"0.#"),1)=".",FALSE,TRUE)</formula>
    </cfRule>
    <cfRule type="expression" dxfId="2566" priority="562">
      <formula>IF(RIGHT(TEXT(AI696,"0.#"),1)=".",TRUE,FALSE)</formula>
    </cfRule>
  </conditionalFormatting>
  <conditionalFormatting sqref="AQ694">
    <cfRule type="expression" dxfId="2565" priority="555">
      <formula>IF(RIGHT(TEXT(AQ694,"0.#"),1)=".",FALSE,TRUE)</formula>
    </cfRule>
    <cfRule type="expression" dxfId="2564" priority="556">
      <formula>IF(RIGHT(TEXT(AQ694,"0.#"),1)=".",TRUE,FALSE)</formula>
    </cfRule>
  </conditionalFormatting>
  <conditionalFormatting sqref="AL872:AO899">
    <cfRule type="expression" dxfId="2563" priority="2167">
      <formula>IF(AND(AL872&gt;=0, RIGHT(TEXT(AL872,"0.#"),1)&lt;&gt;"."),TRUE,FALSE)</formula>
    </cfRule>
    <cfRule type="expression" dxfId="2562" priority="2168">
      <formula>IF(AND(AL872&gt;=0, RIGHT(TEXT(AL872,"0.#"),1)="."),TRUE,FALSE)</formula>
    </cfRule>
    <cfRule type="expression" dxfId="2561" priority="2169">
      <formula>IF(AND(AL872&lt;0, RIGHT(TEXT(AL872,"0.#"),1)&lt;&gt;"."),TRUE,FALSE)</formula>
    </cfRule>
    <cfRule type="expression" dxfId="2560" priority="2170">
      <formula>IF(AND(AL872&lt;0, RIGHT(TEXT(AL872,"0.#"),1)="."),TRUE,FALSE)</formula>
    </cfRule>
  </conditionalFormatting>
  <conditionalFormatting sqref="AL905:AO932">
    <cfRule type="expression" dxfId="2559" priority="2155">
      <formula>IF(AND(AL905&gt;=0, RIGHT(TEXT(AL905,"0.#"),1)&lt;&gt;"."),TRUE,FALSE)</formula>
    </cfRule>
    <cfRule type="expression" dxfId="2558" priority="2156">
      <formula>IF(AND(AL905&gt;=0, RIGHT(TEXT(AL905,"0.#"),1)="."),TRUE,FALSE)</formula>
    </cfRule>
    <cfRule type="expression" dxfId="2557" priority="2157">
      <formula>IF(AND(AL905&lt;0, RIGHT(TEXT(AL905,"0.#"),1)&lt;&gt;"."),TRUE,FALSE)</formula>
    </cfRule>
    <cfRule type="expression" dxfId="2556" priority="2158">
      <formula>IF(AND(AL905&lt;0, RIGHT(TEXT(AL905,"0.#"),1)="."),TRUE,FALSE)</formula>
    </cfRule>
  </conditionalFormatting>
  <conditionalFormatting sqref="AL940:AO965">
    <cfRule type="expression" dxfId="2555" priority="2143">
      <formula>IF(AND(AL940&gt;=0, RIGHT(TEXT(AL940,"0.#"),1)&lt;&gt;"."),TRUE,FALSE)</formula>
    </cfRule>
    <cfRule type="expression" dxfId="2554" priority="2144">
      <formula>IF(AND(AL940&gt;=0, RIGHT(TEXT(AL940,"0.#"),1)="."),TRUE,FALSE)</formula>
    </cfRule>
    <cfRule type="expression" dxfId="2553" priority="2145">
      <formula>IF(AND(AL940&lt;0, RIGHT(TEXT(AL940,"0.#"),1)&lt;&gt;"."),TRUE,FALSE)</formula>
    </cfRule>
    <cfRule type="expression" dxfId="2552" priority="2146">
      <formula>IF(AND(AL940&lt;0, RIGHT(TEXT(AL940,"0.#"),1)="."),TRUE,FALSE)</formula>
    </cfRule>
  </conditionalFormatting>
  <conditionalFormatting sqref="AL975:AO998">
    <cfRule type="expression" dxfId="2551" priority="2131">
      <formula>IF(AND(AL975&gt;=0, RIGHT(TEXT(AL975,"0.#"),1)&lt;&gt;"."),TRUE,FALSE)</formula>
    </cfRule>
    <cfRule type="expression" dxfId="2550" priority="2132">
      <formula>IF(AND(AL975&gt;=0, RIGHT(TEXT(AL975,"0.#"),1)="."),TRUE,FALSE)</formula>
    </cfRule>
    <cfRule type="expression" dxfId="2549" priority="2133">
      <formula>IF(AND(AL975&lt;0, RIGHT(TEXT(AL975,"0.#"),1)&lt;&gt;"."),TRUE,FALSE)</formula>
    </cfRule>
    <cfRule type="expression" dxfId="2548" priority="2134">
      <formula>IF(AND(AL975&lt;0, RIGHT(TEXT(AL975,"0.#"),1)="."),TRUE,FALSE)</formula>
    </cfRule>
  </conditionalFormatting>
  <conditionalFormatting sqref="AL1004:AO1031">
    <cfRule type="expression" dxfId="2547" priority="2119">
      <formula>IF(AND(AL1004&gt;=0, RIGHT(TEXT(AL1004,"0.#"),1)&lt;&gt;"."),TRUE,FALSE)</formula>
    </cfRule>
    <cfRule type="expression" dxfId="2546" priority="2120">
      <formula>IF(AND(AL1004&gt;=0, RIGHT(TEXT(AL1004,"0.#"),1)="."),TRUE,FALSE)</formula>
    </cfRule>
    <cfRule type="expression" dxfId="2545" priority="2121">
      <formula>IF(AND(AL1004&lt;0, RIGHT(TEXT(AL1004,"0.#"),1)&lt;&gt;"."),TRUE,FALSE)</formula>
    </cfRule>
    <cfRule type="expression" dxfId="2544" priority="2122">
      <formula>IF(AND(AL1004&lt;0, RIGHT(TEXT(AL1004,"0.#"),1)="."),TRUE,FALSE)</formula>
    </cfRule>
  </conditionalFormatting>
  <conditionalFormatting sqref="AL1003:AO1003">
    <cfRule type="expression" dxfId="2543" priority="2113">
      <formula>IF(AND(AL1003&gt;=0, RIGHT(TEXT(AL1003,"0.#"),1)&lt;&gt;"."),TRUE,FALSE)</formula>
    </cfRule>
    <cfRule type="expression" dxfId="2542" priority="2114">
      <formula>IF(AND(AL1003&gt;=0, RIGHT(TEXT(AL1003,"0.#"),1)="."),TRUE,FALSE)</formula>
    </cfRule>
    <cfRule type="expression" dxfId="2541" priority="2115">
      <formula>IF(AND(AL1003&lt;0, RIGHT(TEXT(AL1003,"0.#"),1)&lt;&gt;"."),TRUE,FALSE)</formula>
    </cfRule>
    <cfRule type="expression" dxfId="2540" priority="2116">
      <formula>IF(AND(AL1003&lt;0, RIGHT(TEXT(AL1003,"0.#"),1)="."),TRUE,FALSE)</formula>
    </cfRule>
  </conditionalFormatting>
  <conditionalFormatting sqref="Y1003">
    <cfRule type="expression" dxfId="2539" priority="2111">
      <formula>IF(RIGHT(TEXT(Y1003,"0.#"),1)=".",FALSE,TRUE)</formula>
    </cfRule>
    <cfRule type="expression" dxfId="2538" priority="2112">
      <formula>IF(RIGHT(TEXT(Y1003,"0.#"),1)=".",TRUE,FALSE)</formula>
    </cfRule>
  </conditionalFormatting>
  <conditionalFormatting sqref="AL1037:AO1064">
    <cfRule type="expression" dxfId="2537" priority="2107">
      <formula>IF(AND(AL1037&gt;=0, RIGHT(TEXT(AL1037,"0.#"),1)&lt;&gt;"."),TRUE,FALSE)</formula>
    </cfRule>
    <cfRule type="expression" dxfId="2536" priority="2108">
      <formula>IF(AND(AL1037&gt;=0, RIGHT(TEXT(AL1037,"0.#"),1)="."),TRUE,FALSE)</formula>
    </cfRule>
    <cfRule type="expression" dxfId="2535" priority="2109">
      <formula>IF(AND(AL1037&lt;0, RIGHT(TEXT(AL1037,"0.#"),1)&lt;&gt;"."),TRUE,FALSE)</formula>
    </cfRule>
    <cfRule type="expression" dxfId="2534" priority="2110">
      <formula>IF(AND(AL1037&lt;0, RIGHT(TEXT(AL1037,"0.#"),1)="."),TRUE,FALSE)</formula>
    </cfRule>
  </conditionalFormatting>
  <conditionalFormatting sqref="Y1037:Y1064">
    <cfRule type="expression" dxfId="2533" priority="2105">
      <formula>IF(RIGHT(TEXT(Y1037,"0.#"),1)=".",FALSE,TRUE)</formula>
    </cfRule>
    <cfRule type="expression" dxfId="2532" priority="2106">
      <formula>IF(RIGHT(TEXT(Y1037,"0.#"),1)=".",TRUE,FALSE)</formula>
    </cfRule>
  </conditionalFormatting>
  <conditionalFormatting sqref="AL1036:AO1036">
    <cfRule type="expression" dxfId="2531" priority="2101">
      <formula>IF(AND(AL1036&gt;=0, RIGHT(TEXT(AL1036,"0.#"),1)&lt;&gt;"."),TRUE,FALSE)</formula>
    </cfRule>
    <cfRule type="expression" dxfId="2530" priority="2102">
      <formula>IF(AND(AL1036&gt;=0, RIGHT(TEXT(AL1036,"0.#"),1)="."),TRUE,FALSE)</formula>
    </cfRule>
    <cfRule type="expression" dxfId="2529" priority="2103">
      <formula>IF(AND(AL1036&lt;0, RIGHT(TEXT(AL1036,"0.#"),1)&lt;&gt;"."),TRUE,FALSE)</formula>
    </cfRule>
    <cfRule type="expression" dxfId="2528" priority="2104">
      <formula>IF(AND(AL1036&lt;0, RIGHT(TEXT(AL1036,"0.#"),1)="."),TRUE,FALSE)</formula>
    </cfRule>
  </conditionalFormatting>
  <conditionalFormatting sqref="Y1036">
    <cfRule type="expression" dxfId="2527" priority="2099">
      <formula>IF(RIGHT(TEXT(Y1036,"0.#"),1)=".",FALSE,TRUE)</formula>
    </cfRule>
    <cfRule type="expression" dxfId="2526" priority="2100">
      <formula>IF(RIGHT(TEXT(Y1036,"0.#"),1)=".",TRUE,FALSE)</formula>
    </cfRule>
  </conditionalFormatting>
  <conditionalFormatting sqref="AL1073:AO1097">
    <cfRule type="expression" dxfId="2525" priority="2095">
      <formula>IF(AND(AL1073&gt;=0, RIGHT(TEXT(AL1073,"0.#"),1)&lt;&gt;"."),TRUE,FALSE)</formula>
    </cfRule>
    <cfRule type="expression" dxfId="2524" priority="2096">
      <formula>IF(AND(AL1073&gt;=0, RIGHT(TEXT(AL1073,"0.#"),1)="."),TRUE,FALSE)</formula>
    </cfRule>
    <cfRule type="expression" dxfId="2523" priority="2097">
      <formula>IF(AND(AL1073&lt;0, RIGHT(TEXT(AL1073,"0.#"),1)&lt;&gt;"."),TRUE,FALSE)</formula>
    </cfRule>
    <cfRule type="expression" dxfId="2522" priority="2098">
      <formula>IF(AND(AL1073&lt;0, RIGHT(TEXT(AL1073,"0.#"),1)="."),TRUE,FALSE)</formula>
    </cfRule>
  </conditionalFormatting>
  <conditionalFormatting sqref="Y1073:Y1097">
    <cfRule type="expression" dxfId="2521" priority="2093">
      <formula>IF(RIGHT(TEXT(Y1073,"0.#"),1)=".",FALSE,TRUE)</formula>
    </cfRule>
    <cfRule type="expression" dxfId="2520" priority="2094">
      <formula>IF(RIGHT(TEXT(Y1073,"0.#"),1)=".",TRUE,FALSE)</formula>
    </cfRule>
  </conditionalFormatting>
  <conditionalFormatting sqref="AE39">
    <cfRule type="expression" dxfId="2519" priority="2085">
      <formula>IF(RIGHT(TEXT(AE39,"0.#"),1)=".",FALSE,TRUE)</formula>
    </cfRule>
    <cfRule type="expression" dxfId="2518" priority="2086">
      <formula>IF(RIGHT(TEXT(AE39,"0.#"),1)=".",TRUE,FALSE)</formula>
    </cfRule>
  </conditionalFormatting>
  <conditionalFormatting sqref="AM41">
    <cfRule type="expression" dxfId="2517" priority="2069">
      <formula>IF(RIGHT(TEXT(AM41,"0.#"),1)=".",FALSE,TRUE)</formula>
    </cfRule>
    <cfRule type="expression" dxfId="2516" priority="2070">
      <formula>IF(RIGHT(TEXT(AM41,"0.#"),1)=".",TRUE,FALSE)</formula>
    </cfRule>
  </conditionalFormatting>
  <conditionalFormatting sqref="AE40">
    <cfRule type="expression" dxfId="2515" priority="2083">
      <formula>IF(RIGHT(TEXT(AE40,"0.#"),1)=".",FALSE,TRUE)</formula>
    </cfRule>
    <cfRule type="expression" dxfId="2514" priority="2084">
      <formula>IF(RIGHT(TEXT(AE40,"0.#"),1)=".",TRUE,FALSE)</formula>
    </cfRule>
  </conditionalFormatting>
  <conditionalFormatting sqref="AE41">
    <cfRule type="expression" dxfId="2513" priority="2081">
      <formula>IF(RIGHT(TEXT(AE41,"0.#"),1)=".",FALSE,TRUE)</formula>
    </cfRule>
    <cfRule type="expression" dxfId="2512" priority="2082">
      <formula>IF(RIGHT(TEXT(AE41,"0.#"),1)=".",TRUE,FALSE)</formula>
    </cfRule>
  </conditionalFormatting>
  <conditionalFormatting sqref="AI41">
    <cfRule type="expression" dxfId="2511" priority="2079">
      <formula>IF(RIGHT(TEXT(AI41,"0.#"),1)=".",FALSE,TRUE)</formula>
    </cfRule>
    <cfRule type="expression" dxfId="2510" priority="2080">
      <formula>IF(RIGHT(TEXT(AI41,"0.#"),1)=".",TRUE,FALSE)</formula>
    </cfRule>
  </conditionalFormatting>
  <conditionalFormatting sqref="AI40">
    <cfRule type="expression" dxfId="2509" priority="2077">
      <formula>IF(RIGHT(TEXT(AI40,"0.#"),1)=".",FALSE,TRUE)</formula>
    </cfRule>
    <cfRule type="expression" dxfId="2508" priority="2078">
      <formula>IF(RIGHT(TEXT(AI40,"0.#"),1)=".",TRUE,FALSE)</formula>
    </cfRule>
  </conditionalFormatting>
  <conditionalFormatting sqref="AI39">
    <cfRule type="expression" dxfId="2507" priority="2075">
      <formula>IF(RIGHT(TEXT(AI39,"0.#"),1)=".",FALSE,TRUE)</formula>
    </cfRule>
    <cfRule type="expression" dxfId="2506" priority="2076">
      <formula>IF(RIGHT(TEXT(AI39,"0.#"),1)=".",TRUE,FALSE)</formula>
    </cfRule>
  </conditionalFormatting>
  <conditionalFormatting sqref="AM39">
    <cfRule type="expression" dxfId="2505" priority="2073">
      <formula>IF(RIGHT(TEXT(AM39,"0.#"),1)=".",FALSE,TRUE)</formula>
    </cfRule>
    <cfRule type="expression" dxfId="2504" priority="2074">
      <formula>IF(RIGHT(TEXT(AM39,"0.#"),1)=".",TRUE,FALSE)</formula>
    </cfRule>
  </conditionalFormatting>
  <conditionalFormatting sqref="AM40">
    <cfRule type="expression" dxfId="2503" priority="2071">
      <formula>IF(RIGHT(TEXT(AM40,"0.#"),1)=".",FALSE,TRUE)</formula>
    </cfRule>
    <cfRule type="expression" dxfId="2502" priority="2072">
      <formula>IF(RIGHT(TEXT(AM40,"0.#"),1)=".",TRUE,FALSE)</formula>
    </cfRule>
  </conditionalFormatting>
  <conditionalFormatting sqref="AQ39:AQ41">
    <cfRule type="expression" dxfId="2501" priority="2067">
      <formula>IF(RIGHT(TEXT(AQ39,"0.#"),1)=".",FALSE,TRUE)</formula>
    </cfRule>
    <cfRule type="expression" dxfId="2500" priority="2068">
      <formula>IF(RIGHT(TEXT(AQ39,"0.#"),1)=".",TRUE,FALSE)</formula>
    </cfRule>
  </conditionalFormatting>
  <conditionalFormatting sqref="AU39:AU41">
    <cfRule type="expression" dxfId="2499" priority="2065">
      <formula>IF(RIGHT(TEXT(AU39,"0.#"),1)=".",FALSE,TRUE)</formula>
    </cfRule>
    <cfRule type="expression" dxfId="2498" priority="2066">
      <formula>IF(RIGHT(TEXT(AU39,"0.#"),1)=".",TRUE,FALSE)</formula>
    </cfRule>
  </conditionalFormatting>
  <conditionalFormatting sqref="AE46">
    <cfRule type="expression" dxfId="2497" priority="2063">
      <formula>IF(RIGHT(TEXT(AE46,"0.#"),1)=".",FALSE,TRUE)</formula>
    </cfRule>
    <cfRule type="expression" dxfId="2496" priority="2064">
      <formula>IF(RIGHT(TEXT(AE46,"0.#"),1)=".",TRUE,FALSE)</formula>
    </cfRule>
  </conditionalFormatting>
  <conditionalFormatting sqref="AE47">
    <cfRule type="expression" dxfId="2495" priority="2061">
      <formula>IF(RIGHT(TEXT(AE47,"0.#"),1)=".",FALSE,TRUE)</formula>
    </cfRule>
    <cfRule type="expression" dxfId="2494" priority="2062">
      <formula>IF(RIGHT(TEXT(AE47,"0.#"),1)=".",TRUE,FALSE)</formula>
    </cfRule>
  </conditionalFormatting>
  <conditionalFormatting sqref="AE48">
    <cfRule type="expression" dxfId="2493" priority="2059">
      <formula>IF(RIGHT(TEXT(AE48,"0.#"),1)=".",FALSE,TRUE)</formula>
    </cfRule>
    <cfRule type="expression" dxfId="2492" priority="2060">
      <formula>IF(RIGHT(TEXT(AE48,"0.#"),1)=".",TRUE,FALSE)</formula>
    </cfRule>
  </conditionalFormatting>
  <conditionalFormatting sqref="AI48">
    <cfRule type="expression" dxfId="2491" priority="2057">
      <formula>IF(RIGHT(TEXT(AI48,"0.#"),1)=".",FALSE,TRUE)</formula>
    </cfRule>
    <cfRule type="expression" dxfId="2490" priority="2058">
      <formula>IF(RIGHT(TEXT(AI48,"0.#"),1)=".",TRUE,FALSE)</formula>
    </cfRule>
  </conditionalFormatting>
  <conditionalFormatting sqref="AI47">
    <cfRule type="expression" dxfId="2489" priority="2055">
      <formula>IF(RIGHT(TEXT(AI47,"0.#"),1)=".",FALSE,TRUE)</formula>
    </cfRule>
    <cfRule type="expression" dxfId="2488" priority="2056">
      <formula>IF(RIGHT(TEXT(AI47,"0.#"),1)=".",TRUE,FALSE)</formula>
    </cfRule>
  </conditionalFormatting>
  <conditionalFormatting sqref="AE448">
    <cfRule type="expression" dxfId="2487" priority="1933">
      <formula>IF(RIGHT(TEXT(AE448,"0.#"),1)=".",FALSE,TRUE)</formula>
    </cfRule>
    <cfRule type="expression" dxfId="2486" priority="1934">
      <formula>IF(RIGHT(TEXT(AE448,"0.#"),1)=".",TRUE,FALSE)</formula>
    </cfRule>
  </conditionalFormatting>
  <conditionalFormatting sqref="AM450">
    <cfRule type="expression" dxfId="2485" priority="1923">
      <formula>IF(RIGHT(TEXT(AM450,"0.#"),1)=".",FALSE,TRUE)</formula>
    </cfRule>
    <cfRule type="expression" dxfId="2484" priority="1924">
      <formula>IF(RIGHT(TEXT(AM450,"0.#"),1)=".",TRUE,FALSE)</formula>
    </cfRule>
  </conditionalFormatting>
  <conditionalFormatting sqref="AE449">
    <cfRule type="expression" dxfId="2483" priority="1931">
      <formula>IF(RIGHT(TEXT(AE449,"0.#"),1)=".",FALSE,TRUE)</formula>
    </cfRule>
    <cfRule type="expression" dxfId="2482" priority="1932">
      <formula>IF(RIGHT(TEXT(AE449,"0.#"),1)=".",TRUE,FALSE)</formula>
    </cfRule>
  </conditionalFormatting>
  <conditionalFormatting sqref="AE450">
    <cfRule type="expression" dxfId="2481" priority="1929">
      <formula>IF(RIGHT(TEXT(AE450,"0.#"),1)=".",FALSE,TRUE)</formula>
    </cfRule>
    <cfRule type="expression" dxfId="2480" priority="1930">
      <formula>IF(RIGHT(TEXT(AE450,"0.#"),1)=".",TRUE,FALSE)</formula>
    </cfRule>
  </conditionalFormatting>
  <conditionalFormatting sqref="AM448">
    <cfRule type="expression" dxfId="2479" priority="1927">
      <formula>IF(RIGHT(TEXT(AM448,"0.#"),1)=".",FALSE,TRUE)</formula>
    </cfRule>
    <cfRule type="expression" dxfId="2478" priority="1928">
      <formula>IF(RIGHT(TEXT(AM448,"0.#"),1)=".",TRUE,FALSE)</formula>
    </cfRule>
  </conditionalFormatting>
  <conditionalFormatting sqref="AM449">
    <cfRule type="expression" dxfId="2477" priority="1925">
      <formula>IF(RIGHT(TEXT(AM449,"0.#"),1)=".",FALSE,TRUE)</formula>
    </cfRule>
    <cfRule type="expression" dxfId="2476" priority="1926">
      <formula>IF(RIGHT(TEXT(AM449,"0.#"),1)=".",TRUE,FALSE)</formula>
    </cfRule>
  </conditionalFormatting>
  <conditionalFormatting sqref="AU448">
    <cfRule type="expression" dxfId="2475" priority="1921">
      <formula>IF(RIGHT(TEXT(AU448,"0.#"),1)=".",FALSE,TRUE)</formula>
    </cfRule>
    <cfRule type="expression" dxfId="2474" priority="1922">
      <formula>IF(RIGHT(TEXT(AU448,"0.#"),1)=".",TRUE,FALSE)</formula>
    </cfRule>
  </conditionalFormatting>
  <conditionalFormatting sqref="AU449">
    <cfRule type="expression" dxfId="2473" priority="1919">
      <formula>IF(RIGHT(TEXT(AU449,"0.#"),1)=".",FALSE,TRUE)</formula>
    </cfRule>
    <cfRule type="expression" dxfId="2472" priority="1920">
      <formula>IF(RIGHT(TEXT(AU449,"0.#"),1)=".",TRUE,FALSE)</formula>
    </cfRule>
  </conditionalFormatting>
  <conditionalFormatting sqref="AU450">
    <cfRule type="expression" dxfId="2471" priority="1917">
      <formula>IF(RIGHT(TEXT(AU450,"0.#"),1)=".",FALSE,TRUE)</formula>
    </cfRule>
    <cfRule type="expression" dxfId="2470" priority="1918">
      <formula>IF(RIGHT(TEXT(AU450,"0.#"),1)=".",TRUE,FALSE)</formula>
    </cfRule>
  </conditionalFormatting>
  <conditionalFormatting sqref="AI450">
    <cfRule type="expression" dxfId="2469" priority="1911">
      <formula>IF(RIGHT(TEXT(AI450,"0.#"),1)=".",FALSE,TRUE)</formula>
    </cfRule>
    <cfRule type="expression" dxfId="2468" priority="1912">
      <formula>IF(RIGHT(TEXT(AI450,"0.#"),1)=".",TRUE,FALSE)</formula>
    </cfRule>
  </conditionalFormatting>
  <conditionalFormatting sqref="AI448">
    <cfRule type="expression" dxfId="2467" priority="1915">
      <formula>IF(RIGHT(TEXT(AI448,"0.#"),1)=".",FALSE,TRUE)</formula>
    </cfRule>
    <cfRule type="expression" dxfId="2466" priority="1916">
      <formula>IF(RIGHT(TEXT(AI448,"0.#"),1)=".",TRUE,FALSE)</formula>
    </cfRule>
  </conditionalFormatting>
  <conditionalFormatting sqref="AI449">
    <cfRule type="expression" dxfId="2465" priority="1913">
      <formula>IF(RIGHT(TEXT(AI449,"0.#"),1)=".",FALSE,TRUE)</formula>
    </cfRule>
    <cfRule type="expression" dxfId="2464" priority="1914">
      <formula>IF(RIGHT(TEXT(AI449,"0.#"),1)=".",TRUE,FALSE)</formula>
    </cfRule>
  </conditionalFormatting>
  <conditionalFormatting sqref="AQ449">
    <cfRule type="expression" dxfId="2463" priority="1909">
      <formula>IF(RIGHT(TEXT(AQ449,"0.#"),1)=".",FALSE,TRUE)</formula>
    </cfRule>
    <cfRule type="expression" dxfId="2462" priority="1910">
      <formula>IF(RIGHT(TEXT(AQ449,"0.#"),1)=".",TRUE,FALSE)</formula>
    </cfRule>
  </conditionalFormatting>
  <conditionalFormatting sqref="AQ450">
    <cfRule type="expression" dxfId="2461" priority="1907">
      <formula>IF(RIGHT(TEXT(AQ450,"0.#"),1)=".",FALSE,TRUE)</formula>
    </cfRule>
    <cfRule type="expression" dxfId="2460" priority="1908">
      <formula>IF(RIGHT(TEXT(AQ450,"0.#"),1)=".",TRUE,FALSE)</formula>
    </cfRule>
  </conditionalFormatting>
  <conditionalFormatting sqref="AQ448">
    <cfRule type="expression" dxfId="2459" priority="1905">
      <formula>IF(RIGHT(TEXT(AQ448,"0.#"),1)=".",FALSE,TRUE)</formula>
    </cfRule>
    <cfRule type="expression" dxfId="2458" priority="1906">
      <formula>IF(RIGHT(TEXT(AQ448,"0.#"),1)=".",TRUE,FALSE)</formula>
    </cfRule>
  </conditionalFormatting>
  <conditionalFormatting sqref="AE453">
    <cfRule type="expression" dxfId="2457" priority="1903">
      <formula>IF(RIGHT(TEXT(AE453,"0.#"),1)=".",FALSE,TRUE)</formula>
    </cfRule>
    <cfRule type="expression" dxfId="2456" priority="1904">
      <formula>IF(RIGHT(TEXT(AE453,"0.#"),1)=".",TRUE,FALSE)</formula>
    </cfRule>
  </conditionalFormatting>
  <conditionalFormatting sqref="AM455">
    <cfRule type="expression" dxfId="2455" priority="1893">
      <formula>IF(RIGHT(TEXT(AM455,"0.#"),1)=".",FALSE,TRUE)</formula>
    </cfRule>
    <cfRule type="expression" dxfId="2454" priority="1894">
      <formula>IF(RIGHT(TEXT(AM455,"0.#"),1)=".",TRUE,FALSE)</formula>
    </cfRule>
  </conditionalFormatting>
  <conditionalFormatting sqref="AE454">
    <cfRule type="expression" dxfId="2453" priority="1901">
      <formula>IF(RIGHT(TEXT(AE454,"0.#"),1)=".",FALSE,TRUE)</formula>
    </cfRule>
    <cfRule type="expression" dxfId="2452" priority="1902">
      <formula>IF(RIGHT(TEXT(AE454,"0.#"),1)=".",TRUE,FALSE)</formula>
    </cfRule>
  </conditionalFormatting>
  <conditionalFormatting sqref="AE455">
    <cfRule type="expression" dxfId="2451" priority="1899">
      <formula>IF(RIGHT(TEXT(AE455,"0.#"),1)=".",FALSE,TRUE)</formula>
    </cfRule>
    <cfRule type="expression" dxfId="2450" priority="1900">
      <formula>IF(RIGHT(TEXT(AE455,"0.#"),1)=".",TRUE,FALSE)</formula>
    </cfRule>
  </conditionalFormatting>
  <conditionalFormatting sqref="AM453">
    <cfRule type="expression" dxfId="2449" priority="1897">
      <formula>IF(RIGHT(TEXT(AM453,"0.#"),1)=".",FALSE,TRUE)</formula>
    </cfRule>
    <cfRule type="expression" dxfId="2448" priority="1898">
      <formula>IF(RIGHT(TEXT(AM453,"0.#"),1)=".",TRUE,FALSE)</formula>
    </cfRule>
  </conditionalFormatting>
  <conditionalFormatting sqref="AM454">
    <cfRule type="expression" dxfId="2447" priority="1895">
      <formula>IF(RIGHT(TEXT(AM454,"0.#"),1)=".",FALSE,TRUE)</formula>
    </cfRule>
    <cfRule type="expression" dxfId="2446" priority="1896">
      <formula>IF(RIGHT(TEXT(AM454,"0.#"),1)=".",TRUE,FALSE)</formula>
    </cfRule>
  </conditionalFormatting>
  <conditionalFormatting sqref="AU453">
    <cfRule type="expression" dxfId="2445" priority="1891">
      <formula>IF(RIGHT(TEXT(AU453,"0.#"),1)=".",FALSE,TRUE)</formula>
    </cfRule>
    <cfRule type="expression" dxfId="2444" priority="1892">
      <formula>IF(RIGHT(TEXT(AU453,"0.#"),1)=".",TRUE,FALSE)</formula>
    </cfRule>
  </conditionalFormatting>
  <conditionalFormatting sqref="AU454">
    <cfRule type="expression" dxfId="2443" priority="1889">
      <formula>IF(RIGHT(TEXT(AU454,"0.#"),1)=".",FALSE,TRUE)</formula>
    </cfRule>
    <cfRule type="expression" dxfId="2442" priority="1890">
      <formula>IF(RIGHT(TEXT(AU454,"0.#"),1)=".",TRUE,FALSE)</formula>
    </cfRule>
  </conditionalFormatting>
  <conditionalFormatting sqref="AU455">
    <cfRule type="expression" dxfId="2441" priority="1887">
      <formula>IF(RIGHT(TEXT(AU455,"0.#"),1)=".",FALSE,TRUE)</formula>
    </cfRule>
    <cfRule type="expression" dxfId="2440" priority="1888">
      <formula>IF(RIGHT(TEXT(AU455,"0.#"),1)=".",TRUE,FALSE)</formula>
    </cfRule>
  </conditionalFormatting>
  <conditionalFormatting sqref="AI455">
    <cfRule type="expression" dxfId="2439" priority="1881">
      <formula>IF(RIGHT(TEXT(AI455,"0.#"),1)=".",FALSE,TRUE)</formula>
    </cfRule>
    <cfRule type="expression" dxfId="2438" priority="1882">
      <formula>IF(RIGHT(TEXT(AI455,"0.#"),1)=".",TRUE,FALSE)</formula>
    </cfRule>
  </conditionalFormatting>
  <conditionalFormatting sqref="AI453">
    <cfRule type="expression" dxfId="2437" priority="1885">
      <formula>IF(RIGHT(TEXT(AI453,"0.#"),1)=".",FALSE,TRUE)</formula>
    </cfRule>
    <cfRule type="expression" dxfId="2436" priority="1886">
      <formula>IF(RIGHT(TEXT(AI453,"0.#"),1)=".",TRUE,FALSE)</formula>
    </cfRule>
  </conditionalFormatting>
  <conditionalFormatting sqref="AI454">
    <cfRule type="expression" dxfId="2435" priority="1883">
      <formula>IF(RIGHT(TEXT(AI454,"0.#"),1)=".",FALSE,TRUE)</formula>
    </cfRule>
    <cfRule type="expression" dxfId="2434" priority="1884">
      <formula>IF(RIGHT(TEXT(AI454,"0.#"),1)=".",TRUE,FALSE)</formula>
    </cfRule>
  </conditionalFormatting>
  <conditionalFormatting sqref="AQ454">
    <cfRule type="expression" dxfId="2433" priority="1879">
      <formula>IF(RIGHT(TEXT(AQ454,"0.#"),1)=".",FALSE,TRUE)</formula>
    </cfRule>
    <cfRule type="expression" dxfId="2432" priority="1880">
      <formula>IF(RIGHT(TEXT(AQ454,"0.#"),1)=".",TRUE,FALSE)</formula>
    </cfRule>
  </conditionalFormatting>
  <conditionalFormatting sqref="AQ455">
    <cfRule type="expression" dxfId="2431" priority="1877">
      <formula>IF(RIGHT(TEXT(AQ455,"0.#"),1)=".",FALSE,TRUE)</formula>
    </cfRule>
    <cfRule type="expression" dxfId="2430" priority="1878">
      <formula>IF(RIGHT(TEXT(AQ455,"0.#"),1)=".",TRUE,FALSE)</formula>
    </cfRule>
  </conditionalFormatting>
  <conditionalFormatting sqref="AQ453">
    <cfRule type="expression" dxfId="2429" priority="1875">
      <formula>IF(RIGHT(TEXT(AQ453,"0.#"),1)=".",FALSE,TRUE)</formula>
    </cfRule>
    <cfRule type="expression" dxfId="2428" priority="1876">
      <formula>IF(RIGHT(TEXT(AQ453,"0.#"),1)=".",TRUE,FALSE)</formula>
    </cfRule>
  </conditionalFormatting>
  <conditionalFormatting sqref="AE487">
    <cfRule type="expression" dxfId="2427" priority="1753">
      <formula>IF(RIGHT(TEXT(AE487,"0.#"),1)=".",FALSE,TRUE)</formula>
    </cfRule>
    <cfRule type="expression" dxfId="2426" priority="1754">
      <formula>IF(RIGHT(TEXT(AE487,"0.#"),1)=".",TRUE,FALSE)</formula>
    </cfRule>
  </conditionalFormatting>
  <conditionalFormatting sqref="AE488">
    <cfRule type="expression" dxfId="2425" priority="1751">
      <formula>IF(RIGHT(TEXT(AE488,"0.#"),1)=".",FALSE,TRUE)</formula>
    </cfRule>
    <cfRule type="expression" dxfId="2424" priority="1752">
      <formula>IF(RIGHT(TEXT(AE488,"0.#"),1)=".",TRUE,FALSE)</formula>
    </cfRule>
  </conditionalFormatting>
  <conditionalFormatting sqref="AE489">
    <cfRule type="expression" dxfId="2423" priority="1749">
      <formula>IF(RIGHT(TEXT(AE489,"0.#"),1)=".",FALSE,TRUE)</formula>
    </cfRule>
    <cfRule type="expression" dxfId="2422" priority="1750">
      <formula>IF(RIGHT(TEXT(AE489,"0.#"),1)=".",TRUE,FALSE)</formula>
    </cfRule>
  </conditionalFormatting>
  <conditionalFormatting sqref="AU487">
    <cfRule type="expression" dxfId="2421" priority="1741">
      <formula>IF(RIGHT(TEXT(AU487,"0.#"),1)=".",FALSE,TRUE)</formula>
    </cfRule>
    <cfRule type="expression" dxfId="2420" priority="1742">
      <formula>IF(RIGHT(TEXT(AU487,"0.#"),1)=".",TRUE,FALSE)</formula>
    </cfRule>
  </conditionalFormatting>
  <conditionalFormatting sqref="AU488">
    <cfRule type="expression" dxfId="2419" priority="1739">
      <formula>IF(RIGHT(TEXT(AU488,"0.#"),1)=".",FALSE,TRUE)</formula>
    </cfRule>
    <cfRule type="expression" dxfId="2418" priority="1740">
      <formula>IF(RIGHT(TEXT(AU488,"0.#"),1)=".",TRUE,FALSE)</formula>
    </cfRule>
  </conditionalFormatting>
  <conditionalFormatting sqref="AU489">
    <cfRule type="expression" dxfId="2417" priority="1737">
      <formula>IF(RIGHT(TEXT(AU489,"0.#"),1)=".",FALSE,TRUE)</formula>
    </cfRule>
    <cfRule type="expression" dxfId="2416" priority="1738">
      <formula>IF(RIGHT(TEXT(AU489,"0.#"),1)=".",TRUE,FALSE)</formula>
    </cfRule>
  </conditionalFormatting>
  <conditionalFormatting sqref="AQ488">
    <cfRule type="expression" dxfId="2415" priority="1729">
      <formula>IF(RIGHT(TEXT(AQ488,"0.#"),1)=".",FALSE,TRUE)</formula>
    </cfRule>
    <cfRule type="expression" dxfId="2414" priority="1730">
      <formula>IF(RIGHT(TEXT(AQ488,"0.#"),1)=".",TRUE,FALSE)</formula>
    </cfRule>
  </conditionalFormatting>
  <conditionalFormatting sqref="AQ489">
    <cfRule type="expression" dxfId="2413" priority="1727">
      <formula>IF(RIGHT(TEXT(AQ489,"0.#"),1)=".",FALSE,TRUE)</formula>
    </cfRule>
    <cfRule type="expression" dxfId="2412" priority="1728">
      <formula>IF(RIGHT(TEXT(AQ489,"0.#"),1)=".",TRUE,FALSE)</formula>
    </cfRule>
  </conditionalFormatting>
  <conditionalFormatting sqref="AQ487">
    <cfRule type="expression" dxfId="2411" priority="1725">
      <formula>IF(RIGHT(TEXT(AQ487,"0.#"),1)=".",FALSE,TRUE)</formula>
    </cfRule>
    <cfRule type="expression" dxfId="2410" priority="1726">
      <formula>IF(RIGHT(TEXT(AQ487,"0.#"),1)=".",TRUE,FALSE)</formula>
    </cfRule>
  </conditionalFormatting>
  <conditionalFormatting sqref="AE512">
    <cfRule type="expression" dxfId="2409" priority="1723">
      <formula>IF(RIGHT(TEXT(AE512,"0.#"),1)=".",FALSE,TRUE)</formula>
    </cfRule>
    <cfRule type="expression" dxfId="2408" priority="1724">
      <formula>IF(RIGHT(TEXT(AE512,"0.#"),1)=".",TRUE,FALSE)</formula>
    </cfRule>
  </conditionalFormatting>
  <conditionalFormatting sqref="AE513">
    <cfRule type="expression" dxfId="2407" priority="1721">
      <formula>IF(RIGHT(TEXT(AE513,"0.#"),1)=".",FALSE,TRUE)</formula>
    </cfRule>
    <cfRule type="expression" dxfId="2406" priority="1722">
      <formula>IF(RIGHT(TEXT(AE513,"0.#"),1)=".",TRUE,FALSE)</formula>
    </cfRule>
  </conditionalFormatting>
  <conditionalFormatting sqref="AE514">
    <cfRule type="expression" dxfId="2405" priority="1719">
      <formula>IF(RIGHT(TEXT(AE514,"0.#"),1)=".",FALSE,TRUE)</formula>
    </cfRule>
    <cfRule type="expression" dxfId="2404" priority="1720">
      <formula>IF(RIGHT(TEXT(AE514,"0.#"),1)=".",TRUE,FALSE)</formula>
    </cfRule>
  </conditionalFormatting>
  <conditionalFormatting sqref="AU512">
    <cfRule type="expression" dxfId="2403" priority="1711">
      <formula>IF(RIGHT(TEXT(AU512,"0.#"),1)=".",FALSE,TRUE)</formula>
    </cfRule>
    <cfRule type="expression" dxfId="2402" priority="1712">
      <formula>IF(RIGHT(TEXT(AU512,"0.#"),1)=".",TRUE,FALSE)</formula>
    </cfRule>
  </conditionalFormatting>
  <conditionalFormatting sqref="AU513">
    <cfRule type="expression" dxfId="2401" priority="1709">
      <formula>IF(RIGHT(TEXT(AU513,"0.#"),1)=".",FALSE,TRUE)</formula>
    </cfRule>
    <cfRule type="expression" dxfId="2400" priority="1710">
      <formula>IF(RIGHT(TEXT(AU513,"0.#"),1)=".",TRUE,FALSE)</formula>
    </cfRule>
  </conditionalFormatting>
  <conditionalFormatting sqref="AU514">
    <cfRule type="expression" dxfId="2399" priority="1707">
      <formula>IF(RIGHT(TEXT(AU514,"0.#"),1)=".",FALSE,TRUE)</formula>
    </cfRule>
    <cfRule type="expression" dxfId="2398" priority="1708">
      <formula>IF(RIGHT(TEXT(AU514,"0.#"),1)=".",TRUE,FALSE)</formula>
    </cfRule>
  </conditionalFormatting>
  <conditionalFormatting sqref="AQ513">
    <cfRule type="expression" dxfId="2397" priority="1699">
      <formula>IF(RIGHT(TEXT(AQ513,"0.#"),1)=".",FALSE,TRUE)</formula>
    </cfRule>
    <cfRule type="expression" dxfId="2396" priority="1700">
      <formula>IF(RIGHT(TEXT(AQ513,"0.#"),1)=".",TRUE,FALSE)</formula>
    </cfRule>
  </conditionalFormatting>
  <conditionalFormatting sqref="AQ514">
    <cfRule type="expression" dxfId="2395" priority="1697">
      <formula>IF(RIGHT(TEXT(AQ514,"0.#"),1)=".",FALSE,TRUE)</formula>
    </cfRule>
    <cfRule type="expression" dxfId="2394" priority="1698">
      <formula>IF(RIGHT(TEXT(AQ514,"0.#"),1)=".",TRUE,FALSE)</formula>
    </cfRule>
  </conditionalFormatting>
  <conditionalFormatting sqref="AQ512">
    <cfRule type="expression" dxfId="2393" priority="1695">
      <formula>IF(RIGHT(TEXT(AQ512,"0.#"),1)=".",FALSE,TRUE)</formula>
    </cfRule>
    <cfRule type="expression" dxfId="2392" priority="1696">
      <formula>IF(RIGHT(TEXT(AQ512,"0.#"),1)=".",TRUE,FALSE)</formula>
    </cfRule>
  </conditionalFormatting>
  <conditionalFormatting sqref="AE517">
    <cfRule type="expression" dxfId="2391" priority="1573">
      <formula>IF(RIGHT(TEXT(AE517,"0.#"),1)=".",FALSE,TRUE)</formula>
    </cfRule>
    <cfRule type="expression" dxfId="2390" priority="1574">
      <formula>IF(RIGHT(TEXT(AE517,"0.#"),1)=".",TRUE,FALSE)</formula>
    </cfRule>
  </conditionalFormatting>
  <conditionalFormatting sqref="AE518">
    <cfRule type="expression" dxfId="2389" priority="1571">
      <formula>IF(RIGHT(TEXT(AE518,"0.#"),1)=".",FALSE,TRUE)</formula>
    </cfRule>
    <cfRule type="expression" dxfId="2388" priority="1572">
      <formula>IF(RIGHT(TEXT(AE518,"0.#"),1)=".",TRUE,FALSE)</formula>
    </cfRule>
  </conditionalFormatting>
  <conditionalFormatting sqref="AE519">
    <cfRule type="expression" dxfId="2387" priority="1569">
      <formula>IF(RIGHT(TEXT(AE519,"0.#"),1)=".",FALSE,TRUE)</formula>
    </cfRule>
    <cfRule type="expression" dxfId="2386" priority="1570">
      <formula>IF(RIGHT(TEXT(AE519,"0.#"),1)=".",TRUE,FALSE)</formula>
    </cfRule>
  </conditionalFormatting>
  <conditionalFormatting sqref="AU517">
    <cfRule type="expression" dxfId="2385" priority="1561">
      <formula>IF(RIGHT(TEXT(AU517,"0.#"),1)=".",FALSE,TRUE)</formula>
    </cfRule>
    <cfRule type="expression" dxfId="2384" priority="1562">
      <formula>IF(RIGHT(TEXT(AU517,"0.#"),1)=".",TRUE,FALSE)</formula>
    </cfRule>
  </conditionalFormatting>
  <conditionalFormatting sqref="AU519">
    <cfRule type="expression" dxfId="2383" priority="1557">
      <formula>IF(RIGHT(TEXT(AU519,"0.#"),1)=".",FALSE,TRUE)</formula>
    </cfRule>
    <cfRule type="expression" dxfId="2382" priority="1558">
      <formula>IF(RIGHT(TEXT(AU519,"0.#"),1)=".",TRUE,FALSE)</formula>
    </cfRule>
  </conditionalFormatting>
  <conditionalFormatting sqref="AQ518">
    <cfRule type="expression" dxfId="2381" priority="1549">
      <formula>IF(RIGHT(TEXT(AQ518,"0.#"),1)=".",FALSE,TRUE)</formula>
    </cfRule>
    <cfRule type="expression" dxfId="2380" priority="1550">
      <formula>IF(RIGHT(TEXT(AQ518,"0.#"),1)=".",TRUE,FALSE)</formula>
    </cfRule>
  </conditionalFormatting>
  <conditionalFormatting sqref="AQ519">
    <cfRule type="expression" dxfId="2379" priority="1547">
      <formula>IF(RIGHT(TEXT(AQ519,"0.#"),1)=".",FALSE,TRUE)</formula>
    </cfRule>
    <cfRule type="expression" dxfId="2378" priority="1548">
      <formula>IF(RIGHT(TEXT(AQ519,"0.#"),1)=".",TRUE,FALSE)</formula>
    </cfRule>
  </conditionalFormatting>
  <conditionalFormatting sqref="AQ517">
    <cfRule type="expression" dxfId="2377" priority="1545">
      <formula>IF(RIGHT(TEXT(AQ517,"0.#"),1)=".",FALSE,TRUE)</formula>
    </cfRule>
    <cfRule type="expression" dxfId="2376" priority="1546">
      <formula>IF(RIGHT(TEXT(AQ517,"0.#"),1)=".",TRUE,FALSE)</formula>
    </cfRule>
  </conditionalFormatting>
  <conditionalFormatting sqref="AE522">
    <cfRule type="expression" dxfId="2375" priority="1543">
      <formula>IF(RIGHT(TEXT(AE522,"0.#"),1)=".",FALSE,TRUE)</formula>
    </cfRule>
    <cfRule type="expression" dxfId="2374" priority="1544">
      <formula>IF(RIGHT(TEXT(AE522,"0.#"),1)=".",TRUE,FALSE)</formula>
    </cfRule>
  </conditionalFormatting>
  <conditionalFormatting sqref="AE523">
    <cfRule type="expression" dxfId="2373" priority="1541">
      <formula>IF(RIGHT(TEXT(AE523,"0.#"),1)=".",FALSE,TRUE)</formula>
    </cfRule>
    <cfRule type="expression" dxfId="2372" priority="1542">
      <formula>IF(RIGHT(TEXT(AE523,"0.#"),1)=".",TRUE,FALSE)</formula>
    </cfRule>
  </conditionalFormatting>
  <conditionalFormatting sqref="AE524">
    <cfRule type="expression" dxfId="2371" priority="1539">
      <formula>IF(RIGHT(TEXT(AE524,"0.#"),1)=".",FALSE,TRUE)</formula>
    </cfRule>
    <cfRule type="expression" dxfId="2370" priority="1540">
      <formula>IF(RIGHT(TEXT(AE524,"0.#"),1)=".",TRUE,FALSE)</formula>
    </cfRule>
  </conditionalFormatting>
  <conditionalFormatting sqref="AU522">
    <cfRule type="expression" dxfId="2369" priority="1531">
      <formula>IF(RIGHT(TEXT(AU522,"0.#"),1)=".",FALSE,TRUE)</formula>
    </cfRule>
    <cfRule type="expression" dxfId="2368" priority="1532">
      <formula>IF(RIGHT(TEXT(AU522,"0.#"),1)=".",TRUE,FALSE)</formula>
    </cfRule>
  </conditionalFormatting>
  <conditionalFormatting sqref="AU523">
    <cfRule type="expression" dxfId="2367" priority="1529">
      <formula>IF(RIGHT(TEXT(AU523,"0.#"),1)=".",FALSE,TRUE)</formula>
    </cfRule>
    <cfRule type="expression" dxfId="2366" priority="1530">
      <formula>IF(RIGHT(TEXT(AU523,"0.#"),1)=".",TRUE,FALSE)</formula>
    </cfRule>
  </conditionalFormatting>
  <conditionalFormatting sqref="AU524">
    <cfRule type="expression" dxfId="2365" priority="1527">
      <formula>IF(RIGHT(TEXT(AU524,"0.#"),1)=".",FALSE,TRUE)</formula>
    </cfRule>
    <cfRule type="expression" dxfId="2364" priority="1528">
      <formula>IF(RIGHT(TEXT(AU524,"0.#"),1)=".",TRUE,FALSE)</formula>
    </cfRule>
  </conditionalFormatting>
  <conditionalFormatting sqref="AQ523">
    <cfRule type="expression" dxfId="2363" priority="1519">
      <formula>IF(RIGHT(TEXT(AQ523,"0.#"),1)=".",FALSE,TRUE)</formula>
    </cfRule>
    <cfRule type="expression" dxfId="2362" priority="1520">
      <formula>IF(RIGHT(TEXT(AQ523,"0.#"),1)=".",TRUE,FALSE)</formula>
    </cfRule>
  </conditionalFormatting>
  <conditionalFormatting sqref="AQ524">
    <cfRule type="expression" dxfId="2361" priority="1517">
      <formula>IF(RIGHT(TEXT(AQ524,"0.#"),1)=".",FALSE,TRUE)</formula>
    </cfRule>
    <cfRule type="expression" dxfId="2360" priority="1518">
      <formula>IF(RIGHT(TEXT(AQ524,"0.#"),1)=".",TRUE,FALSE)</formula>
    </cfRule>
  </conditionalFormatting>
  <conditionalFormatting sqref="AQ522">
    <cfRule type="expression" dxfId="2359" priority="1515">
      <formula>IF(RIGHT(TEXT(AQ522,"0.#"),1)=".",FALSE,TRUE)</formula>
    </cfRule>
    <cfRule type="expression" dxfId="2358" priority="1516">
      <formula>IF(RIGHT(TEXT(AQ522,"0.#"),1)=".",TRUE,FALSE)</formula>
    </cfRule>
  </conditionalFormatting>
  <conditionalFormatting sqref="AE527">
    <cfRule type="expression" dxfId="2357" priority="1513">
      <formula>IF(RIGHT(TEXT(AE527,"0.#"),1)=".",FALSE,TRUE)</formula>
    </cfRule>
    <cfRule type="expression" dxfId="2356" priority="1514">
      <formula>IF(RIGHT(TEXT(AE527,"0.#"),1)=".",TRUE,FALSE)</formula>
    </cfRule>
  </conditionalFormatting>
  <conditionalFormatting sqref="AE528">
    <cfRule type="expression" dxfId="2355" priority="1511">
      <formula>IF(RIGHT(TEXT(AE528,"0.#"),1)=".",FALSE,TRUE)</formula>
    </cfRule>
    <cfRule type="expression" dxfId="2354" priority="1512">
      <formula>IF(RIGHT(TEXT(AE528,"0.#"),1)=".",TRUE,FALSE)</formula>
    </cfRule>
  </conditionalFormatting>
  <conditionalFormatting sqref="AE529">
    <cfRule type="expression" dxfId="2353" priority="1509">
      <formula>IF(RIGHT(TEXT(AE529,"0.#"),1)=".",FALSE,TRUE)</formula>
    </cfRule>
    <cfRule type="expression" dxfId="2352" priority="1510">
      <formula>IF(RIGHT(TEXT(AE529,"0.#"),1)=".",TRUE,FALSE)</formula>
    </cfRule>
  </conditionalFormatting>
  <conditionalFormatting sqref="AU527">
    <cfRule type="expression" dxfId="2351" priority="1501">
      <formula>IF(RIGHT(TEXT(AU527,"0.#"),1)=".",FALSE,TRUE)</formula>
    </cfRule>
    <cfRule type="expression" dxfId="2350" priority="1502">
      <formula>IF(RIGHT(TEXT(AU527,"0.#"),1)=".",TRUE,FALSE)</formula>
    </cfRule>
  </conditionalFormatting>
  <conditionalFormatting sqref="AU528">
    <cfRule type="expression" dxfId="2349" priority="1499">
      <formula>IF(RIGHT(TEXT(AU528,"0.#"),1)=".",FALSE,TRUE)</formula>
    </cfRule>
    <cfRule type="expression" dxfId="2348" priority="1500">
      <formula>IF(RIGHT(TEXT(AU528,"0.#"),1)=".",TRUE,FALSE)</formula>
    </cfRule>
  </conditionalFormatting>
  <conditionalFormatting sqref="AU529">
    <cfRule type="expression" dxfId="2347" priority="1497">
      <formula>IF(RIGHT(TEXT(AU529,"0.#"),1)=".",FALSE,TRUE)</formula>
    </cfRule>
    <cfRule type="expression" dxfId="2346" priority="1498">
      <formula>IF(RIGHT(TEXT(AU529,"0.#"),1)=".",TRUE,FALSE)</formula>
    </cfRule>
  </conditionalFormatting>
  <conditionalFormatting sqref="AQ528">
    <cfRule type="expression" dxfId="2345" priority="1489">
      <formula>IF(RIGHT(TEXT(AQ528,"0.#"),1)=".",FALSE,TRUE)</formula>
    </cfRule>
    <cfRule type="expression" dxfId="2344" priority="1490">
      <formula>IF(RIGHT(TEXT(AQ528,"0.#"),1)=".",TRUE,FALSE)</formula>
    </cfRule>
  </conditionalFormatting>
  <conditionalFormatting sqref="AQ529">
    <cfRule type="expression" dxfId="2343" priority="1487">
      <formula>IF(RIGHT(TEXT(AQ529,"0.#"),1)=".",FALSE,TRUE)</formula>
    </cfRule>
    <cfRule type="expression" dxfId="2342" priority="1488">
      <formula>IF(RIGHT(TEXT(AQ529,"0.#"),1)=".",TRUE,FALSE)</formula>
    </cfRule>
  </conditionalFormatting>
  <conditionalFormatting sqref="AQ527">
    <cfRule type="expression" dxfId="2341" priority="1485">
      <formula>IF(RIGHT(TEXT(AQ527,"0.#"),1)=".",FALSE,TRUE)</formula>
    </cfRule>
    <cfRule type="expression" dxfId="2340" priority="1486">
      <formula>IF(RIGHT(TEXT(AQ527,"0.#"),1)=".",TRUE,FALSE)</formula>
    </cfRule>
  </conditionalFormatting>
  <conditionalFormatting sqref="AE532">
    <cfRule type="expression" dxfId="2339" priority="1483">
      <formula>IF(RIGHT(TEXT(AE532,"0.#"),1)=".",FALSE,TRUE)</formula>
    </cfRule>
    <cfRule type="expression" dxfId="2338" priority="1484">
      <formula>IF(RIGHT(TEXT(AE532,"0.#"),1)=".",TRUE,FALSE)</formula>
    </cfRule>
  </conditionalFormatting>
  <conditionalFormatting sqref="AM534">
    <cfRule type="expression" dxfId="2337" priority="1473">
      <formula>IF(RIGHT(TEXT(AM534,"0.#"),1)=".",FALSE,TRUE)</formula>
    </cfRule>
    <cfRule type="expression" dxfId="2336" priority="1474">
      <formula>IF(RIGHT(TEXT(AM534,"0.#"),1)=".",TRUE,FALSE)</formula>
    </cfRule>
  </conditionalFormatting>
  <conditionalFormatting sqref="AE533">
    <cfRule type="expression" dxfId="2335" priority="1481">
      <formula>IF(RIGHT(TEXT(AE533,"0.#"),1)=".",FALSE,TRUE)</formula>
    </cfRule>
    <cfRule type="expression" dxfId="2334" priority="1482">
      <formula>IF(RIGHT(TEXT(AE533,"0.#"),1)=".",TRUE,FALSE)</formula>
    </cfRule>
  </conditionalFormatting>
  <conditionalFormatting sqref="AE534">
    <cfRule type="expression" dxfId="2333" priority="1479">
      <formula>IF(RIGHT(TEXT(AE534,"0.#"),1)=".",FALSE,TRUE)</formula>
    </cfRule>
    <cfRule type="expression" dxfId="2332" priority="1480">
      <formula>IF(RIGHT(TEXT(AE534,"0.#"),1)=".",TRUE,FALSE)</formula>
    </cfRule>
  </conditionalFormatting>
  <conditionalFormatting sqref="AM532">
    <cfRule type="expression" dxfId="2331" priority="1477">
      <formula>IF(RIGHT(TEXT(AM532,"0.#"),1)=".",FALSE,TRUE)</formula>
    </cfRule>
    <cfRule type="expression" dxfId="2330" priority="1478">
      <formula>IF(RIGHT(TEXT(AM532,"0.#"),1)=".",TRUE,FALSE)</formula>
    </cfRule>
  </conditionalFormatting>
  <conditionalFormatting sqref="AM533">
    <cfRule type="expression" dxfId="2329" priority="1475">
      <formula>IF(RIGHT(TEXT(AM533,"0.#"),1)=".",FALSE,TRUE)</formula>
    </cfRule>
    <cfRule type="expression" dxfId="2328" priority="1476">
      <formula>IF(RIGHT(TEXT(AM533,"0.#"),1)=".",TRUE,FALSE)</formula>
    </cfRule>
  </conditionalFormatting>
  <conditionalFormatting sqref="AU532">
    <cfRule type="expression" dxfId="2327" priority="1471">
      <formula>IF(RIGHT(TEXT(AU532,"0.#"),1)=".",FALSE,TRUE)</formula>
    </cfRule>
    <cfRule type="expression" dxfId="2326" priority="1472">
      <formula>IF(RIGHT(TEXT(AU532,"0.#"),1)=".",TRUE,FALSE)</formula>
    </cfRule>
  </conditionalFormatting>
  <conditionalFormatting sqref="AU533">
    <cfRule type="expression" dxfId="2325" priority="1469">
      <formula>IF(RIGHT(TEXT(AU533,"0.#"),1)=".",FALSE,TRUE)</formula>
    </cfRule>
    <cfRule type="expression" dxfId="2324" priority="1470">
      <formula>IF(RIGHT(TEXT(AU533,"0.#"),1)=".",TRUE,FALSE)</formula>
    </cfRule>
  </conditionalFormatting>
  <conditionalFormatting sqref="AU534">
    <cfRule type="expression" dxfId="2323" priority="1467">
      <formula>IF(RIGHT(TEXT(AU534,"0.#"),1)=".",FALSE,TRUE)</formula>
    </cfRule>
    <cfRule type="expression" dxfId="2322" priority="1468">
      <formula>IF(RIGHT(TEXT(AU534,"0.#"),1)=".",TRUE,FALSE)</formula>
    </cfRule>
  </conditionalFormatting>
  <conditionalFormatting sqref="AI534">
    <cfRule type="expression" dxfId="2321" priority="1461">
      <formula>IF(RIGHT(TEXT(AI534,"0.#"),1)=".",FALSE,TRUE)</formula>
    </cfRule>
    <cfRule type="expression" dxfId="2320" priority="1462">
      <formula>IF(RIGHT(TEXT(AI534,"0.#"),1)=".",TRUE,FALSE)</formula>
    </cfRule>
  </conditionalFormatting>
  <conditionalFormatting sqref="AI532">
    <cfRule type="expression" dxfId="2319" priority="1465">
      <formula>IF(RIGHT(TEXT(AI532,"0.#"),1)=".",FALSE,TRUE)</formula>
    </cfRule>
    <cfRule type="expression" dxfId="2318" priority="1466">
      <formula>IF(RIGHT(TEXT(AI532,"0.#"),1)=".",TRUE,FALSE)</formula>
    </cfRule>
  </conditionalFormatting>
  <conditionalFormatting sqref="AI533">
    <cfRule type="expression" dxfId="2317" priority="1463">
      <formula>IF(RIGHT(TEXT(AI533,"0.#"),1)=".",FALSE,TRUE)</formula>
    </cfRule>
    <cfRule type="expression" dxfId="2316" priority="1464">
      <formula>IF(RIGHT(TEXT(AI533,"0.#"),1)=".",TRUE,FALSE)</formula>
    </cfRule>
  </conditionalFormatting>
  <conditionalFormatting sqref="AQ533">
    <cfRule type="expression" dxfId="2315" priority="1459">
      <formula>IF(RIGHT(TEXT(AQ533,"0.#"),1)=".",FALSE,TRUE)</formula>
    </cfRule>
    <cfRule type="expression" dxfId="2314" priority="1460">
      <formula>IF(RIGHT(TEXT(AQ533,"0.#"),1)=".",TRUE,FALSE)</formula>
    </cfRule>
  </conditionalFormatting>
  <conditionalFormatting sqref="AQ534">
    <cfRule type="expression" dxfId="2313" priority="1457">
      <formula>IF(RIGHT(TEXT(AQ534,"0.#"),1)=".",FALSE,TRUE)</formula>
    </cfRule>
    <cfRule type="expression" dxfId="2312" priority="1458">
      <formula>IF(RIGHT(TEXT(AQ534,"0.#"),1)=".",TRUE,FALSE)</formula>
    </cfRule>
  </conditionalFormatting>
  <conditionalFormatting sqref="AQ532">
    <cfRule type="expression" dxfId="2311" priority="1455">
      <formula>IF(RIGHT(TEXT(AQ532,"0.#"),1)=".",FALSE,TRUE)</formula>
    </cfRule>
    <cfRule type="expression" dxfId="2310" priority="1456">
      <formula>IF(RIGHT(TEXT(AQ532,"0.#"),1)=".",TRUE,FALSE)</formula>
    </cfRule>
  </conditionalFormatting>
  <conditionalFormatting sqref="AE541">
    <cfRule type="expression" dxfId="2309" priority="1453">
      <formula>IF(RIGHT(TEXT(AE541,"0.#"),1)=".",FALSE,TRUE)</formula>
    </cfRule>
    <cfRule type="expression" dxfId="2308" priority="1454">
      <formula>IF(RIGHT(TEXT(AE541,"0.#"),1)=".",TRUE,FALSE)</formula>
    </cfRule>
  </conditionalFormatting>
  <conditionalFormatting sqref="AE542">
    <cfRule type="expression" dxfId="2307" priority="1451">
      <formula>IF(RIGHT(TEXT(AE542,"0.#"),1)=".",FALSE,TRUE)</formula>
    </cfRule>
    <cfRule type="expression" dxfId="2306" priority="1452">
      <formula>IF(RIGHT(TEXT(AE542,"0.#"),1)=".",TRUE,FALSE)</formula>
    </cfRule>
  </conditionalFormatting>
  <conditionalFormatting sqref="AE543">
    <cfRule type="expression" dxfId="2305" priority="1449">
      <formula>IF(RIGHT(TEXT(AE543,"0.#"),1)=".",FALSE,TRUE)</formula>
    </cfRule>
    <cfRule type="expression" dxfId="2304" priority="1450">
      <formula>IF(RIGHT(TEXT(AE543,"0.#"),1)=".",TRUE,FALSE)</formula>
    </cfRule>
  </conditionalFormatting>
  <conditionalFormatting sqref="AU541">
    <cfRule type="expression" dxfId="2303" priority="1441">
      <formula>IF(RIGHT(TEXT(AU541,"0.#"),1)=".",FALSE,TRUE)</formula>
    </cfRule>
    <cfRule type="expression" dxfId="2302" priority="1442">
      <formula>IF(RIGHT(TEXT(AU541,"0.#"),1)=".",TRUE,FALSE)</formula>
    </cfRule>
  </conditionalFormatting>
  <conditionalFormatting sqref="AU542">
    <cfRule type="expression" dxfId="2301" priority="1439">
      <formula>IF(RIGHT(TEXT(AU542,"0.#"),1)=".",FALSE,TRUE)</formula>
    </cfRule>
    <cfRule type="expression" dxfId="2300" priority="1440">
      <formula>IF(RIGHT(TEXT(AU542,"0.#"),1)=".",TRUE,FALSE)</formula>
    </cfRule>
  </conditionalFormatting>
  <conditionalFormatting sqref="AU543">
    <cfRule type="expression" dxfId="2299" priority="1437">
      <formula>IF(RIGHT(TEXT(AU543,"0.#"),1)=".",FALSE,TRUE)</formula>
    </cfRule>
    <cfRule type="expression" dxfId="2298" priority="1438">
      <formula>IF(RIGHT(TEXT(AU543,"0.#"),1)=".",TRUE,FALSE)</formula>
    </cfRule>
  </conditionalFormatting>
  <conditionalFormatting sqref="AQ542">
    <cfRule type="expression" dxfId="2297" priority="1429">
      <formula>IF(RIGHT(TEXT(AQ542,"0.#"),1)=".",FALSE,TRUE)</formula>
    </cfRule>
    <cfRule type="expression" dxfId="2296" priority="1430">
      <formula>IF(RIGHT(TEXT(AQ542,"0.#"),1)=".",TRUE,FALSE)</formula>
    </cfRule>
  </conditionalFormatting>
  <conditionalFormatting sqref="AQ543">
    <cfRule type="expression" dxfId="2295" priority="1427">
      <formula>IF(RIGHT(TEXT(AQ543,"0.#"),1)=".",FALSE,TRUE)</formula>
    </cfRule>
    <cfRule type="expression" dxfId="2294" priority="1428">
      <formula>IF(RIGHT(TEXT(AQ543,"0.#"),1)=".",TRUE,FALSE)</formula>
    </cfRule>
  </conditionalFormatting>
  <conditionalFormatting sqref="AQ541">
    <cfRule type="expression" dxfId="2293" priority="1425">
      <formula>IF(RIGHT(TEXT(AQ541,"0.#"),1)=".",FALSE,TRUE)</formula>
    </cfRule>
    <cfRule type="expression" dxfId="2292" priority="1426">
      <formula>IF(RIGHT(TEXT(AQ541,"0.#"),1)=".",TRUE,FALSE)</formula>
    </cfRule>
  </conditionalFormatting>
  <conditionalFormatting sqref="AE566">
    <cfRule type="expression" dxfId="2291" priority="1423">
      <formula>IF(RIGHT(TEXT(AE566,"0.#"),1)=".",FALSE,TRUE)</formula>
    </cfRule>
    <cfRule type="expression" dxfId="2290" priority="1424">
      <formula>IF(RIGHT(TEXT(AE566,"0.#"),1)=".",TRUE,FALSE)</formula>
    </cfRule>
  </conditionalFormatting>
  <conditionalFormatting sqref="AE567">
    <cfRule type="expression" dxfId="2289" priority="1421">
      <formula>IF(RIGHT(TEXT(AE567,"0.#"),1)=".",FALSE,TRUE)</formula>
    </cfRule>
    <cfRule type="expression" dxfId="2288" priority="1422">
      <formula>IF(RIGHT(TEXT(AE567,"0.#"),1)=".",TRUE,FALSE)</formula>
    </cfRule>
  </conditionalFormatting>
  <conditionalFormatting sqref="AE568">
    <cfRule type="expression" dxfId="2287" priority="1419">
      <formula>IF(RIGHT(TEXT(AE568,"0.#"),1)=".",FALSE,TRUE)</formula>
    </cfRule>
    <cfRule type="expression" dxfId="2286" priority="1420">
      <formula>IF(RIGHT(TEXT(AE568,"0.#"),1)=".",TRUE,FALSE)</formula>
    </cfRule>
  </conditionalFormatting>
  <conditionalFormatting sqref="AU566">
    <cfRule type="expression" dxfId="2285" priority="1411">
      <formula>IF(RIGHT(TEXT(AU566,"0.#"),1)=".",FALSE,TRUE)</formula>
    </cfRule>
    <cfRule type="expression" dxfId="2284" priority="1412">
      <formula>IF(RIGHT(TEXT(AU566,"0.#"),1)=".",TRUE,FALSE)</formula>
    </cfRule>
  </conditionalFormatting>
  <conditionalFormatting sqref="AU567">
    <cfRule type="expression" dxfId="2283" priority="1409">
      <formula>IF(RIGHT(TEXT(AU567,"0.#"),1)=".",FALSE,TRUE)</formula>
    </cfRule>
    <cfRule type="expression" dxfId="2282" priority="1410">
      <formula>IF(RIGHT(TEXT(AU567,"0.#"),1)=".",TRUE,FALSE)</formula>
    </cfRule>
  </conditionalFormatting>
  <conditionalFormatting sqref="AU568">
    <cfRule type="expression" dxfId="2281" priority="1407">
      <formula>IF(RIGHT(TEXT(AU568,"0.#"),1)=".",FALSE,TRUE)</formula>
    </cfRule>
    <cfRule type="expression" dxfId="2280" priority="1408">
      <formula>IF(RIGHT(TEXT(AU568,"0.#"),1)=".",TRUE,FALSE)</formula>
    </cfRule>
  </conditionalFormatting>
  <conditionalFormatting sqref="AQ567">
    <cfRule type="expression" dxfId="2279" priority="1399">
      <formula>IF(RIGHT(TEXT(AQ567,"0.#"),1)=".",FALSE,TRUE)</formula>
    </cfRule>
    <cfRule type="expression" dxfId="2278" priority="1400">
      <formula>IF(RIGHT(TEXT(AQ567,"0.#"),1)=".",TRUE,FALSE)</formula>
    </cfRule>
  </conditionalFormatting>
  <conditionalFormatting sqref="AQ568">
    <cfRule type="expression" dxfId="2277" priority="1397">
      <formula>IF(RIGHT(TEXT(AQ568,"0.#"),1)=".",FALSE,TRUE)</formula>
    </cfRule>
    <cfRule type="expression" dxfId="2276" priority="1398">
      <formula>IF(RIGHT(TEXT(AQ568,"0.#"),1)=".",TRUE,FALSE)</formula>
    </cfRule>
  </conditionalFormatting>
  <conditionalFormatting sqref="AQ566">
    <cfRule type="expression" dxfId="2275" priority="1395">
      <formula>IF(RIGHT(TEXT(AQ566,"0.#"),1)=".",FALSE,TRUE)</formula>
    </cfRule>
    <cfRule type="expression" dxfId="2274" priority="1396">
      <formula>IF(RIGHT(TEXT(AQ566,"0.#"),1)=".",TRUE,FALSE)</formula>
    </cfRule>
  </conditionalFormatting>
  <conditionalFormatting sqref="AE546">
    <cfRule type="expression" dxfId="2273" priority="1393">
      <formula>IF(RIGHT(TEXT(AE546,"0.#"),1)=".",FALSE,TRUE)</formula>
    </cfRule>
    <cfRule type="expression" dxfId="2272" priority="1394">
      <formula>IF(RIGHT(TEXT(AE546,"0.#"),1)=".",TRUE,FALSE)</formula>
    </cfRule>
  </conditionalFormatting>
  <conditionalFormatting sqref="AE547">
    <cfRule type="expression" dxfId="2271" priority="1391">
      <formula>IF(RIGHT(TEXT(AE547,"0.#"),1)=".",FALSE,TRUE)</formula>
    </cfRule>
    <cfRule type="expression" dxfId="2270" priority="1392">
      <formula>IF(RIGHT(TEXT(AE547,"0.#"),1)=".",TRUE,FALSE)</formula>
    </cfRule>
  </conditionalFormatting>
  <conditionalFormatting sqref="AE548">
    <cfRule type="expression" dxfId="2269" priority="1389">
      <formula>IF(RIGHT(TEXT(AE548,"0.#"),1)=".",FALSE,TRUE)</formula>
    </cfRule>
    <cfRule type="expression" dxfId="2268" priority="1390">
      <formula>IF(RIGHT(TEXT(AE548,"0.#"),1)=".",TRUE,FALSE)</formula>
    </cfRule>
  </conditionalFormatting>
  <conditionalFormatting sqref="AU546">
    <cfRule type="expression" dxfId="2267" priority="1381">
      <formula>IF(RIGHT(TEXT(AU546,"0.#"),1)=".",FALSE,TRUE)</formula>
    </cfRule>
    <cfRule type="expression" dxfId="2266" priority="1382">
      <formula>IF(RIGHT(TEXT(AU546,"0.#"),1)=".",TRUE,FALSE)</formula>
    </cfRule>
  </conditionalFormatting>
  <conditionalFormatting sqref="AU547">
    <cfRule type="expression" dxfId="2265" priority="1379">
      <formula>IF(RIGHT(TEXT(AU547,"0.#"),1)=".",FALSE,TRUE)</formula>
    </cfRule>
    <cfRule type="expression" dxfId="2264" priority="1380">
      <formula>IF(RIGHT(TEXT(AU547,"0.#"),1)=".",TRUE,FALSE)</formula>
    </cfRule>
  </conditionalFormatting>
  <conditionalFormatting sqref="AU548">
    <cfRule type="expression" dxfId="2263" priority="1377">
      <formula>IF(RIGHT(TEXT(AU548,"0.#"),1)=".",FALSE,TRUE)</formula>
    </cfRule>
    <cfRule type="expression" dxfId="2262" priority="1378">
      <formula>IF(RIGHT(TEXT(AU548,"0.#"),1)=".",TRUE,FALSE)</formula>
    </cfRule>
  </conditionalFormatting>
  <conditionalFormatting sqref="AQ547">
    <cfRule type="expression" dxfId="2261" priority="1369">
      <formula>IF(RIGHT(TEXT(AQ547,"0.#"),1)=".",FALSE,TRUE)</formula>
    </cfRule>
    <cfRule type="expression" dxfId="2260" priority="1370">
      <formula>IF(RIGHT(TEXT(AQ547,"0.#"),1)=".",TRUE,FALSE)</formula>
    </cfRule>
  </conditionalFormatting>
  <conditionalFormatting sqref="AQ546">
    <cfRule type="expression" dxfId="2259" priority="1365">
      <formula>IF(RIGHT(TEXT(AQ546,"0.#"),1)=".",FALSE,TRUE)</formula>
    </cfRule>
    <cfRule type="expression" dxfId="2258" priority="1366">
      <formula>IF(RIGHT(TEXT(AQ546,"0.#"),1)=".",TRUE,FALSE)</formula>
    </cfRule>
  </conditionalFormatting>
  <conditionalFormatting sqref="AE551">
    <cfRule type="expression" dxfId="2257" priority="1363">
      <formula>IF(RIGHT(TEXT(AE551,"0.#"),1)=".",FALSE,TRUE)</formula>
    </cfRule>
    <cfRule type="expression" dxfId="2256" priority="1364">
      <formula>IF(RIGHT(TEXT(AE551,"0.#"),1)=".",TRUE,FALSE)</formula>
    </cfRule>
  </conditionalFormatting>
  <conditionalFormatting sqref="AE553">
    <cfRule type="expression" dxfId="2255" priority="1359">
      <formula>IF(RIGHT(TEXT(AE553,"0.#"),1)=".",FALSE,TRUE)</formula>
    </cfRule>
    <cfRule type="expression" dxfId="2254" priority="1360">
      <formula>IF(RIGHT(TEXT(AE553,"0.#"),1)=".",TRUE,FALSE)</formula>
    </cfRule>
  </conditionalFormatting>
  <conditionalFormatting sqref="AU551">
    <cfRule type="expression" dxfId="2253" priority="1351">
      <formula>IF(RIGHT(TEXT(AU551,"0.#"),1)=".",FALSE,TRUE)</formula>
    </cfRule>
    <cfRule type="expression" dxfId="2252" priority="1352">
      <formula>IF(RIGHT(TEXT(AU551,"0.#"),1)=".",TRUE,FALSE)</formula>
    </cfRule>
  </conditionalFormatting>
  <conditionalFormatting sqref="AU553">
    <cfRule type="expression" dxfId="2251" priority="1347">
      <formula>IF(RIGHT(TEXT(AU553,"0.#"),1)=".",FALSE,TRUE)</formula>
    </cfRule>
    <cfRule type="expression" dxfId="2250" priority="1348">
      <formula>IF(RIGHT(TEXT(AU553,"0.#"),1)=".",TRUE,FALSE)</formula>
    </cfRule>
  </conditionalFormatting>
  <conditionalFormatting sqref="AQ552">
    <cfRule type="expression" dxfId="2249" priority="1339">
      <formula>IF(RIGHT(TEXT(AQ552,"0.#"),1)=".",FALSE,TRUE)</formula>
    </cfRule>
    <cfRule type="expression" dxfId="2248" priority="1340">
      <formula>IF(RIGHT(TEXT(AQ552,"0.#"),1)=".",TRUE,FALSE)</formula>
    </cfRule>
  </conditionalFormatting>
  <conditionalFormatting sqref="AU561">
    <cfRule type="expression" dxfId="2247" priority="1291">
      <formula>IF(RIGHT(TEXT(AU561,"0.#"),1)=".",FALSE,TRUE)</formula>
    </cfRule>
    <cfRule type="expression" dxfId="2246" priority="1292">
      <formula>IF(RIGHT(TEXT(AU561,"0.#"),1)=".",TRUE,FALSE)</formula>
    </cfRule>
  </conditionalFormatting>
  <conditionalFormatting sqref="AU562">
    <cfRule type="expression" dxfId="2245" priority="1289">
      <formula>IF(RIGHT(TEXT(AU562,"0.#"),1)=".",FALSE,TRUE)</formula>
    </cfRule>
    <cfRule type="expression" dxfId="2244" priority="1290">
      <formula>IF(RIGHT(TEXT(AU562,"0.#"),1)=".",TRUE,FALSE)</formula>
    </cfRule>
  </conditionalFormatting>
  <conditionalFormatting sqref="AU563">
    <cfRule type="expression" dxfId="2243" priority="1287">
      <formula>IF(RIGHT(TEXT(AU563,"0.#"),1)=".",FALSE,TRUE)</formula>
    </cfRule>
    <cfRule type="expression" dxfId="2242" priority="1288">
      <formula>IF(RIGHT(TEXT(AU563,"0.#"),1)=".",TRUE,FALSE)</formula>
    </cfRule>
  </conditionalFormatting>
  <conditionalFormatting sqref="AQ562">
    <cfRule type="expression" dxfId="2241" priority="1279">
      <formula>IF(RIGHT(TEXT(AQ562,"0.#"),1)=".",FALSE,TRUE)</formula>
    </cfRule>
    <cfRule type="expression" dxfId="2240" priority="1280">
      <formula>IF(RIGHT(TEXT(AQ562,"0.#"),1)=".",TRUE,FALSE)</formula>
    </cfRule>
  </conditionalFormatting>
  <conditionalFormatting sqref="AQ563">
    <cfRule type="expression" dxfId="2239" priority="1277">
      <formula>IF(RIGHT(TEXT(AQ563,"0.#"),1)=".",FALSE,TRUE)</formula>
    </cfRule>
    <cfRule type="expression" dxfId="2238" priority="1278">
      <formula>IF(RIGHT(TEXT(AQ563,"0.#"),1)=".",TRUE,FALSE)</formula>
    </cfRule>
  </conditionalFormatting>
  <conditionalFormatting sqref="AQ561">
    <cfRule type="expression" dxfId="2237" priority="1275">
      <formula>IF(RIGHT(TEXT(AQ561,"0.#"),1)=".",FALSE,TRUE)</formula>
    </cfRule>
    <cfRule type="expression" dxfId="2236" priority="1276">
      <formula>IF(RIGHT(TEXT(AQ561,"0.#"),1)=".",TRUE,FALSE)</formula>
    </cfRule>
  </conditionalFormatting>
  <conditionalFormatting sqref="AE571">
    <cfRule type="expression" dxfId="2235" priority="1273">
      <formula>IF(RIGHT(TEXT(AE571,"0.#"),1)=".",FALSE,TRUE)</formula>
    </cfRule>
    <cfRule type="expression" dxfId="2234" priority="1274">
      <formula>IF(RIGHT(TEXT(AE571,"0.#"),1)=".",TRUE,FALSE)</formula>
    </cfRule>
  </conditionalFormatting>
  <conditionalFormatting sqref="AE572">
    <cfRule type="expression" dxfId="2233" priority="1271">
      <formula>IF(RIGHT(TEXT(AE572,"0.#"),1)=".",FALSE,TRUE)</formula>
    </cfRule>
    <cfRule type="expression" dxfId="2232" priority="1272">
      <formula>IF(RIGHT(TEXT(AE572,"0.#"),1)=".",TRUE,FALSE)</formula>
    </cfRule>
  </conditionalFormatting>
  <conditionalFormatting sqref="AE573">
    <cfRule type="expression" dxfId="2231" priority="1269">
      <formula>IF(RIGHT(TEXT(AE573,"0.#"),1)=".",FALSE,TRUE)</formula>
    </cfRule>
    <cfRule type="expression" dxfId="2230" priority="1270">
      <formula>IF(RIGHT(TEXT(AE573,"0.#"),1)=".",TRUE,FALSE)</formula>
    </cfRule>
  </conditionalFormatting>
  <conditionalFormatting sqref="AU571">
    <cfRule type="expression" dxfId="2229" priority="1261">
      <formula>IF(RIGHT(TEXT(AU571,"0.#"),1)=".",FALSE,TRUE)</formula>
    </cfRule>
    <cfRule type="expression" dxfId="2228" priority="1262">
      <formula>IF(RIGHT(TEXT(AU571,"0.#"),1)=".",TRUE,FALSE)</formula>
    </cfRule>
  </conditionalFormatting>
  <conditionalFormatting sqref="AU572">
    <cfRule type="expression" dxfId="2227" priority="1259">
      <formula>IF(RIGHT(TEXT(AU572,"0.#"),1)=".",FALSE,TRUE)</formula>
    </cfRule>
    <cfRule type="expression" dxfId="2226" priority="1260">
      <formula>IF(RIGHT(TEXT(AU572,"0.#"),1)=".",TRUE,FALSE)</formula>
    </cfRule>
  </conditionalFormatting>
  <conditionalFormatting sqref="AU573">
    <cfRule type="expression" dxfId="2225" priority="1257">
      <formula>IF(RIGHT(TEXT(AU573,"0.#"),1)=".",FALSE,TRUE)</formula>
    </cfRule>
    <cfRule type="expression" dxfId="2224" priority="1258">
      <formula>IF(RIGHT(TEXT(AU573,"0.#"),1)=".",TRUE,FALSE)</formula>
    </cfRule>
  </conditionalFormatting>
  <conditionalFormatting sqref="AQ572">
    <cfRule type="expression" dxfId="2223" priority="1249">
      <formula>IF(RIGHT(TEXT(AQ572,"0.#"),1)=".",FALSE,TRUE)</formula>
    </cfRule>
    <cfRule type="expression" dxfId="2222" priority="1250">
      <formula>IF(RIGHT(TEXT(AQ572,"0.#"),1)=".",TRUE,FALSE)</formula>
    </cfRule>
  </conditionalFormatting>
  <conditionalFormatting sqref="AQ573">
    <cfRule type="expression" dxfId="2221" priority="1247">
      <formula>IF(RIGHT(TEXT(AQ573,"0.#"),1)=".",FALSE,TRUE)</formula>
    </cfRule>
    <cfRule type="expression" dxfId="2220" priority="1248">
      <formula>IF(RIGHT(TEXT(AQ573,"0.#"),1)=".",TRUE,FALSE)</formula>
    </cfRule>
  </conditionalFormatting>
  <conditionalFormatting sqref="AQ571">
    <cfRule type="expression" dxfId="2219" priority="1245">
      <formula>IF(RIGHT(TEXT(AQ571,"0.#"),1)=".",FALSE,TRUE)</formula>
    </cfRule>
    <cfRule type="expression" dxfId="2218" priority="1246">
      <formula>IF(RIGHT(TEXT(AQ571,"0.#"),1)=".",TRUE,FALSE)</formula>
    </cfRule>
  </conditionalFormatting>
  <conditionalFormatting sqref="AE576">
    <cfRule type="expression" dxfId="2217" priority="1243">
      <formula>IF(RIGHT(TEXT(AE576,"0.#"),1)=".",FALSE,TRUE)</formula>
    </cfRule>
    <cfRule type="expression" dxfId="2216" priority="1244">
      <formula>IF(RIGHT(TEXT(AE576,"0.#"),1)=".",TRUE,FALSE)</formula>
    </cfRule>
  </conditionalFormatting>
  <conditionalFormatting sqref="AE577">
    <cfRule type="expression" dxfId="2215" priority="1241">
      <formula>IF(RIGHT(TEXT(AE577,"0.#"),1)=".",FALSE,TRUE)</formula>
    </cfRule>
    <cfRule type="expression" dxfId="2214" priority="1242">
      <formula>IF(RIGHT(TEXT(AE577,"0.#"),1)=".",TRUE,FALSE)</formula>
    </cfRule>
  </conditionalFormatting>
  <conditionalFormatting sqref="AE578">
    <cfRule type="expression" dxfId="2213" priority="1239">
      <formula>IF(RIGHT(TEXT(AE578,"0.#"),1)=".",FALSE,TRUE)</formula>
    </cfRule>
    <cfRule type="expression" dxfId="2212" priority="1240">
      <formula>IF(RIGHT(TEXT(AE578,"0.#"),1)=".",TRUE,FALSE)</formula>
    </cfRule>
  </conditionalFormatting>
  <conditionalFormatting sqref="AU576">
    <cfRule type="expression" dxfId="2211" priority="1231">
      <formula>IF(RIGHT(TEXT(AU576,"0.#"),1)=".",FALSE,TRUE)</formula>
    </cfRule>
    <cfRule type="expression" dxfId="2210" priority="1232">
      <formula>IF(RIGHT(TEXT(AU576,"0.#"),1)=".",TRUE,FALSE)</formula>
    </cfRule>
  </conditionalFormatting>
  <conditionalFormatting sqref="AU577">
    <cfRule type="expression" dxfId="2209" priority="1229">
      <formula>IF(RIGHT(TEXT(AU577,"0.#"),1)=".",FALSE,TRUE)</formula>
    </cfRule>
    <cfRule type="expression" dxfId="2208" priority="1230">
      <formula>IF(RIGHT(TEXT(AU577,"0.#"),1)=".",TRUE,FALSE)</formula>
    </cfRule>
  </conditionalFormatting>
  <conditionalFormatting sqref="AU578">
    <cfRule type="expression" dxfId="2207" priority="1227">
      <formula>IF(RIGHT(TEXT(AU578,"0.#"),1)=".",FALSE,TRUE)</formula>
    </cfRule>
    <cfRule type="expression" dxfId="2206" priority="1228">
      <formula>IF(RIGHT(TEXT(AU578,"0.#"),1)=".",TRUE,FALSE)</formula>
    </cfRule>
  </conditionalFormatting>
  <conditionalFormatting sqref="AQ577">
    <cfRule type="expression" dxfId="2205" priority="1219">
      <formula>IF(RIGHT(TEXT(AQ577,"0.#"),1)=".",FALSE,TRUE)</formula>
    </cfRule>
    <cfRule type="expression" dxfId="2204" priority="1220">
      <formula>IF(RIGHT(TEXT(AQ577,"0.#"),1)=".",TRUE,FALSE)</formula>
    </cfRule>
  </conditionalFormatting>
  <conditionalFormatting sqref="AQ578">
    <cfRule type="expression" dxfId="2203" priority="1217">
      <formula>IF(RIGHT(TEXT(AQ578,"0.#"),1)=".",FALSE,TRUE)</formula>
    </cfRule>
    <cfRule type="expression" dxfId="2202" priority="1218">
      <formula>IF(RIGHT(TEXT(AQ578,"0.#"),1)=".",TRUE,FALSE)</formula>
    </cfRule>
  </conditionalFormatting>
  <conditionalFormatting sqref="AQ576">
    <cfRule type="expression" dxfId="2201" priority="1215">
      <formula>IF(RIGHT(TEXT(AQ576,"0.#"),1)=".",FALSE,TRUE)</formula>
    </cfRule>
    <cfRule type="expression" dxfId="2200" priority="1216">
      <formula>IF(RIGHT(TEXT(AQ576,"0.#"),1)=".",TRUE,FALSE)</formula>
    </cfRule>
  </conditionalFormatting>
  <conditionalFormatting sqref="AE581">
    <cfRule type="expression" dxfId="2199" priority="1213">
      <formula>IF(RIGHT(TEXT(AE581,"0.#"),1)=".",FALSE,TRUE)</formula>
    </cfRule>
    <cfRule type="expression" dxfId="2198" priority="1214">
      <formula>IF(RIGHT(TEXT(AE581,"0.#"),1)=".",TRUE,FALSE)</formula>
    </cfRule>
  </conditionalFormatting>
  <conditionalFormatting sqref="AE582">
    <cfRule type="expression" dxfId="2197" priority="1211">
      <formula>IF(RIGHT(TEXT(AE582,"0.#"),1)=".",FALSE,TRUE)</formula>
    </cfRule>
    <cfRule type="expression" dxfId="2196" priority="1212">
      <formula>IF(RIGHT(TEXT(AE582,"0.#"),1)=".",TRUE,FALSE)</formula>
    </cfRule>
  </conditionalFormatting>
  <conditionalFormatting sqref="AE583">
    <cfRule type="expression" dxfId="2195" priority="1209">
      <formula>IF(RIGHT(TEXT(AE583,"0.#"),1)=".",FALSE,TRUE)</formula>
    </cfRule>
    <cfRule type="expression" dxfId="2194" priority="1210">
      <formula>IF(RIGHT(TEXT(AE583,"0.#"),1)=".",TRUE,FALSE)</formula>
    </cfRule>
  </conditionalFormatting>
  <conditionalFormatting sqref="AU581">
    <cfRule type="expression" dxfId="2193" priority="1201">
      <formula>IF(RIGHT(TEXT(AU581,"0.#"),1)=".",FALSE,TRUE)</formula>
    </cfRule>
    <cfRule type="expression" dxfId="2192" priority="1202">
      <formula>IF(RIGHT(TEXT(AU581,"0.#"),1)=".",TRUE,FALSE)</formula>
    </cfRule>
  </conditionalFormatting>
  <conditionalFormatting sqref="AQ582">
    <cfRule type="expression" dxfId="2191" priority="1189">
      <formula>IF(RIGHT(TEXT(AQ582,"0.#"),1)=".",FALSE,TRUE)</formula>
    </cfRule>
    <cfRule type="expression" dxfId="2190" priority="1190">
      <formula>IF(RIGHT(TEXT(AQ582,"0.#"),1)=".",TRUE,FALSE)</formula>
    </cfRule>
  </conditionalFormatting>
  <conditionalFormatting sqref="AQ583">
    <cfRule type="expression" dxfId="2189" priority="1187">
      <formula>IF(RIGHT(TEXT(AQ583,"0.#"),1)=".",FALSE,TRUE)</formula>
    </cfRule>
    <cfRule type="expression" dxfId="2188" priority="1188">
      <formula>IF(RIGHT(TEXT(AQ583,"0.#"),1)=".",TRUE,FALSE)</formula>
    </cfRule>
  </conditionalFormatting>
  <conditionalFormatting sqref="AQ581">
    <cfRule type="expression" dxfId="2187" priority="1185">
      <formula>IF(RIGHT(TEXT(AQ581,"0.#"),1)=".",FALSE,TRUE)</formula>
    </cfRule>
    <cfRule type="expression" dxfId="2186" priority="1186">
      <formula>IF(RIGHT(TEXT(AQ581,"0.#"),1)=".",TRUE,FALSE)</formula>
    </cfRule>
  </conditionalFormatting>
  <conditionalFormatting sqref="AE586">
    <cfRule type="expression" dxfId="2185" priority="1183">
      <formula>IF(RIGHT(TEXT(AE586,"0.#"),1)=".",FALSE,TRUE)</formula>
    </cfRule>
    <cfRule type="expression" dxfId="2184" priority="1184">
      <formula>IF(RIGHT(TEXT(AE586,"0.#"),1)=".",TRUE,FALSE)</formula>
    </cfRule>
  </conditionalFormatting>
  <conditionalFormatting sqref="AM588">
    <cfRule type="expression" dxfId="2183" priority="1173">
      <formula>IF(RIGHT(TEXT(AM588,"0.#"),1)=".",FALSE,TRUE)</formula>
    </cfRule>
    <cfRule type="expression" dxfId="2182" priority="1174">
      <formula>IF(RIGHT(TEXT(AM588,"0.#"),1)=".",TRUE,FALSE)</formula>
    </cfRule>
  </conditionalFormatting>
  <conditionalFormatting sqref="AE587">
    <cfRule type="expression" dxfId="2181" priority="1181">
      <formula>IF(RIGHT(TEXT(AE587,"0.#"),1)=".",FALSE,TRUE)</formula>
    </cfRule>
    <cfRule type="expression" dxfId="2180" priority="1182">
      <formula>IF(RIGHT(TEXT(AE587,"0.#"),1)=".",TRUE,FALSE)</formula>
    </cfRule>
  </conditionalFormatting>
  <conditionalFormatting sqref="AE588">
    <cfRule type="expression" dxfId="2179" priority="1179">
      <formula>IF(RIGHT(TEXT(AE588,"0.#"),1)=".",FALSE,TRUE)</formula>
    </cfRule>
    <cfRule type="expression" dxfId="2178" priority="1180">
      <formula>IF(RIGHT(TEXT(AE588,"0.#"),1)=".",TRUE,FALSE)</formula>
    </cfRule>
  </conditionalFormatting>
  <conditionalFormatting sqref="AM586">
    <cfRule type="expression" dxfId="2177" priority="1177">
      <formula>IF(RIGHT(TEXT(AM586,"0.#"),1)=".",FALSE,TRUE)</formula>
    </cfRule>
    <cfRule type="expression" dxfId="2176" priority="1178">
      <formula>IF(RIGHT(TEXT(AM586,"0.#"),1)=".",TRUE,FALSE)</formula>
    </cfRule>
  </conditionalFormatting>
  <conditionalFormatting sqref="AM587">
    <cfRule type="expression" dxfId="2175" priority="1175">
      <formula>IF(RIGHT(TEXT(AM587,"0.#"),1)=".",FALSE,TRUE)</formula>
    </cfRule>
    <cfRule type="expression" dxfId="2174" priority="1176">
      <formula>IF(RIGHT(TEXT(AM587,"0.#"),1)=".",TRUE,FALSE)</formula>
    </cfRule>
  </conditionalFormatting>
  <conditionalFormatting sqref="AU586">
    <cfRule type="expression" dxfId="2173" priority="1171">
      <formula>IF(RIGHT(TEXT(AU586,"0.#"),1)=".",FALSE,TRUE)</formula>
    </cfRule>
    <cfRule type="expression" dxfId="2172" priority="1172">
      <formula>IF(RIGHT(TEXT(AU586,"0.#"),1)=".",TRUE,FALSE)</formula>
    </cfRule>
  </conditionalFormatting>
  <conditionalFormatting sqref="AU587">
    <cfRule type="expression" dxfId="2171" priority="1169">
      <formula>IF(RIGHT(TEXT(AU587,"0.#"),1)=".",FALSE,TRUE)</formula>
    </cfRule>
    <cfRule type="expression" dxfId="2170" priority="1170">
      <formula>IF(RIGHT(TEXT(AU587,"0.#"),1)=".",TRUE,FALSE)</formula>
    </cfRule>
  </conditionalFormatting>
  <conditionalFormatting sqref="AU588">
    <cfRule type="expression" dxfId="2169" priority="1167">
      <formula>IF(RIGHT(TEXT(AU588,"0.#"),1)=".",FALSE,TRUE)</formula>
    </cfRule>
    <cfRule type="expression" dxfId="2168" priority="1168">
      <formula>IF(RIGHT(TEXT(AU588,"0.#"),1)=".",TRUE,FALSE)</formula>
    </cfRule>
  </conditionalFormatting>
  <conditionalFormatting sqref="AI588">
    <cfRule type="expression" dxfId="2167" priority="1161">
      <formula>IF(RIGHT(TEXT(AI588,"0.#"),1)=".",FALSE,TRUE)</formula>
    </cfRule>
    <cfRule type="expression" dxfId="2166" priority="1162">
      <formula>IF(RIGHT(TEXT(AI588,"0.#"),1)=".",TRUE,FALSE)</formula>
    </cfRule>
  </conditionalFormatting>
  <conditionalFormatting sqref="AI586">
    <cfRule type="expression" dxfId="2165" priority="1165">
      <formula>IF(RIGHT(TEXT(AI586,"0.#"),1)=".",FALSE,TRUE)</formula>
    </cfRule>
    <cfRule type="expression" dxfId="2164" priority="1166">
      <formula>IF(RIGHT(TEXT(AI586,"0.#"),1)=".",TRUE,FALSE)</formula>
    </cfRule>
  </conditionalFormatting>
  <conditionalFormatting sqref="AI587">
    <cfRule type="expression" dxfId="2163" priority="1163">
      <formula>IF(RIGHT(TEXT(AI587,"0.#"),1)=".",FALSE,TRUE)</formula>
    </cfRule>
    <cfRule type="expression" dxfId="2162" priority="1164">
      <formula>IF(RIGHT(TEXT(AI587,"0.#"),1)=".",TRUE,FALSE)</formula>
    </cfRule>
  </conditionalFormatting>
  <conditionalFormatting sqref="AQ587">
    <cfRule type="expression" dxfId="2161" priority="1159">
      <formula>IF(RIGHT(TEXT(AQ587,"0.#"),1)=".",FALSE,TRUE)</formula>
    </cfRule>
    <cfRule type="expression" dxfId="2160" priority="1160">
      <formula>IF(RIGHT(TEXT(AQ587,"0.#"),1)=".",TRUE,FALSE)</formula>
    </cfRule>
  </conditionalFormatting>
  <conditionalFormatting sqref="AQ588">
    <cfRule type="expression" dxfId="2159" priority="1157">
      <formula>IF(RIGHT(TEXT(AQ588,"0.#"),1)=".",FALSE,TRUE)</formula>
    </cfRule>
    <cfRule type="expression" dxfId="2158" priority="1158">
      <formula>IF(RIGHT(TEXT(AQ588,"0.#"),1)=".",TRUE,FALSE)</formula>
    </cfRule>
  </conditionalFormatting>
  <conditionalFormatting sqref="AQ586">
    <cfRule type="expression" dxfId="2157" priority="1155">
      <formula>IF(RIGHT(TEXT(AQ586,"0.#"),1)=".",FALSE,TRUE)</formula>
    </cfRule>
    <cfRule type="expression" dxfId="2156" priority="1156">
      <formula>IF(RIGHT(TEXT(AQ586,"0.#"),1)=".",TRUE,FALSE)</formula>
    </cfRule>
  </conditionalFormatting>
  <conditionalFormatting sqref="AE595">
    <cfRule type="expression" dxfId="2155" priority="1153">
      <formula>IF(RIGHT(TEXT(AE595,"0.#"),1)=".",FALSE,TRUE)</formula>
    </cfRule>
    <cfRule type="expression" dxfId="2154" priority="1154">
      <formula>IF(RIGHT(TEXT(AE595,"0.#"),1)=".",TRUE,FALSE)</formula>
    </cfRule>
  </conditionalFormatting>
  <conditionalFormatting sqref="AE596">
    <cfRule type="expression" dxfId="2153" priority="1151">
      <formula>IF(RIGHT(TEXT(AE596,"0.#"),1)=".",FALSE,TRUE)</formula>
    </cfRule>
    <cfRule type="expression" dxfId="2152" priority="1152">
      <formula>IF(RIGHT(TEXT(AE596,"0.#"),1)=".",TRUE,FALSE)</formula>
    </cfRule>
  </conditionalFormatting>
  <conditionalFormatting sqref="AE597">
    <cfRule type="expression" dxfId="2151" priority="1149">
      <formula>IF(RIGHT(TEXT(AE597,"0.#"),1)=".",FALSE,TRUE)</formula>
    </cfRule>
    <cfRule type="expression" dxfId="2150" priority="1150">
      <formula>IF(RIGHT(TEXT(AE597,"0.#"),1)=".",TRUE,FALSE)</formula>
    </cfRule>
  </conditionalFormatting>
  <conditionalFormatting sqref="AU595">
    <cfRule type="expression" dxfId="2149" priority="1141">
      <formula>IF(RIGHT(TEXT(AU595,"0.#"),1)=".",FALSE,TRUE)</formula>
    </cfRule>
    <cfRule type="expression" dxfId="2148" priority="1142">
      <formula>IF(RIGHT(TEXT(AU595,"0.#"),1)=".",TRUE,FALSE)</formula>
    </cfRule>
  </conditionalFormatting>
  <conditionalFormatting sqref="AU596">
    <cfRule type="expression" dxfId="2147" priority="1139">
      <formula>IF(RIGHT(TEXT(AU596,"0.#"),1)=".",FALSE,TRUE)</formula>
    </cfRule>
    <cfRule type="expression" dxfId="2146" priority="1140">
      <formula>IF(RIGHT(TEXT(AU596,"0.#"),1)=".",TRUE,FALSE)</formula>
    </cfRule>
  </conditionalFormatting>
  <conditionalFormatting sqref="AU597">
    <cfRule type="expression" dxfId="2145" priority="1137">
      <formula>IF(RIGHT(TEXT(AU597,"0.#"),1)=".",FALSE,TRUE)</formula>
    </cfRule>
    <cfRule type="expression" dxfId="2144" priority="1138">
      <formula>IF(RIGHT(TEXT(AU597,"0.#"),1)=".",TRUE,FALSE)</formula>
    </cfRule>
  </conditionalFormatting>
  <conditionalFormatting sqref="AQ596">
    <cfRule type="expression" dxfId="2143" priority="1129">
      <formula>IF(RIGHT(TEXT(AQ596,"0.#"),1)=".",FALSE,TRUE)</formula>
    </cfRule>
    <cfRule type="expression" dxfId="2142" priority="1130">
      <formula>IF(RIGHT(TEXT(AQ596,"0.#"),1)=".",TRUE,FALSE)</formula>
    </cfRule>
  </conditionalFormatting>
  <conditionalFormatting sqref="AQ597">
    <cfRule type="expression" dxfId="2141" priority="1127">
      <formula>IF(RIGHT(TEXT(AQ597,"0.#"),1)=".",FALSE,TRUE)</formula>
    </cfRule>
    <cfRule type="expression" dxfId="2140" priority="1128">
      <formula>IF(RIGHT(TEXT(AQ597,"0.#"),1)=".",TRUE,FALSE)</formula>
    </cfRule>
  </conditionalFormatting>
  <conditionalFormatting sqref="AQ595">
    <cfRule type="expression" dxfId="2139" priority="1125">
      <formula>IF(RIGHT(TEXT(AQ595,"0.#"),1)=".",FALSE,TRUE)</formula>
    </cfRule>
    <cfRule type="expression" dxfId="2138" priority="1126">
      <formula>IF(RIGHT(TEXT(AQ595,"0.#"),1)=".",TRUE,FALSE)</formula>
    </cfRule>
  </conditionalFormatting>
  <conditionalFormatting sqref="AE620">
    <cfRule type="expression" dxfId="2137" priority="1123">
      <formula>IF(RIGHT(TEXT(AE620,"0.#"),1)=".",FALSE,TRUE)</formula>
    </cfRule>
    <cfRule type="expression" dxfId="2136" priority="1124">
      <formula>IF(RIGHT(TEXT(AE620,"0.#"),1)=".",TRUE,FALSE)</formula>
    </cfRule>
  </conditionalFormatting>
  <conditionalFormatting sqref="AE621">
    <cfRule type="expression" dxfId="2135" priority="1121">
      <formula>IF(RIGHT(TEXT(AE621,"0.#"),1)=".",FALSE,TRUE)</formula>
    </cfRule>
    <cfRule type="expression" dxfId="2134" priority="1122">
      <formula>IF(RIGHT(TEXT(AE621,"0.#"),1)=".",TRUE,FALSE)</formula>
    </cfRule>
  </conditionalFormatting>
  <conditionalFormatting sqref="AE622">
    <cfRule type="expression" dxfId="2133" priority="1119">
      <formula>IF(RIGHT(TEXT(AE622,"0.#"),1)=".",FALSE,TRUE)</formula>
    </cfRule>
    <cfRule type="expression" dxfId="2132" priority="1120">
      <formula>IF(RIGHT(TEXT(AE622,"0.#"),1)=".",TRUE,FALSE)</formula>
    </cfRule>
  </conditionalFormatting>
  <conditionalFormatting sqref="AU620">
    <cfRule type="expression" dxfId="2131" priority="1111">
      <formula>IF(RIGHT(TEXT(AU620,"0.#"),1)=".",FALSE,TRUE)</formula>
    </cfRule>
    <cfRule type="expression" dxfId="2130" priority="1112">
      <formula>IF(RIGHT(TEXT(AU620,"0.#"),1)=".",TRUE,FALSE)</formula>
    </cfRule>
  </conditionalFormatting>
  <conditionalFormatting sqref="AU621">
    <cfRule type="expression" dxfId="2129" priority="1109">
      <formula>IF(RIGHT(TEXT(AU621,"0.#"),1)=".",FALSE,TRUE)</formula>
    </cfRule>
    <cfRule type="expression" dxfId="2128" priority="1110">
      <formula>IF(RIGHT(TEXT(AU621,"0.#"),1)=".",TRUE,FALSE)</formula>
    </cfRule>
  </conditionalFormatting>
  <conditionalFormatting sqref="AU622">
    <cfRule type="expression" dxfId="2127" priority="1107">
      <formula>IF(RIGHT(TEXT(AU622,"0.#"),1)=".",FALSE,TRUE)</formula>
    </cfRule>
    <cfRule type="expression" dxfId="2126" priority="1108">
      <formula>IF(RIGHT(TEXT(AU622,"0.#"),1)=".",TRUE,FALSE)</formula>
    </cfRule>
  </conditionalFormatting>
  <conditionalFormatting sqref="AQ621">
    <cfRule type="expression" dxfId="2125" priority="1099">
      <formula>IF(RIGHT(TEXT(AQ621,"0.#"),1)=".",FALSE,TRUE)</formula>
    </cfRule>
    <cfRule type="expression" dxfId="2124" priority="1100">
      <formula>IF(RIGHT(TEXT(AQ621,"0.#"),1)=".",TRUE,FALSE)</formula>
    </cfRule>
  </conditionalFormatting>
  <conditionalFormatting sqref="AQ622">
    <cfRule type="expression" dxfId="2123" priority="1097">
      <formula>IF(RIGHT(TEXT(AQ622,"0.#"),1)=".",FALSE,TRUE)</formula>
    </cfRule>
    <cfRule type="expression" dxfId="2122" priority="1098">
      <formula>IF(RIGHT(TEXT(AQ622,"0.#"),1)=".",TRUE,FALSE)</formula>
    </cfRule>
  </conditionalFormatting>
  <conditionalFormatting sqref="AQ620">
    <cfRule type="expression" dxfId="2121" priority="1095">
      <formula>IF(RIGHT(TEXT(AQ620,"0.#"),1)=".",FALSE,TRUE)</formula>
    </cfRule>
    <cfRule type="expression" dxfId="2120" priority="1096">
      <formula>IF(RIGHT(TEXT(AQ620,"0.#"),1)=".",TRUE,FALSE)</formula>
    </cfRule>
  </conditionalFormatting>
  <conditionalFormatting sqref="AE600">
    <cfRule type="expression" dxfId="2119" priority="1093">
      <formula>IF(RIGHT(TEXT(AE600,"0.#"),1)=".",FALSE,TRUE)</formula>
    </cfRule>
    <cfRule type="expression" dxfId="2118" priority="1094">
      <formula>IF(RIGHT(TEXT(AE600,"0.#"),1)=".",TRUE,FALSE)</formula>
    </cfRule>
  </conditionalFormatting>
  <conditionalFormatting sqref="AE601">
    <cfRule type="expression" dxfId="2117" priority="1091">
      <formula>IF(RIGHT(TEXT(AE601,"0.#"),1)=".",FALSE,TRUE)</formula>
    </cfRule>
    <cfRule type="expression" dxfId="2116" priority="1092">
      <formula>IF(RIGHT(TEXT(AE601,"0.#"),1)=".",TRUE,FALSE)</formula>
    </cfRule>
  </conditionalFormatting>
  <conditionalFormatting sqref="AE602">
    <cfRule type="expression" dxfId="2115" priority="1089">
      <formula>IF(RIGHT(TEXT(AE602,"0.#"),1)=".",FALSE,TRUE)</formula>
    </cfRule>
    <cfRule type="expression" dxfId="2114" priority="1090">
      <formula>IF(RIGHT(TEXT(AE602,"0.#"),1)=".",TRUE,FALSE)</formula>
    </cfRule>
  </conditionalFormatting>
  <conditionalFormatting sqref="AU600">
    <cfRule type="expression" dxfId="2113" priority="1081">
      <formula>IF(RIGHT(TEXT(AU600,"0.#"),1)=".",FALSE,TRUE)</formula>
    </cfRule>
    <cfRule type="expression" dxfId="2112" priority="1082">
      <formula>IF(RIGHT(TEXT(AU600,"0.#"),1)=".",TRUE,FALSE)</formula>
    </cfRule>
  </conditionalFormatting>
  <conditionalFormatting sqref="AU601">
    <cfRule type="expression" dxfId="2111" priority="1079">
      <formula>IF(RIGHT(TEXT(AU601,"0.#"),1)=".",FALSE,TRUE)</formula>
    </cfRule>
    <cfRule type="expression" dxfId="2110" priority="1080">
      <formula>IF(RIGHT(TEXT(AU601,"0.#"),1)=".",TRUE,FALSE)</formula>
    </cfRule>
  </conditionalFormatting>
  <conditionalFormatting sqref="AU602">
    <cfRule type="expression" dxfId="2109" priority="1077">
      <formula>IF(RIGHT(TEXT(AU602,"0.#"),1)=".",FALSE,TRUE)</formula>
    </cfRule>
    <cfRule type="expression" dxfId="2108" priority="1078">
      <formula>IF(RIGHT(TEXT(AU602,"0.#"),1)=".",TRUE,FALSE)</formula>
    </cfRule>
  </conditionalFormatting>
  <conditionalFormatting sqref="AQ601">
    <cfRule type="expression" dxfId="2107" priority="1069">
      <formula>IF(RIGHT(TEXT(AQ601,"0.#"),1)=".",FALSE,TRUE)</formula>
    </cfRule>
    <cfRule type="expression" dxfId="2106" priority="1070">
      <formula>IF(RIGHT(TEXT(AQ601,"0.#"),1)=".",TRUE,FALSE)</formula>
    </cfRule>
  </conditionalFormatting>
  <conditionalFormatting sqref="AQ602">
    <cfRule type="expression" dxfId="2105" priority="1067">
      <formula>IF(RIGHT(TEXT(AQ602,"0.#"),1)=".",FALSE,TRUE)</formula>
    </cfRule>
    <cfRule type="expression" dxfId="2104" priority="1068">
      <formula>IF(RIGHT(TEXT(AQ602,"0.#"),1)=".",TRUE,FALSE)</formula>
    </cfRule>
  </conditionalFormatting>
  <conditionalFormatting sqref="AQ600">
    <cfRule type="expression" dxfId="2103" priority="1065">
      <formula>IF(RIGHT(TEXT(AQ600,"0.#"),1)=".",FALSE,TRUE)</formula>
    </cfRule>
    <cfRule type="expression" dxfId="2102" priority="1066">
      <formula>IF(RIGHT(TEXT(AQ600,"0.#"),1)=".",TRUE,FALSE)</formula>
    </cfRule>
  </conditionalFormatting>
  <conditionalFormatting sqref="AE605">
    <cfRule type="expression" dxfId="2101" priority="1063">
      <formula>IF(RIGHT(TEXT(AE605,"0.#"),1)=".",FALSE,TRUE)</formula>
    </cfRule>
    <cfRule type="expression" dxfId="2100" priority="1064">
      <formula>IF(RIGHT(TEXT(AE605,"0.#"),1)=".",TRUE,FALSE)</formula>
    </cfRule>
  </conditionalFormatting>
  <conditionalFormatting sqref="AE606">
    <cfRule type="expression" dxfId="2099" priority="1061">
      <formula>IF(RIGHT(TEXT(AE606,"0.#"),1)=".",FALSE,TRUE)</formula>
    </cfRule>
    <cfRule type="expression" dxfId="2098" priority="1062">
      <formula>IF(RIGHT(TEXT(AE606,"0.#"),1)=".",TRUE,FALSE)</formula>
    </cfRule>
  </conditionalFormatting>
  <conditionalFormatting sqref="AE607">
    <cfRule type="expression" dxfId="2097" priority="1059">
      <formula>IF(RIGHT(TEXT(AE607,"0.#"),1)=".",FALSE,TRUE)</formula>
    </cfRule>
    <cfRule type="expression" dxfId="2096" priority="1060">
      <formula>IF(RIGHT(TEXT(AE607,"0.#"),1)=".",TRUE,FALSE)</formula>
    </cfRule>
  </conditionalFormatting>
  <conditionalFormatting sqref="AU605">
    <cfRule type="expression" dxfId="2095" priority="1051">
      <formula>IF(RIGHT(TEXT(AU605,"0.#"),1)=".",FALSE,TRUE)</formula>
    </cfRule>
    <cfRule type="expression" dxfId="2094" priority="1052">
      <formula>IF(RIGHT(TEXT(AU605,"0.#"),1)=".",TRUE,FALSE)</formula>
    </cfRule>
  </conditionalFormatting>
  <conditionalFormatting sqref="AU606">
    <cfRule type="expression" dxfId="2093" priority="1049">
      <formula>IF(RIGHT(TEXT(AU606,"0.#"),1)=".",FALSE,TRUE)</formula>
    </cfRule>
    <cfRule type="expression" dxfId="2092" priority="1050">
      <formula>IF(RIGHT(TEXT(AU606,"0.#"),1)=".",TRUE,FALSE)</formula>
    </cfRule>
  </conditionalFormatting>
  <conditionalFormatting sqref="AU607">
    <cfRule type="expression" dxfId="2091" priority="1047">
      <formula>IF(RIGHT(TEXT(AU607,"0.#"),1)=".",FALSE,TRUE)</formula>
    </cfRule>
    <cfRule type="expression" dxfId="2090" priority="1048">
      <formula>IF(RIGHT(TEXT(AU607,"0.#"),1)=".",TRUE,FALSE)</formula>
    </cfRule>
  </conditionalFormatting>
  <conditionalFormatting sqref="AQ606">
    <cfRule type="expression" dxfId="2089" priority="1039">
      <formula>IF(RIGHT(TEXT(AQ606,"0.#"),1)=".",FALSE,TRUE)</formula>
    </cfRule>
    <cfRule type="expression" dxfId="2088" priority="1040">
      <formula>IF(RIGHT(TEXT(AQ606,"0.#"),1)=".",TRUE,FALSE)</formula>
    </cfRule>
  </conditionalFormatting>
  <conditionalFormatting sqref="AQ607">
    <cfRule type="expression" dxfId="2087" priority="1037">
      <formula>IF(RIGHT(TEXT(AQ607,"0.#"),1)=".",FALSE,TRUE)</formula>
    </cfRule>
    <cfRule type="expression" dxfId="2086" priority="1038">
      <formula>IF(RIGHT(TEXT(AQ607,"0.#"),1)=".",TRUE,FALSE)</formula>
    </cfRule>
  </conditionalFormatting>
  <conditionalFormatting sqref="AQ605">
    <cfRule type="expression" dxfId="2085" priority="1035">
      <formula>IF(RIGHT(TEXT(AQ605,"0.#"),1)=".",FALSE,TRUE)</formula>
    </cfRule>
    <cfRule type="expression" dxfId="2084" priority="1036">
      <formula>IF(RIGHT(TEXT(AQ605,"0.#"),1)=".",TRUE,FALSE)</formula>
    </cfRule>
  </conditionalFormatting>
  <conditionalFormatting sqref="AE610">
    <cfRule type="expression" dxfId="2083" priority="1033">
      <formula>IF(RIGHT(TEXT(AE610,"0.#"),1)=".",FALSE,TRUE)</formula>
    </cfRule>
    <cfRule type="expression" dxfId="2082" priority="1034">
      <formula>IF(RIGHT(TEXT(AE610,"0.#"),1)=".",TRUE,FALSE)</formula>
    </cfRule>
  </conditionalFormatting>
  <conditionalFormatting sqref="AE611">
    <cfRule type="expression" dxfId="2081" priority="1031">
      <formula>IF(RIGHT(TEXT(AE611,"0.#"),1)=".",FALSE,TRUE)</formula>
    </cfRule>
    <cfRule type="expression" dxfId="2080" priority="1032">
      <formula>IF(RIGHT(TEXT(AE611,"0.#"),1)=".",TRUE,FALSE)</formula>
    </cfRule>
  </conditionalFormatting>
  <conditionalFormatting sqref="AE612">
    <cfRule type="expression" dxfId="2079" priority="1029">
      <formula>IF(RIGHT(TEXT(AE612,"0.#"),1)=".",FALSE,TRUE)</formula>
    </cfRule>
    <cfRule type="expression" dxfId="2078" priority="1030">
      <formula>IF(RIGHT(TEXT(AE612,"0.#"),1)=".",TRUE,FALSE)</formula>
    </cfRule>
  </conditionalFormatting>
  <conditionalFormatting sqref="AU610">
    <cfRule type="expression" dxfId="2077" priority="1021">
      <formula>IF(RIGHT(TEXT(AU610,"0.#"),1)=".",FALSE,TRUE)</formula>
    </cfRule>
    <cfRule type="expression" dxfId="2076" priority="1022">
      <formula>IF(RIGHT(TEXT(AU610,"0.#"),1)=".",TRUE,FALSE)</formula>
    </cfRule>
  </conditionalFormatting>
  <conditionalFormatting sqref="AU611">
    <cfRule type="expression" dxfId="2075" priority="1019">
      <formula>IF(RIGHT(TEXT(AU611,"0.#"),1)=".",FALSE,TRUE)</formula>
    </cfRule>
    <cfRule type="expression" dxfId="2074" priority="1020">
      <formula>IF(RIGHT(TEXT(AU611,"0.#"),1)=".",TRUE,FALSE)</formula>
    </cfRule>
  </conditionalFormatting>
  <conditionalFormatting sqref="AU612">
    <cfRule type="expression" dxfId="2073" priority="1017">
      <formula>IF(RIGHT(TEXT(AU612,"0.#"),1)=".",FALSE,TRUE)</formula>
    </cfRule>
    <cfRule type="expression" dxfId="2072" priority="1018">
      <formula>IF(RIGHT(TEXT(AU612,"0.#"),1)=".",TRUE,FALSE)</formula>
    </cfRule>
  </conditionalFormatting>
  <conditionalFormatting sqref="AQ611">
    <cfRule type="expression" dxfId="2071" priority="1009">
      <formula>IF(RIGHT(TEXT(AQ611,"0.#"),1)=".",FALSE,TRUE)</formula>
    </cfRule>
    <cfRule type="expression" dxfId="2070" priority="1010">
      <formula>IF(RIGHT(TEXT(AQ611,"0.#"),1)=".",TRUE,FALSE)</formula>
    </cfRule>
  </conditionalFormatting>
  <conditionalFormatting sqref="AQ612">
    <cfRule type="expression" dxfId="2069" priority="1007">
      <formula>IF(RIGHT(TEXT(AQ612,"0.#"),1)=".",FALSE,TRUE)</formula>
    </cfRule>
    <cfRule type="expression" dxfId="2068" priority="1008">
      <formula>IF(RIGHT(TEXT(AQ612,"0.#"),1)=".",TRUE,FALSE)</formula>
    </cfRule>
  </conditionalFormatting>
  <conditionalFormatting sqref="AQ610">
    <cfRule type="expression" dxfId="2067" priority="1005">
      <formula>IF(RIGHT(TEXT(AQ610,"0.#"),1)=".",FALSE,TRUE)</formula>
    </cfRule>
    <cfRule type="expression" dxfId="2066" priority="1006">
      <formula>IF(RIGHT(TEXT(AQ610,"0.#"),1)=".",TRUE,FALSE)</formula>
    </cfRule>
  </conditionalFormatting>
  <conditionalFormatting sqref="AE615">
    <cfRule type="expression" dxfId="2065" priority="1003">
      <formula>IF(RIGHT(TEXT(AE615,"0.#"),1)=".",FALSE,TRUE)</formula>
    </cfRule>
    <cfRule type="expression" dxfId="2064" priority="1004">
      <formula>IF(RIGHT(TEXT(AE615,"0.#"),1)=".",TRUE,FALSE)</formula>
    </cfRule>
  </conditionalFormatting>
  <conditionalFormatting sqref="AE616">
    <cfRule type="expression" dxfId="2063" priority="1001">
      <formula>IF(RIGHT(TEXT(AE616,"0.#"),1)=".",FALSE,TRUE)</formula>
    </cfRule>
    <cfRule type="expression" dxfId="2062" priority="1002">
      <formula>IF(RIGHT(TEXT(AE616,"0.#"),1)=".",TRUE,FALSE)</formula>
    </cfRule>
  </conditionalFormatting>
  <conditionalFormatting sqref="AE617">
    <cfRule type="expression" dxfId="2061" priority="999">
      <formula>IF(RIGHT(TEXT(AE617,"0.#"),1)=".",FALSE,TRUE)</formula>
    </cfRule>
    <cfRule type="expression" dxfId="2060" priority="1000">
      <formula>IF(RIGHT(TEXT(AE617,"0.#"),1)=".",TRUE,FALSE)</formula>
    </cfRule>
  </conditionalFormatting>
  <conditionalFormatting sqref="AU615">
    <cfRule type="expression" dxfId="2059" priority="991">
      <formula>IF(RIGHT(TEXT(AU615,"0.#"),1)=".",FALSE,TRUE)</formula>
    </cfRule>
    <cfRule type="expression" dxfId="2058" priority="992">
      <formula>IF(RIGHT(TEXT(AU615,"0.#"),1)=".",TRUE,FALSE)</formula>
    </cfRule>
  </conditionalFormatting>
  <conditionalFormatting sqref="AU616">
    <cfRule type="expression" dxfId="2057" priority="989">
      <formula>IF(RIGHT(TEXT(AU616,"0.#"),1)=".",FALSE,TRUE)</formula>
    </cfRule>
    <cfRule type="expression" dxfId="2056" priority="990">
      <formula>IF(RIGHT(TEXT(AU616,"0.#"),1)=".",TRUE,FALSE)</formula>
    </cfRule>
  </conditionalFormatting>
  <conditionalFormatting sqref="AU617">
    <cfRule type="expression" dxfId="2055" priority="987">
      <formula>IF(RIGHT(TEXT(AU617,"0.#"),1)=".",FALSE,TRUE)</formula>
    </cfRule>
    <cfRule type="expression" dxfId="2054" priority="988">
      <formula>IF(RIGHT(TEXT(AU617,"0.#"),1)=".",TRUE,FALSE)</formula>
    </cfRule>
  </conditionalFormatting>
  <conditionalFormatting sqref="AQ616">
    <cfRule type="expression" dxfId="2053" priority="979">
      <formula>IF(RIGHT(TEXT(AQ616,"0.#"),1)=".",FALSE,TRUE)</formula>
    </cfRule>
    <cfRule type="expression" dxfId="2052" priority="980">
      <formula>IF(RIGHT(TEXT(AQ616,"0.#"),1)=".",TRUE,FALSE)</formula>
    </cfRule>
  </conditionalFormatting>
  <conditionalFormatting sqref="AQ617">
    <cfRule type="expression" dxfId="2051" priority="977">
      <formula>IF(RIGHT(TEXT(AQ617,"0.#"),1)=".",FALSE,TRUE)</formula>
    </cfRule>
    <cfRule type="expression" dxfId="2050" priority="978">
      <formula>IF(RIGHT(TEXT(AQ617,"0.#"),1)=".",TRUE,FALSE)</formula>
    </cfRule>
  </conditionalFormatting>
  <conditionalFormatting sqref="AQ615">
    <cfRule type="expression" dxfId="2049" priority="975">
      <formula>IF(RIGHT(TEXT(AQ615,"0.#"),1)=".",FALSE,TRUE)</formula>
    </cfRule>
    <cfRule type="expression" dxfId="2048" priority="976">
      <formula>IF(RIGHT(TEXT(AQ615,"0.#"),1)=".",TRUE,FALSE)</formula>
    </cfRule>
  </conditionalFormatting>
  <conditionalFormatting sqref="AE625">
    <cfRule type="expression" dxfId="2047" priority="973">
      <formula>IF(RIGHT(TEXT(AE625,"0.#"),1)=".",FALSE,TRUE)</formula>
    </cfRule>
    <cfRule type="expression" dxfId="2046" priority="974">
      <formula>IF(RIGHT(TEXT(AE625,"0.#"),1)=".",TRUE,FALSE)</formula>
    </cfRule>
  </conditionalFormatting>
  <conditionalFormatting sqref="AE626">
    <cfRule type="expression" dxfId="2045" priority="971">
      <formula>IF(RIGHT(TEXT(AE626,"0.#"),1)=".",FALSE,TRUE)</formula>
    </cfRule>
    <cfRule type="expression" dxfId="2044" priority="972">
      <formula>IF(RIGHT(TEXT(AE626,"0.#"),1)=".",TRUE,FALSE)</formula>
    </cfRule>
  </conditionalFormatting>
  <conditionalFormatting sqref="AE627">
    <cfRule type="expression" dxfId="2043" priority="969">
      <formula>IF(RIGHT(TEXT(AE627,"0.#"),1)=".",FALSE,TRUE)</formula>
    </cfRule>
    <cfRule type="expression" dxfId="2042" priority="970">
      <formula>IF(RIGHT(TEXT(AE627,"0.#"),1)=".",TRUE,FALSE)</formula>
    </cfRule>
  </conditionalFormatting>
  <conditionalFormatting sqref="AU625">
    <cfRule type="expression" dxfId="2041" priority="961">
      <formula>IF(RIGHT(TEXT(AU625,"0.#"),1)=".",FALSE,TRUE)</formula>
    </cfRule>
    <cfRule type="expression" dxfId="2040" priority="962">
      <formula>IF(RIGHT(TEXT(AU625,"0.#"),1)=".",TRUE,FALSE)</formula>
    </cfRule>
  </conditionalFormatting>
  <conditionalFormatting sqref="AU626">
    <cfRule type="expression" dxfId="2039" priority="959">
      <formula>IF(RIGHT(TEXT(AU626,"0.#"),1)=".",FALSE,TRUE)</formula>
    </cfRule>
    <cfRule type="expression" dxfId="2038" priority="960">
      <formula>IF(RIGHT(TEXT(AU626,"0.#"),1)=".",TRUE,FALSE)</formula>
    </cfRule>
  </conditionalFormatting>
  <conditionalFormatting sqref="AU627">
    <cfRule type="expression" dxfId="2037" priority="957">
      <formula>IF(RIGHT(TEXT(AU627,"0.#"),1)=".",FALSE,TRUE)</formula>
    </cfRule>
    <cfRule type="expression" dxfId="2036" priority="958">
      <formula>IF(RIGHT(TEXT(AU627,"0.#"),1)=".",TRUE,FALSE)</formula>
    </cfRule>
  </conditionalFormatting>
  <conditionalFormatting sqref="AQ626">
    <cfRule type="expression" dxfId="2035" priority="949">
      <formula>IF(RIGHT(TEXT(AQ626,"0.#"),1)=".",FALSE,TRUE)</formula>
    </cfRule>
    <cfRule type="expression" dxfId="2034" priority="950">
      <formula>IF(RIGHT(TEXT(AQ626,"0.#"),1)=".",TRUE,FALSE)</formula>
    </cfRule>
  </conditionalFormatting>
  <conditionalFormatting sqref="AQ627">
    <cfRule type="expression" dxfId="2033" priority="947">
      <formula>IF(RIGHT(TEXT(AQ627,"0.#"),1)=".",FALSE,TRUE)</formula>
    </cfRule>
    <cfRule type="expression" dxfId="2032" priority="948">
      <formula>IF(RIGHT(TEXT(AQ627,"0.#"),1)=".",TRUE,FALSE)</formula>
    </cfRule>
  </conditionalFormatting>
  <conditionalFormatting sqref="AQ625">
    <cfRule type="expression" dxfId="2031" priority="945">
      <formula>IF(RIGHT(TEXT(AQ625,"0.#"),1)=".",FALSE,TRUE)</formula>
    </cfRule>
    <cfRule type="expression" dxfId="2030" priority="946">
      <formula>IF(RIGHT(TEXT(AQ625,"0.#"),1)=".",TRUE,FALSE)</formula>
    </cfRule>
  </conditionalFormatting>
  <conditionalFormatting sqref="AE630">
    <cfRule type="expression" dxfId="2029" priority="943">
      <formula>IF(RIGHT(TEXT(AE630,"0.#"),1)=".",FALSE,TRUE)</formula>
    </cfRule>
    <cfRule type="expression" dxfId="2028" priority="944">
      <formula>IF(RIGHT(TEXT(AE630,"0.#"),1)=".",TRUE,FALSE)</formula>
    </cfRule>
  </conditionalFormatting>
  <conditionalFormatting sqref="AE631">
    <cfRule type="expression" dxfId="2027" priority="941">
      <formula>IF(RIGHT(TEXT(AE631,"0.#"),1)=".",FALSE,TRUE)</formula>
    </cfRule>
    <cfRule type="expression" dxfId="2026" priority="942">
      <formula>IF(RIGHT(TEXT(AE631,"0.#"),1)=".",TRUE,FALSE)</formula>
    </cfRule>
  </conditionalFormatting>
  <conditionalFormatting sqref="AE632">
    <cfRule type="expression" dxfId="2025" priority="939">
      <formula>IF(RIGHT(TEXT(AE632,"0.#"),1)=".",FALSE,TRUE)</formula>
    </cfRule>
    <cfRule type="expression" dxfId="2024" priority="940">
      <formula>IF(RIGHT(TEXT(AE632,"0.#"),1)=".",TRUE,FALSE)</formula>
    </cfRule>
  </conditionalFormatting>
  <conditionalFormatting sqref="AU630">
    <cfRule type="expression" dxfId="2023" priority="931">
      <formula>IF(RIGHT(TEXT(AU630,"0.#"),1)=".",FALSE,TRUE)</formula>
    </cfRule>
    <cfRule type="expression" dxfId="2022" priority="932">
      <formula>IF(RIGHT(TEXT(AU630,"0.#"),1)=".",TRUE,FALSE)</formula>
    </cfRule>
  </conditionalFormatting>
  <conditionalFormatting sqref="AU631">
    <cfRule type="expression" dxfId="2021" priority="929">
      <formula>IF(RIGHT(TEXT(AU631,"0.#"),1)=".",FALSE,TRUE)</formula>
    </cfRule>
    <cfRule type="expression" dxfId="2020" priority="930">
      <formula>IF(RIGHT(TEXT(AU631,"0.#"),1)=".",TRUE,FALSE)</formula>
    </cfRule>
  </conditionalFormatting>
  <conditionalFormatting sqref="AU632">
    <cfRule type="expression" dxfId="2019" priority="927">
      <formula>IF(RIGHT(TEXT(AU632,"0.#"),1)=".",FALSE,TRUE)</formula>
    </cfRule>
    <cfRule type="expression" dxfId="2018" priority="928">
      <formula>IF(RIGHT(TEXT(AU632,"0.#"),1)=".",TRUE,FALSE)</formula>
    </cfRule>
  </conditionalFormatting>
  <conditionalFormatting sqref="AQ631">
    <cfRule type="expression" dxfId="2017" priority="919">
      <formula>IF(RIGHT(TEXT(AQ631,"0.#"),1)=".",FALSE,TRUE)</formula>
    </cfRule>
    <cfRule type="expression" dxfId="2016" priority="920">
      <formula>IF(RIGHT(TEXT(AQ631,"0.#"),1)=".",TRUE,FALSE)</formula>
    </cfRule>
  </conditionalFormatting>
  <conditionalFormatting sqref="AQ632">
    <cfRule type="expression" dxfId="2015" priority="917">
      <formula>IF(RIGHT(TEXT(AQ632,"0.#"),1)=".",FALSE,TRUE)</formula>
    </cfRule>
    <cfRule type="expression" dxfId="2014" priority="918">
      <formula>IF(RIGHT(TEXT(AQ632,"0.#"),1)=".",TRUE,FALSE)</formula>
    </cfRule>
  </conditionalFormatting>
  <conditionalFormatting sqref="AQ630">
    <cfRule type="expression" dxfId="2013" priority="915">
      <formula>IF(RIGHT(TEXT(AQ630,"0.#"),1)=".",FALSE,TRUE)</formula>
    </cfRule>
    <cfRule type="expression" dxfId="2012" priority="916">
      <formula>IF(RIGHT(TEXT(AQ630,"0.#"),1)=".",TRUE,FALSE)</formula>
    </cfRule>
  </conditionalFormatting>
  <conditionalFormatting sqref="AE635">
    <cfRule type="expression" dxfId="2011" priority="913">
      <formula>IF(RIGHT(TEXT(AE635,"0.#"),1)=".",FALSE,TRUE)</formula>
    </cfRule>
    <cfRule type="expression" dxfId="2010" priority="914">
      <formula>IF(RIGHT(TEXT(AE635,"0.#"),1)=".",TRUE,FALSE)</formula>
    </cfRule>
  </conditionalFormatting>
  <conditionalFormatting sqref="AE636">
    <cfRule type="expression" dxfId="2009" priority="911">
      <formula>IF(RIGHT(TEXT(AE636,"0.#"),1)=".",FALSE,TRUE)</formula>
    </cfRule>
    <cfRule type="expression" dxfId="2008" priority="912">
      <formula>IF(RIGHT(TEXT(AE636,"0.#"),1)=".",TRUE,FALSE)</formula>
    </cfRule>
  </conditionalFormatting>
  <conditionalFormatting sqref="AE637">
    <cfRule type="expression" dxfId="2007" priority="909">
      <formula>IF(RIGHT(TEXT(AE637,"0.#"),1)=".",FALSE,TRUE)</formula>
    </cfRule>
    <cfRule type="expression" dxfId="2006" priority="910">
      <formula>IF(RIGHT(TEXT(AE637,"0.#"),1)=".",TRUE,FALSE)</formula>
    </cfRule>
  </conditionalFormatting>
  <conditionalFormatting sqref="AU635">
    <cfRule type="expression" dxfId="2005" priority="901">
      <formula>IF(RIGHT(TEXT(AU635,"0.#"),1)=".",FALSE,TRUE)</formula>
    </cfRule>
    <cfRule type="expression" dxfId="2004" priority="902">
      <formula>IF(RIGHT(TEXT(AU635,"0.#"),1)=".",TRUE,FALSE)</formula>
    </cfRule>
  </conditionalFormatting>
  <conditionalFormatting sqref="AU636">
    <cfRule type="expression" dxfId="2003" priority="899">
      <formula>IF(RIGHT(TEXT(AU636,"0.#"),1)=".",FALSE,TRUE)</formula>
    </cfRule>
    <cfRule type="expression" dxfId="2002" priority="900">
      <formula>IF(RIGHT(TEXT(AU636,"0.#"),1)=".",TRUE,FALSE)</formula>
    </cfRule>
  </conditionalFormatting>
  <conditionalFormatting sqref="AU637">
    <cfRule type="expression" dxfId="2001" priority="897">
      <formula>IF(RIGHT(TEXT(AU637,"0.#"),1)=".",FALSE,TRUE)</formula>
    </cfRule>
    <cfRule type="expression" dxfId="2000" priority="898">
      <formula>IF(RIGHT(TEXT(AU637,"0.#"),1)=".",TRUE,FALSE)</formula>
    </cfRule>
  </conditionalFormatting>
  <conditionalFormatting sqref="AQ636">
    <cfRule type="expression" dxfId="1999" priority="889">
      <formula>IF(RIGHT(TEXT(AQ636,"0.#"),1)=".",FALSE,TRUE)</formula>
    </cfRule>
    <cfRule type="expression" dxfId="1998" priority="890">
      <formula>IF(RIGHT(TEXT(AQ636,"0.#"),1)=".",TRUE,FALSE)</formula>
    </cfRule>
  </conditionalFormatting>
  <conditionalFormatting sqref="AQ637">
    <cfRule type="expression" dxfId="1997" priority="887">
      <formula>IF(RIGHT(TEXT(AQ637,"0.#"),1)=".",FALSE,TRUE)</formula>
    </cfRule>
    <cfRule type="expression" dxfId="1996" priority="888">
      <formula>IF(RIGHT(TEXT(AQ637,"0.#"),1)=".",TRUE,FALSE)</formula>
    </cfRule>
  </conditionalFormatting>
  <conditionalFormatting sqref="AQ635">
    <cfRule type="expression" dxfId="1995" priority="885">
      <formula>IF(RIGHT(TEXT(AQ635,"0.#"),1)=".",FALSE,TRUE)</formula>
    </cfRule>
    <cfRule type="expression" dxfId="1994" priority="886">
      <formula>IF(RIGHT(TEXT(AQ635,"0.#"),1)=".",TRUE,FALSE)</formula>
    </cfRule>
  </conditionalFormatting>
  <conditionalFormatting sqref="AE640">
    <cfRule type="expression" dxfId="1993" priority="883">
      <formula>IF(RIGHT(TEXT(AE640,"0.#"),1)=".",FALSE,TRUE)</formula>
    </cfRule>
    <cfRule type="expression" dxfId="1992" priority="884">
      <formula>IF(RIGHT(TEXT(AE640,"0.#"),1)=".",TRUE,FALSE)</formula>
    </cfRule>
  </conditionalFormatting>
  <conditionalFormatting sqref="AM642">
    <cfRule type="expression" dxfId="1991" priority="873">
      <formula>IF(RIGHT(TEXT(AM642,"0.#"),1)=".",FALSE,TRUE)</formula>
    </cfRule>
    <cfRule type="expression" dxfId="1990" priority="874">
      <formula>IF(RIGHT(TEXT(AM642,"0.#"),1)=".",TRUE,FALSE)</formula>
    </cfRule>
  </conditionalFormatting>
  <conditionalFormatting sqref="AE641">
    <cfRule type="expression" dxfId="1989" priority="881">
      <formula>IF(RIGHT(TEXT(AE641,"0.#"),1)=".",FALSE,TRUE)</formula>
    </cfRule>
    <cfRule type="expression" dxfId="1988" priority="882">
      <formula>IF(RIGHT(TEXT(AE641,"0.#"),1)=".",TRUE,FALSE)</formula>
    </cfRule>
  </conditionalFormatting>
  <conditionalFormatting sqref="AE642">
    <cfRule type="expression" dxfId="1987" priority="879">
      <formula>IF(RIGHT(TEXT(AE642,"0.#"),1)=".",FALSE,TRUE)</formula>
    </cfRule>
    <cfRule type="expression" dxfId="1986" priority="880">
      <formula>IF(RIGHT(TEXT(AE642,"0.#"),1)=".",TRUE,FALSE)</formula>
    </cfRule>
  </conditionalFormatting>
  <conditionalFormatting sqref="AM640">
    <cfRule type="expression" dxfId="1985" priority="877">
      <formula>IF(RIGHT(TEXT(AM640,"0.#"),1)=".",FALSE,TRUE)</formula>
    </cfRule>
    <cfRule type="expression" dxfId="1984" priority="878">
      <formula>IF(RIGHT(TEXT(AM640,"0.#"),1)=".",TRUE,FALSE)</formula>
    </cfRule>
  </conditionalFormatting>
  <conditionalFormatting sqref="AM641">
    <cfRule type="expression" dxfId="1983" priority="875">
      <formula>IF(RIGHT(TEXT(AM641,"0.#"),1)=".",FALSE,TRUE)</formula>
    </cfRule>
    <cfRule type="expression" dxfId="1982" priority="876">
      <formula>IF(RIGHT(TEXT(AM641,"0.#"),1)=".",TRUE,FALSE)</formula>
    </cfRule>
  </conditionalFormatting>
  <conditionalFormatting sqref="AU640">
    <cfRule type="expression" dxfId="1981" priority="871">
      <formula>IF(RIGHT(TEXT(AU640,"0.#"),1)=".",FALSE,TRUE)</formula>
    </cfRule>
    <cfRule type="expression" dxfId="1980" priority="872">
      <formula>IF(RIGHT(TEXT(AU640,"0.#"),1)=".",TRUE,FALSE)</formula>
    </cfRule>
  </conditionalFormatting>
  <conditionalFormatting sqref="AU641">
    <cfRule type="expression" dxfId="1979" priority="869">
      <formula>IF(RIGHT(TEXT(AU641,"0.#"),1)=".",FALSE,TRUE)</formula>
    </cfRule>
    <cfRule type="expression" dxfId="1978" priority="870">
      <formula>IF(RIGHT(TEXT(AU641,"0.#"),1)=".",TRUE,FALSE)</formula>
    </cfRule>
  </conditionalFormatting>
  <conditionalFormatting sqref="AU642">
    <cfRule type="expression" dxfId="1977" priority="867">
      <formula>IF(RIGHT(TEXT(AU642,"0.#"),1)=".",FALSE,TRUE)</formula>
    </cfRule>
    <cfRule type="expression" dxfId="1976" priority="868">
      <formula>IF(RIGHT(TEXT(AU642,"0.#"),1)=".",TRUE,FALSE)</formula>
    </cfRule>
  </conditionalFormatting>
  <conditionalFormatting sqref="AI642">
    <cfRule type="expression" dxfId="1975" priority="861">
      <formula>IF(RIGHT(TEXT(AI642,"0.#"),1)=".",FALSE,TRUE)</formula>
    </cfRule>
    <cfRule type="expression" dxfId="1974" priority="862">
      <formula>IF(RIGHT(TEXT(AI642,"0.#"),1)=".",TRUE,FALSE)</formula>
    </cfRule>
  </conditionalFormatting>
  <conditionalFormatting sqref="AI640">
    <cfRule type="expression" dxfId="1973" priority="865">
      <formula>IF(RIGHT(TEXT(AI640,"0.#"),1)=".",FALSE,TRUE)</formula>
    </cfRule>
    <cfRule type="expression" dxfId="1972" priority="866">
      <formula>IF(RIGHT(TEXT(AI640,"0.#"),1)=".",TRUE,FALSE)</formula>
    </cfRule>
  </conditionalFormatting>
  <conditionalFormatting sqref="AI641">
    <cfRule type="expression" dxfId="1971" priority="863">
      <formula>IF(RIGHT(TEXT(AI641,"0.#"),1)=".",FALSE,TRUE)</formula>
    </cfRule>
    <cfRule type="expression" dxfId="1970" priority="864">
      <formula>IF(RIGHT(TEXT(AI641,"0.#"),1)=".",TRUE,FALSE)</formula>
    </cfRule>
  </conditionalFormatting>
  <conditionalFormatting sqref="AQ641">
    <cfRule type="expression" dxfId="1969" priority="859">
      <formula>IF(RIGHT(TEXT(AQ641,"0.#"),1)=".",FALSE,TRUE)</formula>
    </cfRule>
    <cfRule type="expression" dxfId="1968" priority="860">
      <formula>IF(RIGHT(TEXT(AQ641,"0.#"),1)=".",TRUE,FALSE)</formula>
    </cfRule>
  </conditionalFormatting>
  <conditionalFormatting sqref="AQ642">
    <cfRule type="expression" dxfId="1967" priority="857">
      <formula>IF(RIGHT(TEXT(AQ642,"0.#"),1)=".",FALSE,TRUE)</formula>
    </cfRule>
    <cfRule type="expression" dxfId="1966" priority="858">
      <formula>IF(RIGHT(TEXT(AQ642,"0.#"),1)=".",TRUE,FALSE)</formula>
    </cfRule>
  </conditionalFormatting>
  <conditionalFormatting sqref="AQ640">
    <cfRule type="expression" dxfId="1965" priority="855">
      <formula>IF(RIGHT(TEXT(AQ640,"0.#"),1)=".",FALSE,TRUE)</formula>
    </cfRule>
    <cfRule type="expression" dxfId="1964" priority="856">
      <formula>IF(RIGHT(TEXT(AQ640,"0.#"),1)=".",TRUE,FALSE)</formula>
    </cfRule>
  </conditionalFormatting>
  <conditionalFormatting sqref="AE649">
    <cfRule type="expression" dxfId="1963" priority="853">
      <formula>IF(RIGHT(TEXT(AE649,"0.#"),1)=".",FALSE,TRUE)</formula>
    </cfRule>
    <cfRule type="expression" dxfId="1962" priority="854">
      <formula>IF(RIGHT(TEXT(AE649,"0.#"),1)=".",TRUE,FALSE)</formula>
    </cfRule>
  </conditionalFormatting>
  <conditionalFormatting sqref="AE650">
    <cfRule type="expression" dxfId="1961" priority="851">
      <formula>IF(RIGHT(TEXT(AE650,"0.#"),1)=".",FALSE,TRUE)</formula>
    </cfRule>
    <cfRule type="expression" dxfId="1960" priority="852">
      <formula>IF(RIGHT(TEXT(AE650,"0.#"),1)=".",TRUE,FALSE)</formula>
    </cfRule>
  </conditionalFormatting>
  <conditionalFormatting sqref="AE651">
    <cfRule type="expression" dxfId="1959" priority="849">
      <formula>IF(RIGHT(TEXT(AE651,"0.#"),1)=".",FALSE,TRUE)</formula>
    </cfRule>
    <cfRule type="expression" dxfId="1958" priority="850">
      <formula>IF(RIGHT(TEXT(AE651,"0.#"),1)=".",TRUE,FALSE)</formula>
    </cfRule>
  </conditionalFormatting>
  <conditionalFormatting sqref="AU649">
    <cfRule type="expression" dxfId="1957" priority="841">
      <formula>IF(RIGHT(TEXT(AU649,"0.#"),1)=".",FALSE,TRUE)</formula>
    </cfRule>
    <cfRule type="expression" dxfId="1956" priority="842">
      <formula>IF(RIGHT(TEXT(AU649,"0.#"),1)=".",TRUE,FALSE)</formula>
    </cfRule>
  </conditionalFormatting>
  <conditionalFormatting sqref="AU650">
    <cfRule type="expression" dxfId="1955" priority="839">
      <formula>IF(RIGHT(TEXT(AU650,"0.#"),1)=".",FALSE,TRUE)</formula>
    </cfRule>
    <cfRule type="expression" dxfId="1954" priority="840">
      <formula>IF(RIGHT(TEXT(AU650,"0.#"),1)=".",TRUE,FALSE)</formula>
    </cfRule>
  </conditionalFormatting>
  <conditionalFormatting sqref="AU651">
    <cfRule type="expression" dxfId="1953" priority="837">
      <formula>IF(RIGHT(TEXT(AU651,"0.#"),1)=".",FALSE,TRUE)</formula>
    </cfRule>
    <cfRule type="expression" dxfId="1952" priority="838">
      <formula>IF(RIGHT(TEXT(AU651,"0.#"),1)=".",TRUE,FALSE)</formula>
    </cfRule>
  </conditionalFormatting>
  <conditionalFormatting sqref="AQ650">
    <cfRule type="expression" dxfId="1951" priority="829">
      <formula>IF(RIGHT(TEXT(AQ650,"0.#"),1)=".",FALSE,TRUE)</formula>
    </cfRule>
    <cfRule type="expression" dxfId="1950" priority="830">
      <formula>IF(RIGHT(TEXT(AQ650,"0.#"),1)=".",TRUE,FALSE)</formula>
    </cfRule>
  </conditionalFormatting>
  <conditionalFormatting sqref="AQ651">
    <cfRule type="expression" dxfId="1949" priority="827">
      <formula>IF(RIGHT(TEXT(AQ651,"0.#"),1)=".",FALSE,TRUE)</formula>
    </cfRule>
    <cfRule type="expression" dxfId="1948" priority="828">
      <formula>IF(RIGHT(TEXT(AQ651,"0.#"),1)=".",TRUE,FALSE)</formula>
    </cfRule>
  </conditionalFormatting>
  <conditionalFormatting sqref="AQ649">
    <cfRule type="expression" dxfId="1947" priority="825">
      <formula>IF(RIGHT(TEXT(AQ649,"0.#"),1)=".",FALSE,TRUE)</formula>
    </cfRule>
    <cfRule type="expression" dxfId="1946" priority="826">
      <formula>IF(RIGHT(TEXT(AQ649,"0.#"),1)=".",TRUE,FALSE)</formula>
    </cfRule>
  </conditionalFormatting>
  <conditionalFormatting sqref="AE674">
    <cfRule type="expression" dxfId="1945" priority="823">
      <formula>IF(RIGHT(TEXT(AE674,"0.#"),1)=".",FALSE,TRUE)</formula>
    </cfRule>
    <cfRule type="expression" dxfId="1944" priority="824">
      <formula>IF(RIGHT(TEXT(AE674,"0.#"),1)=".",TRUE,FALSE)</formula>
    </cfRule>
  </conditionalFormatting>
  <conditionalFormatting sqref="AE675">
    <cfRule type="expression" dxfId="1943" priority="821">
      <formula>IF(RIGHT(TEXT(AE675,"0.#"),1)=".",FALSE,TRUE)</formula>
    </cfRule>
    <cfRule type="expression" dxfId="1942" priority="822">
      <formula>IF(RIGHT(TEXT(AE675,"0.#"),1)=".",TRUE,FALSE)</formula>
    </cfRule>
  </conditionalFormatting>
  <conditionalFormatting sqref="AE676">
    <cfRule type="expression" dxfId="1941" priority="819">
      <formula>IF(RIGHT(TEXT(AE676,"0.#"),1)=".",FALSE,TRUE)</formula>
    </cfRule>
    <cfRule type="expression" dxfId="1940" priority="820">
      <formula>IF(RIGHT(TEXT(AE676,"0.#"),1)=".",TRUE,FALSE)</formula>
    </cfRule>
  </conditionalFormatting>
  <conditionalFormatting sqref="AU674">
    <cfRule type="expression" dxfId="1939" priority="811">
      <formula>IF(RIGHT(TEXT(AU674,"0.#"),1)=".",FALSE,TRUE)</formula>
    </cfRule>
    <cfRule type="expression" dxfId="1938" priority="812">
      <formula>IF(RIGHT(TEXT(AU674,"0.#"),1)=".",TRUE,FALSE)</formula>
    </cfRule>
  </conditionalFormatting>
  <conditionalFormatting sqref="AU675">
    <cfRule type="expression" dxfId="1937" priority="809">
      <formula>IF(RIGHT(TEXT(AU675,"0.#"),1)=".",FALSE,TRUE)</formula>
    </cfRule>
    <cfRule type="expression" dxfId="1936" priority="810">
      <formula>IF(RIGHT(TEXT(AU675,"0.#"),1)=".",TRUE,FALSE)</formula>
    </cfRule>
  </conditionalFormatting>
  <conditionalFormatting sqref="AU676">
    <cfRule type="expression" dxfId="1935" priority="807">
      <formula>IF(RIGHT(TEXT(AU676,"0.#"),1)=".",FALSE,TRUE)</formula>
    </cfRule>
    <cfRule type="expression" dxfId="1934" priority="808">
      <formula>IF(RIGHT(TEXT(AU676,"0.#"),1)=".",TRUE,FALSE)</formula>
    </cfRule>
  </conditionalFormatting>
  <conditionalFormatting sqref="AQ675">
    <cfRule type="expression" dxfId="1933" priority="799">
      <formula>IF(RIGHT(TEXT(AQ675,"0.#"),1)=".",FALSE,TRUE)</formula>
    </cfRule>
    <cfRule type="expression" dxfId="1932" priority="800">
      <formula>IF(RIGHT(TEXT(AQ675,"0.#"),1)=".",TRUE,FALSE)</formula>
    </cfRule>
  </conditionalFormatting>
  <conditionalFormatting sqref="AQ676">
    <cfRule type="expression" dxfId="1931" priority="797">
      <formula>IF(RIGHT(TEXT(AQ676,"0.#"),1)=".",FALSE,TRUE)</formula>
    </cfRule>
    <cfRule type="expression" dxfId="1930" priority="798">
      <formula>IF(RIGHT(TEXT(AQ676,"0.#"),1)=".",TRUE,FALSE)</formula>
    </cfRule>
  </conditionalFormatting>
  <conditionalFormatting sqref="AQ674">
    <cfRule type="expression" dxfId="1929" priority="795">
      <formula>IF(RIGHT(TEXT(AQ674,"0.#"),1)=".",FALSE,TRUE)</formula>
    </cfRule>
    <cfRule type="expression" dxfId="1928" priority="796">
      <formula>IF(RIGHT(TEXT(AQ674,"0.#"),1)=".",TRUE,FALSE)</formula>
    </cfRule>
  </conditionalFormatting>
  <conditionalFormatting sqref="AE654">
    <cfRule type="expression" dxfId="1927" priority="793">
      <formula>IF(RIGHT(TEXT(AE654,"0.#"),1)=".",FALSE,TRUE)</formula>
    </cfRule>
    <cfRule type="expression" dxfId="1926" priority="794">
      <formula>IF(RIGHT(TEXT(AE654,"0.#"),1)=".",TRUE,FALSE)</formula>
    </cfRule>
  </conditionalFormatting>
  <conditionalFormatting sqref="AE655">
    <cfRule type="expression" dxfId="1925" priority="791">
      <formula>IF(RIGHT(TEXT(AE655,"0.#"),1)=".",FALSE,TRUE)</formula>
    </cfRule>
    <cfRule type="expression" dxfId="1924" priority="792">
      <formula>IF(RIGHT(TEXT(AE655,"0.#"),1)=".",TRUE,FALSE)</formula>
    </cfRule>
  </conditionalFormatting>
  <conditionalFormatting sqref="AE656">
    <cfRule type="expression" dxfId="1923" priority="789">
      <formula>IF(RIGHT(TEXT(AE656,"0.#"),1)=".",FALSE,TRUE)</formula>
    </cfRule>
    <cfRule type="expression" dxfId="1922" priority="790">
      <formula>IF(RIGHT(TEXT(AE656,"0.#"),1)=".",TRUE,FALSE)</formula>
    </cfRule>
  </conditionalFormatting>
  <conditionalFormatting sqref="AU654">
    <cfRule type="expression" dxfId="1921" priority="781">
      <formula>IF(RIGHT(TEXT(AU654,"0.#"),1)=".",FALSE,TRUE)</formula>
    </cfRule>
    <cfRule type="expression" dxfId="1920" priority="782">
      <formula>IF(RIGHT(TEXT(AU654,"0.#"),1)=".",TRUE,FALSE)</formula>
    </cfRule>
  </conditionalFormatting>
  <conditionalFormatting sqref="AU655">
    <cfRule type="expression" dxfId="1919" priority="779">
      <formula>IF(RIGHT(TEXT(AU655,"0.#"),1)=".",FALSE,TRUE)</formula>
    </cfRule>
    <cfRule type="expression" dxfId="1918" priority="780">
      <formula>IF(RIGHT(TEXT(AU655,"0.#"),1)=".",TRUE,FALSE)</formula>
    </cfRule>
  </conditionalFormatting>
  <conditionalFormatting sqref="AQ656">
    <cfRule type="expression" dxfId="1917" priority="767">
      <formula>IF(RIGHT(TEXT(AQ656,"0.#"),1)=".",FALSE,TRUE)</formula>
    </cfRule>
    <cfRule type="expression" dxfId="1916" priority="768">
      <formula>IF(RIGHT(TEXT(AQ656,"0.#"),1)=".",TRUE,FALSE)</formula>
    </cfRule>
  </conditionalFormatting>
  <conditionalFormatting sqref="AQ654">
    <cfRule type="expression" dxfId="1915" priority="765">
      <formula>IF(RIGHT(TEXT(AQ654,"0.#"),1)=".",FALSE,TRUE)</formula>
    </cfRule>
    <cfRule type="expression" dxfId="1914" priority="766">
      <formula>IF(RIGHT(TEXT(AQ654,"0.#"),1)=".",TRUE,FALSE)</formula>
    </cfRule>
  </conditionalFormatting>
  <conditionalFormatting sqref="AE659">
    <cfRule type="expression" dxfId="1913" priority="763">
      <formula>IF(RIGHT(TEXT(AE659,"0.#"),1)=".",FALSE,TRUE)</formula>
    </cfRule>
    <cfRule type="expression" dxfId="1912" priority="764">
      <formula>IF(RIGHT(TEXT(AE659,"0.#"),1)=".",TRUE,FALSE)</formula>
    </cfRule>
  </conditionalFormatting>
  <conditionalFormatting sqref="AE660">
    <cfRule type="expression" dxfId="1911" priority="761">
      <formula>IF(RIGHT(TEXT(AE660,"0.#"),1)=".",FALSE,TRUE)</formula>
    </cfRule>
    <cfRule type="expression" dxfId="1910" priority="762">
      <formula>IF(RIGHT(TEXT(AE660,"0.#"),1)=".",TRUE,FALSE)</formula>
    </cfRule>
  </conditionalFormatting>
  <conditionalFormatting sqref="AE661">
    <cfRule type="expression" dxfId="1909" priority="759">
      <formula>IF(RIGHT(TEXT(AE661,"0.#"),1)=".",FALSE,TRUE)</formula>
    </cfRule>
    <cfRule type="expression" dxfId="1908" priority="760">
      <formula>IF(RIGHT(TEXT(AE661,"0.#"),1)=".",TRUE,FALSE)</formula>
    </cfRule>
  </conditionalFormatting>
  <conditionalFormatting sqref="AU659">
    <cfRule type="expression" dxfId="1907" priority="751">
      <formula>IF(RIGHT(TEXT(AU659,"0.#"),1)=".",FALSE,TRUE)</formula>
    </cfRule>
    <cfRule type="expression" dxfId="1906" priority="752">
      <formula>IF(RIGHT(TEXT(AU659,"0.#"),1)=".",TRUE,FALSE)</formula>
    </cfRule>
  </conditionalFormatting>
  <conditionalFormatting sqref="AU660">
    <cfRule type="expression" dxfId="1905" priority="749">
      <formula>IF(RIGHT(TEXT(AU660,"0.#"),1)=".",FALSE,TRUE)</formula>
    </cfRule>
    <cfRule type="expression" dxfId="1904" priority="750">
      <formula>IF(RIGHT(TEXT(AU660,"0.#"),1)=".",TRUE,FALSE)</formula>
    </cfRule>
  </conditionalFormatting>
  <conditionalFormatting sqref="AU661">
    <cfRule type="expression" dxfId="1903" priority="747">
      <formula>IF(RIGHT(TEXT(AU661,"0.#"),1)=".",FALSE,TRUE)</formula>
    </cfRule>
    <cfRule type="expression" dxfId="1902" priority="748">
      <formula>IF(RIGHT(TEXT(AU661,"0.#"),1)=".",TRUE,FALSE)</formula>
    </cfRule>
  </conditionalFormatting>
  <conditionalFormatting sqref="AQ660">
    <cfRule type="expression" dxfId="1901" priority="739">
      <formula>IF(RIGHT(TEXT(AQ660,"0.#"),1)=".",FALSE,TRUE)</formula>
    </cfRule>
    <cfRule type="expression" dxfId="1900" priority="740">
      <formula>IF(RIGHT(TEXT(AQ660,"0.#"),1)=".",TRUE,FALSE)</formula>
    </cfRule>
  </conditionalFormatting>
  <conditionalFormatting sqref="AQ661">
    <cfRule type="expression" dxfId="1899" priority="737">
      <formula>IF(RIGHT(TEXT(AQ661,"0.#"),1)=".",FALSE,TRUE)</formula>
    </cfRule>
    <cfRule type="expression" dxfId="1898" priority="738">
      <formula>IF(RIGHT(TEXT(AQ661,"0.#"),1)=".",TRUE,FALSE)</formula>
    </cfRule>
  </conditionalFormatting>
  <conditionalFormatting sqref="AQ659">
    <cfRule type="expression" dxfId="1897" priority="735">
      <formula>IF(RIGHT(TEXT(AQ659,"0.#"),1)=".",FALSE,TRUE)</formula>
    </cfRule>
    <cfRule type="expression" dxfId="1896" priority="736">
      <formula>IF(RIGHT(TEXT(AQ659,"0.#"),1)=".",TRUE,FALSE)</formula>
    </cfRule>
  </conditionalFormatting>
  <conditionalFormatting sqref="AE664">
    <cfRule type="expression" dxfId="1895" priority="733">
      <formula>IF(RIGHT(TEXT(AE664,"0.#"),1)=".",FALSE,TRUE)</formula>
    </cfRule>
    <cfRule type="expression" dxfId="1894" priority="734">
      <formula>IF(RIGHT(TEXT(AE664,"0.#"),1)=".",TRUE,FALSE)</formula>
    </cfRule>
  </conditionalFormatting>
  <conditionalFormatting sqref="AE665">
    <cfRule type="expression" dxfId="1893" priority="731">
      <formula>IF(RIGHT(TEXT(AE665,"0.#"),1)=".",FALSE,TRUE)</formula>
    </cfRule>
    <cfRule type="expression" dxfId="1892" priority="732">
      <formula>IF(RIGHT(TEXT(AE665,"0.#"),1)=".",TRUE,FALSE)</formula>
    </cfRule>
  </conditionalFormatting>
  <conditionalFormatting sqref="AE666">
    <cfRule type="expression" dxfId="1891" priority="729">
      <formula>IF(RIGHT(TEXT(AE666,"0.#"),1)=".",FALSE,TRUE)</formula>
    </cfRule>
    <cfRule type="expression" dxfId="1890" priority="730">
      <formula>IF(RIGHT(TEXT(AE666,"0.#"),1)=".",TRUE,FALSE)</formula>
    </cfRule>
  </conditionalFormatting>
  <conditionalFormatting sqref="AU664">
    <cfRule type="expression" dxfId="1889" priority="721">
      <formula>IF(RIGHT(TEXT(AU664,"0.#"),1)=".",FALSE,TRUE)</formula>
    </cfRule>
    <cfRule type="expression" dxfId="1888" priority="722">
      <formula>IF(RIGHT(TEXT(AU664,"0.#"),1)=".",TRUE,FALSE)</formula>
    </cfRule>
  </conditionalFormatting>
  <conditionalFormatting sqref="AU665">
    <cfRule type="expression" dxfId="1887" priority="719">
      <formula>IF(RIGHT(TEXT(AU665,"0.#"),1)=".",FALSE,TRUE)</formula>
    </cfRule>
    <cfRule type="expression" dxfId="1886" priority="720">
      <formula>IF(RIGHT(TEXT(AU665,"0.#"),1)=".",TRUE,FALSE)</formula>
    </cfRule>
  </conditionalFormatting>
  <conditionalFormatting sqref="AU666">
    <cfRule type="expression" dxfId="1885" priority="717">
      <formula>IF(RIGHT(TEXT(AU666,"0.#"),1)=".",FALSE,TRUE)</formula>
    </cfRule>
    <cfRule type="expression" dxfId="1884" priority="718">
      <formula>IF(RIGHT(TEXT(AU666,"0.#"),1)=".",TRUE,FALSE)</formula>
    </cfRule>
  </conditionalFormatting>
  <conditionalFormatting sqref="AQ665">
    <cfRule type="expression" dxfId="1883" priority="709">
      <formula>IF(RIGHT(TEXT(AQ665,"0.#"),1)=".",FALSE,TRUE)</formula>
    </cfRule>
    <cfRule type="expression" dxfId="1882" priority="710">
      <formula>IF(RIGHT(TEXT(AQ665,"0.#"),1)=".",TRUE,FALSE)</formula>
    </cfRule>
  </conditionalFormatting>
  <conditionalFormatting sqref="AQ666">
    <cfRule type="expression" dxfId="1881" priority="707">
      <formula>IF(RIGHT(TEXT(AQ666,"0.#"),1)=".",FALSE,TRUE)</formula>
    </cfRule>
    <cfRule type="expression" dxfId="1880" priority="708">
      <formula>IF(RIGHT(TEXT(AQ666,"0.#"),1)=".",TRUE,FALSE)</formula>
    </cfRule>
  </conditionalFormatting>
  <conditionalFormatting sqref="AQ664">
    <cfRule type="expression" dxfId="1879" priority="705">
      <formula>IF(RIGHT(TEXT(AQ664,"0.#"),1)=".",FALSE,TRUE)</formula>
    </cfRule>
    <cfRule type="expression" dxfId="1878" priority="706">
      <formula>IF(RIGHT(TEXT(AQ664,"0.#"),1)=".",TRUE,FALSE)</formula>
    </cfRule>
  </conditionalFormatting>
  <conditionalFormatting sqref="AE669">
    <cfRule type="expression" dxfId="1877" priority="703">
      <formula>IF(RIGHT(TEXT(AE669,"0.#"),1)=".",FALSE,TRUE)</formula>
    </cfRule>
    <cfRule type="expression" dxfId="1876" priority="704">
      <formula>IF(RIGHT(TEXT(AE669,"0.#"),1)=".",TRUE,FALSE)</formula>
    </cfRule>
  </conditionalFormatting>
  <conditionalFormatting sqref="AE670">
    <cfRule type="expression" dxfId="1875" priority="701">
      <formula>IF(RIGHT(TEXT(AE670,"0.#"),1)=".",FALSE,TRUE)</formula>
    </cfRule>
    <cfRule type="expression" dxfId="1874" priority="702">
      <formula>IF(RIGHT(TEXT(AE670,"0.#"),1)=".",TRUE,FALSE)</formula>
    </cfRule>
  </conditionalFormatting>
  <conditionalFormatting sqref="AE671">
    <cfRule type="expression" dxfId="1873" priority="699">
      <formula>IF(RIGHT(TEXT(AE671,"0.#"),1)=".",FALSE,TRUE)</formula>
    </cfRule>
    <cfRule type="expression" dxfId="1872" priority="700">
      <formula>IF(RIGHT(TEXT(AE671,"0.#"),1)=".",TRUE,FALSE)</formula>
    </cfRule>
  </conditionalFormatting>
  <conditionalFormatting sqref="AU669">
    <cfRule type="expression" dxfId="1871" priority="691">
      <formula>IF(RIGHT(TEXT(AU669,"0.#"),1)=".",FALSE,TRUE)</formula>
    </cfRule>
    <cfRule type="expression" dxfId="1870" priority="692">
      <formula>IF(RIGHT(TEXT(AU669,"0.#"),1)=".",TRUE,FALSE)</formula>
    </cfRule>
  </conditionalFormatting>
  <conditionalFormatting sqref="AU670">
    <cfRule type="expression" dxfId="1869" priority="689">
      <formula>IF(RIGHT(TEXT(AU670,"0.#"),1)=".",FALSE,TRUE)</formula>
    </cfRule>
    <cfRule type="expression" dxfId="1868" priority="690">
      <formula>IF(RIGHT(TEXT(AU670,"0.#"),1)=".",TRUE,FALSE)</formula>
    </cfRule>
  </conditionalFormatting>
  <conditionalFormatting sqref="AU671">
    <cfRule type="expression" dxfId="1867" priority="687">
      <formula>IF(RIGHT(TEXT(AU671,"0.#"),1)=".",FALSE,TRUE)</formula>
    </cfRule>
    <cfRule type="expression" dxfId="1866" priority="688">
      <formula>IF(RIGHT(TEXT(AU671,"0.#"),1)=".",TRUE,FALSE)</formula>
    </cfRule>
  </conditionalFormatting>
  <conditionalFormatting sqref="AQ670">
    <cfRule type="expression" dxfId="1865" priority="679">
      <formula>IF(RIGHT(TEXT(AQ670,"0.#"),1)=".",FALSE,TRUE)</formula>
    </cfRule>
    <cfRule type="expression" dxfId="1864" priority="680">
      <formula>IF(RIGHT(TEXT(AQ670,"0.#"),1)=".",TRUE,FALSE)</formula>
    </cfRule>
  </conditionalFormatting>
  <conditionalFormatting sqref="AQ671">
    <cfRule type="expression" dxfId="1863" priority="677">
      <formula>IF(RIGHT(TEXT(AQ671,"0.#"),1)=".",FALSE,TRUE)</formula>
    </cfRule>
    <cfRule type="expression" dxfId="1862" priority="678">
      <formula>IF(RIGHT(TEXT(AQ671,"0.#"),1)=".",TRUE,FALSE)</formula>
    </cfRule>
  </conditionalFormatting>
  <conditionalFormatting sqref="AQ669">
    <cfRule type="expression" dxfId="1861" priority="675">
      <formula>IF(RIGHT(TEXT(AQ669,"0.#"),1)=".",FALSE,TRUE)</formula>
    </cfRule>
    <cfRule type="expression" dxfId="1860" priority="676">
      <formula>IF(RIGHT(TEXT(AQ669,"0.#"),1)=".",TRUE,FALSE)</formula>
    </cfRule>
  </conditionalFormatting>
  <conditionalFormatting sqref="AE679">
    <cfRule type="expression" dxfId="1859" priority="673">
      <formula>IF(RIGHT(TEXT(AE679,"0.#"),1)=".",FALSE,TRUE)</formula>
    </cfRule>
    <cfRule type="expression" dxfId="1858" priority="674">
      <formula>IF(RIGHT(TEXT(AE679,"0.#"),1)=".",TRUE,FALSE)</formula>
    </cfRule>
  </conditionalFormatting>
  <conditionalFormatting sqref="AE680">
    <cfRule type="expression" dxfId="1857" priority="671">
      <formula>IF(RIGHT(TEXT(AE680,"0.#"),1)=".",FALSE,TRUE)</formula>
    </cfRule>
    <cfRule type="expression" dxfId="1856" priority="672">
      <formula>IF(RIGHT(TEXT(AE680,"0.#"),1)=".",TRUE,FALSE)</formula>
    </cfRule>
  </conditionalFormatting>
  <conditionalFormatting sqref="AE681">
    <cfRule type="expression" dxfId="1855" priority="669">
      <formula>IF(RIGHT(TEXT(AE681,"0.#"),1)=".",FALSE,TRUE)</formula>
    </cfRule>
    <cfRule type="expression" dxfId="1854" priority="670">
      <formula>IF(RIGHT(TEXT(AE681,"0.#"),1)=".",TRUE,FALSE)</formula>
    </cfRule>
  </conditionalFormatting>
  <conditionalFormatting sqref="AU679">
    <cfRule type="expression" dxfId="1853" priority="661">
      <formula>IF(RIGHT(TEXT(AU679,"0.#"),1)=".",FALSE,TRUE)</formula>
    </cfRule>
    <cfRule type="expression" dxfId="1852" priority="662">
      <formula>IF(RIGHT(TEXT(AU679,"0.#"),1)=".",TRUE,FALSE)</formula>
    </cfRule>
  </conditionalFormatting>
  <conditionalFormatting sqref="AU680">
    <cfRule type="expression" dxfId="1851" priority="659">
      <formula>IF(RIGHT(TEXT(AU680,"0.#"),1)=".",FALSE,TRUE)</formula>
    </cfRule>
    <cfRule type="expression" dxfId="1850" priority="660">
      <formula>IF(RIGHT(TEXT(AU680,"0.#"),1)=".",TRUE,FALSE)</formula>
    </cfRule>
  </conditionalFormatting>
  <conditionalFormatting sqref="AU681">
    <cfRule type="expression" dxfId="1849" priority="657">
      <formula>IF(RIGHT(TEXT(AU681,"0.#"),1)=".",FALSE,TRUE)</formula>
    </cfRule>
    <cfRule type="expression" dxfId="1848" priority="658">
      <formula>IF(RIGHT(TEXT(AU681,"0.#"),1)=".",TRUE,FALSE)</formula>
    </cfRule>
  </conditionalFormatting>
  <conditionalFormatting sqref="AQ680">
    <cfRule type="expression" dxfId="1847" priority="649">
      <formula>IF(RIGHT(TEXT(AQ680,"0.#"),1)=".",FALSE,TRUE)</formula>
    </cfRule>
    <cfRule type="expression" dxfId="1846" priority="650">
      <formula>IF(RIGHT(TEXT(AQ680,"0.#"),1)=".",TRUE,FALSE)</formula>
    </cfRule>
  </conditionalFormatting>
  <conditionalFormatting sqref="AQ681">
    <cfRule type="expression" dxfId="1845" priority="647">
      <formula>IF(RIGHT(TEXT(AQ681,"0.#"),1)=".",FALSE,TRUE)</formula>
    </cfRule>
    <cfRule type="expression" dxfId="1844" priority="648">
      <formula>IF(RIGHT(TEXT(AQ681,"0.#"),1)=".",TRUE,FALSE)</formula>
    </cfRule>
  </conditionalFormatting>
  <conditionalFormatting sqref="AQ679">
    <cfRule type="expression" dxfId="1843" priority="645">
      <formula>IF(RIGHT(TEXT(AQ679,"0.#"),1)=".",FALSE,TRUE)</formula>
    </cfRule>
    <cfRule type="expression" dxfId="1842" priority="646">
      <formula>IF(RIGHT(TEXT(AQ679,"0.#"),1)=".",TRUE,FALSE)</formula>
    </cfRule>
  </conditionalFormatting>
  <conditionalFormatting sqref="AE684">
    <cfRule type="expression" dxfId="1841" priority="643">
      <formula>IF(RIGHT(TEXT(AE684,"0.#"),1)=".",FALSE,TRUE)</formula>
    </cfRule>
    <cfRule type="expression" dxfId="1840" priority="644">
      <formula>IF(RIGHT(TEXT(AE684,"0.#"),1)=".",TRUE,FALSE)</formula>
    </cfRule>
  </conditionalFormatting>
  <conditionalFormatting sqref="AE685">
    <cfRule type="expression" dxfId="1839" priority="641">
      <formula>IF(RIGHT(TEXT(AE685,"0.#"),1)=".",FALSE,TRUE)</formula>
    </cfRule>
    <cfRule type="expression" dxfId="1838" priority="642">
      <formula>IF(RIGHT(TEXT(AE685,"0.#"),1)=".",TRUE,FALSE)</formula>
    </cfRule>
  </conditionalFormatting>
  <conditionalFormatting sqref="AE686">
    <cfRule type="expression" dxfId="1837" priority="639">
      <formula>IF(RIGHT(TEXT(AE686,"0.#"),1)=".",FALSE,TRUE)</formula>
    </cfRule>
    <cfRule type="expression" dxfId="1836" priority="640">
      <formula>IF(RIGHT(TEXT(AE686,"0.#"),1)=".",TRUE,FALSE)</formula>
    </cfRule>
  </conditionalFormatting>
  <conditionalFormatting sqref="AU684">
    <cfRule type="expression" dxfId="1835" priority="631">
      <formula>IF(RIGHT(TEXT(AU684,"0.#"),1)=".",FALSE,TRUE)</formula>
    </cfRule>
    <cfRule type="expression" dxfId="1834" priority="632">
      <formula>IF(RIGHT(TEXT(AU684,"0.#"),1)=".",TRUE,FALSE)</formula>
    </cfRule>
  </conditionalFormatting>
  <conditionalFormatting sqref="AU685">
    <cfRule type="expression" dxfId="1833" priority="629">
      <formula>IF(RIGHT(TEXT(AU685,"0.#"),1)=".",FALSE,TRUE)</formula>
    </cfRule>
    <cfRule type="expression" dxfId="1832" priority="630">
      <formula>IF(RIGHT(TEXT(AU685,"0.#"),1)=".",TRUE,FALSE)</formula>
    </cfRule>
  </conditionalFormatting>
  <conditionalFormatting sqref="AU686">
    <cfRule type="expression" dxfId="1831" priority="627">
      <formula>IF(RIGHT(TEXT(AU686,"0.#"),1)=".",FALSE,TRUE)</formula>
    </cfRule>
    <cfRule type="expression" dxfId="1830" priority="628">
      <formula>IF(RIGHT(TEXT(AU686,"0.#"),1)=".",TRUE,FALSE)</formula>
    </cfRule>
  </conditionalFormatting>
  <conditionalFormatting sqref="AQ685">
    <cfRule type="expression" dxfId="1829" priority="619">
      <formula>IF(RIGHT(TEXT(AQ685,"0.#"),1)=".",FALSE,TRUE)</formula>
    </cfRule>
    <cfRule type="expression" dxfId="1828" priority="620">
      <formula>IF(RIGHT(TEXT(AQ685,"0.#"),1)=".",TRUE,FALSE)</formula>
    </cfRule>
  </conditionalFormatting>
  <conditionalFormatting sqref="AQ686">
    <cfRule type="expression" dxfId="1827" priority="617">
      <formula>IF(RIGHT(TEXT(AQ686,"0.#"),1)=".",FALSE,TRUE)</formula>
    </cfRule>
    <cfRule type="expression" dxfId="1826" priority="618">
      <formula>IF(RIGHT(TEXT(AQ686,"0.#"),1)=".",TRUE,FALSE)</formula>
    </cfRule>
  </conditionalFormatting>
  <conditionalFormatting sqref="AQ684">
    <cfRule type="expression" dxfId="1825" priority="615">
      <formula>IF(RIGHT(TEXT(AQ684,"0.#"),1)=".",FALSE,TRUE)</formula>
    </cfRule>
    <cfRule type="expression" dxfId="1824" priority="616">
      <formula>IF(RIGHT(TEXT(AQ684,"0.#"),1)=".",TRUE,FALSE)</formula>
    </cfRule>
  </conditionalFormatting>
  <conditionalFormatting sqref="AE689">
    <cfRule type="expression" dxfId="1823" priority="613">
      <formula>IF(RIGHT(TEXT(AE689,"0.#"),1)=".",FALSE,TRUE)</formula>
    </cfRule>
    <cfRule type="expression" dxfId="1822" priority="614">
      <formula>IF(RIGHT(TEXT(AE689,"0.#"),1)=".",TRUE,FALSE)</formula>
    </cfRule>
  </conditionalFormatting>
  <conditionalFormatting sqref="AE690">
    <cfRule type="expression" dxfId="1821" priority="611">
      <formula>IF(RIGHT(TEXT(AE690,"0.#"),1)=".",FALSE,TRUE)</formula>
    </cfRule>
    <cfRule type="expression" dxfId="1820" priority="612">
      <formula>IF(RIGHT(TEXT(AE690,"0.#"),1)=".",TRUE,FALSE)</formula>
    </cfRule>
  </conditionalFormatting>
  <conditionalFormatting sqref="AE691">
    <cfRule type="expression" dxfId="1819" priority="609">
      <formula>IF(RIGHT(TEXT(AE691,"0.#"),1)=".",FALSE,TRUE)</formula>
    </cfRule>
    <cfRule type="expression" dxfId="1818" priority="610">
      <formula>IF(RIGHT(TEXT(AE691,"0.#"),1)=".",TRUE,FALSE)</formula>
    </cfRule>
  </conditionalFormatting>
  <conditionalFormatting sqref="AU689">
    <cfRule type="expression" dxfId="1817" priority="601">
      <formula>IF(RIGHT(TEXT(AU689,"0.#"),1)=".",FALSE,TRUE)</formula>
    </cfRule>
    <cfRule type="expression" dxfId="1816" priority="602">
      <formula>IF(RIGHT(TEXT(AU689,"0.#"),1)=".",TRUE,FALSE)</formula>
    </cfRule>
  </conditionalFormatting>
  <conditionalFormatting sqref="AU690">
    <cfRule type="expression" dxfId="1815" priority="599">
      <formula>IF(RIGHT(TEXT(AU690,"0.#"),1)=".",FALSE,TRUE)</formula>
    </cfRule>
    <cfRule type="expression" dxfId="1814" priority="600">
      <formula>IF(RIGHT(TEXT(AU690,"0.#"),1)=".",TRUE,FALSE)</formula>
    </cfRule>
  </conditionalFormatting>
  <conditionalFormatting sqref="AU691">
    <cfRule type="expression" dxfId="1813" priority="597">
      <formula>IF(RIGHT(TEXT(AU691,"0.#"),1)=".",FALSE,TRUE)</formula>
    </cfRule>
    <cfRule type="expression" dxfId="1812" priority="598">
      <formula>IF(RIGHT(TEXT(AU691,"0.#"),1)=".",TRUE,FALSE)</formula>
    </cfRule>
  </conditionalFormatting>
  <conditionalFormatting sqref="AQ690">
    <cfRule type="expression" dxfId="1811" priority="589">
      <formula>IF(RIGHT(TEXT(AQ690,"0.#"),1)=".",FALSE,TRUE)</formula>
    </cfRule>
    <cfRule type="expression" dxfId="1810" priority="590">
      <formula>IF(RIGHT(TEXT(AQ690,"0.#"),1)=".",TRUE,FALSE)</formula>
    </cfRule>
  </conditionalFormatting>
  <conditionalFormatting sqref="AQ691">
    <cfRule type="expression" dxfId="1809" priority="587">
      <formula>IF(RIGHT(TEXT(AQ691,"0.#"),1)=".",FALSE,TRUE)</formula>
    </cfRule>
    <cfRule type="expression" dxfId="1808" priority="588">
      <formula>IF(RIGHT(TEXT(AQ691,"0.#"),1)=".",TRUE,FALSE)</formula>
    </cfRule>
  </conditionalFormatting>
  <conditionalFormatting sqref="AQ689">
    <cfRule type="expression" dxfId="1807" priority="585">
      <formula>IF(RIGHT(TEXT(AQ689,"0.#"),1)=".",FALSE,TRUE)</formula>
    </cfRule>
    <cfRule type="expression" dxfId="1806" priority="586">
      <formula>IF(RIGHT(TEXT(AQ689,"0.#"),1)=".",TRUE,FALSE)</formula>
    </cfRule>
  </conditionalFormatting>
  <conditionalFormatting sqref="AE694">
    <cfRule type="expression" dxfId="1805" priority="583">
      <formula>IF(RIGHT(TEXT(AE694,"0.#"),1)=".",FALSE,TRUE)</formula>
    </cfRule>
    <cfRule type="expression" dxfId="1804" priority="584">
      <formula>IF(RIGHT(TEXT(AE694,"0.#"),1)=".",TRUE,FALSE)</formula>
    </cfRule>
  </conditionalFormatting>
  <conditionalFormatting sqref="AM696">
    <cfRule type="expression" dxfId="1803" priority="573">
      <formula>IF(RIGHT(TEXT(AM696,"0.#"),1)=".",FALSE,TRUE)</formula>
    </cfRule>
    <cfRule type="expression" dxfId="1802" priority="574">
      <formula>IF(RIGHT(TEXT(AM696,"0.#"),1)=".",TRUE,FALSE)</formula>
    </cfRule>
  </conditionalFormatting>
  <conditionalFormatting sqref="AE695">
    <cfRule type="expression" dxfId="1801" priority="581">
      <formula>IF(RIGHT(TEXT(AE695,"0.#"),1)=".",FALSE,TRUE)</formula>
    </cfRule>
    <cfRule type="expression" dxfId="1800" priority="582">
      <formula>IF(RIGHT(TEXT(AE695,"0.#"),1)=".",TRUE,FALSE)</formula>
    </cfRule>
  </conditionalFormatting>
  <conditionalFormatting sqref="AE696">
    <cfRule type="expression" dxfId="1799" priority="579">
      <formula>IF(RIGHT(TEXT(AE696,"0.#"),1)=".",FALSE,TRUE)</formula>
    </cfRule>
    <cfRule type="expression" dxfId="1798" priority="580">
      <formula>IF(RIGHT(TEXT(AE696,"0.#"),1)=".",TRUE,FALSE)</formula>
    </cfRule>
  </conditionalFormatting>
  <conditionalFormatting sqref="AM694">
    <cfRule type="expression" dxfId="1797" priority="577">
      <formula>IF(RIGHT(TEXT(AM694,"0.#"),1)=".",FALSE,TRUE)</formula>
    </cfRule>
    <cfRule type="expression" dxfId="1796" priority="578">
      <formula>IF(RIGHT(TEXT(AM694,"0.#"),1)=".",TRUE,FALSE)</formula>
    </cfRule>
  </conditionalFormatting>
  <conditionalFormatting sqref="AM695">
    <cfRule type="expression" dxfId="1795" priority="575">
      <formula>IF(RIGHT(TEXT(AM695,"0.#"),1)=".",FALSE,TRUE)</formula>
    </cfRule>
    <cfRule type="expression" dxfId="1794" priority="576">
      <formula>IF(RIGHT(TEXT(AM695,"0.#"),1)=".",TRUE,FALSE)</formula>
    </cfRule>
  </conditionalFormatting>
  <conditionalFormatting sqref="AU694">
    <cfRule type="expression" dxfId="1793" priority="571">
      <formula>IF(RIGHT(TEXT(AU694,"0.#"),1)=".",FALSE,TRUE)</formula>
    </cfRule>
    <cfRule type="expression" dxfId="1792" priority="572">
      <formula>IF(RIGHT(TEXT(AU694,"0.#"),1)=".",TRUE,FALSE)</formula>
    </cfRule>
  </conditionalFormatting>
  <conditionalFormatting sqref="AU695">
    <cfRule type="expression" dxfId="1791" priority="569">
      <formula>IF(RIGHT(TEXT(AU695,"0.#"),1)=".",FALSE,TRUE)</formula>
    </cfRule>
    <cfRule type="expression" dxfId="1790" priority="570">
      <formula>IF(RIGHT(TEXT(AU695,"0.#"),1)=".",TRUE,FALSE)</formula>
    </cfRule>
  </conditionalFormatting>
  <conditionalFormatting sqref="AU696">
    <cfRule type="expression" dxfId="1789" priority="567">
      <formula>IF(RIGHT(TEXT(AU696,"0.#"),1)=".",FALSE,TRUE)</formula>
    </cfRule>
    <cfRule type="expression" dxfId="1788" priority="568">
      <formula>IF(RIGHT(TEXT(AU696,"0.#"),1)=".",TRUE,FALSE)</formula>
    </cfRule>
  </conditionalFormatting>
  <conditionalFormatting sqref="AI694">
    <cfRule type="expression" dxfId="1787" priority="565">
      <formula>IF(RIGHT(TEXT(AI694,"0.#"),1)=".",FALSE,TRUE)</formula>
    </cfRule>
    <cfRule type="expression" dxfId="1786" priority="566">
      <formula>IF(RIGHT(TEXT(AI694,"0.#"),1)=".",TRUE,FALSE)</formula>
    </cfRule>
  </conditionalFormatting>
  <conditionalFormatting sqref="AI695">
    <cfRule type="expression" dxfId="1785" priority="563">
      <formula>IF(RIGHT(TEXT(AI695,"0.#"),1)=".",FALSE,TRUE)</formula>
    </cfRule>
    <cfRule type="expression" dxfId="1784" priority="564">
      <formula>IF(RIGHT(TEXT(AI695,"0.#"),1)=".",TRUE,FALSE)</formula>
    </cfRule>
  </conditionalFormatting>
  <conditionalFormatting sqref="AQ695">
    <cfRule type="expression" dxfId="1783" priority="559">
      <formula>IF(RIGHT(TEXT(AQ695,"0.#"),1)=".",FALSE,TRUE)</formula>
    </cfRule>
    <cfRule type="expression" dxfId="1782" priority="560">
      <formula>IF(RIGHT(TEXT(AQ695,"0.#"),1)=".",TRUE,FALSE)</formula>
    </cfRule>
  </conditionalFormatting>
  <conditionalFormatting sqref="AQ696">
    <cfRule type="expression" dxfId="1781" priority="557">
      <formula>IF(RIGHT(TEXT(AQ696,"0.#"),1)=".",FALSE,TRUE)</formula>
    </cfRule>
    <cfRule type="expression" dxfId="1780" priority="558">
      <formula>IF(RIGHT(TEXT(AQ696,"0.#"),1)=".",TRUE,FALSE)</formula>
    </cfRule>
  </conditionalFormatting>
  <conditionalFormatting sqref="AU101">
    <cfRule type="expression" dxfId="1779" priority="553">
      <formula>IF(RIGHT(TEXT(AU101,"0.#"),1)=".",FALSE,TRUE)</formula>
    </cfRule>
    <cfRule type="expression" dxfId="1778" priority="554">
      <formula>IF(RIGHT(TEXT(AU101,"0.#"),1)=".",TRUE,FALSE)</formula>
    </cfRule>
  </conditionalFormatting>
  <conditionalFormatting sqref="AU102">
    <cfRule type="expression" dxfId="1777" priority="551">
      <formula>IF(RIGHT(TEXT(AU102,"0.#"),1)=".",FALSE,TRUE)</formula>
    </cfRule>
    <cfRule type="expression" dxfId="1776" priority="552">
      <formula>IF(RIGHT(TEXT(AU102,"0.#"),1)=".",TRUE,FALSE)</formula>
    </cfRule>
  </conditionalFormatting>
  <conditionalFormatting sqref="AU104">
    <cfRule type="expression" dxfId="1775" priority="547">
      <formula>IF(RIGHT(TEXT(AU104,"0.#"),1)=".",FALSE,TRUE)</formula>
    </cfRule>
    <cfRule type="expression" dxfId="1774" priority="548">
      <formula>IF(RIGHT(TEXT(AU104,"0.#"),1)=".",TRUE,FALSE)</formula>
    </cfRule>
  </conditionalFormatting>
  <conditionalFormatting sqref="AU105">
    <cfRule type="expression" dxfId="1773" priority="545">
      <formula>IF(RIGHT(TEXT(AU105,"0.#"),1)=".",FALSE,TRUE)</formula>
    </cfRule>
    <cfRule type="expression" dxfId="1772" priority="546">
      <formula>IF(RIGHT(TEXT(AU105,"0.#"),1)=".",TRUE,FALSE)</formula>
    </cfRule>
  </conditionalFormatting>
  <conditionalFormatting sqref="AU107">
    <cfRule type="expression" dxfId="1771" priority="541">
      <formula>IF(RIGHT(TEXT(AU107,"0.#"),1)=".",FALSE,TRUE)</formula>
    </cfRule>
    <cfRule type="expression" dxfId="1770" priority="542">
      <formula>IF(RIGHT(TEXT(AU107,"0.#"),1)=".",TRUE,FALSE)</formula>
    </cfRule>
  </conditionalFormatting>
  <conditionalFormatting sqref="AU108">
    <cfRule type="expression" dxfId="1769" priority="539">
      <formula>IF(RIGHT(TEXT(AU108,"0.#"),1)=".",FALSE,TRUE)</formula>
    </cfRule>
    <cfRule type="expression" dxfId="1768" priority="540">
      <formula>IF(RIGHT(TEXT(AU108,"0.#"),1)=".",TRUE,FALSE)</formula>
    </cfRule>
  </conditionalFormatting>
  <conditionalFormatting sqref="AU110">
    <cfRule type="expression" dxfId="1767" priority="537">
      <formula>IF(RIGHT(TEXT(AU110,"0.#"),1)=".",FALSE,TRUE)</formula>
    </cfRule>
    <cfRule type="expression" dxfId="1766" priority="538">
      <formula>IF(RIGHT(TEXT(AU110,"0.#"),1)=".",TRUE,FALSE)</formula>
    </cfRule>
  </conditionalFormatting>
  <conditionalFormatting sqref="AU111">
    <cfRule type="expression" dxfId="1765" priority="535">
      <formula>IF(RIGHT(TEXT(AU111,"0.#"),1)=".",FALSE,TRUE)</formula>
    </cfRule>
    <cfRule type="expression" dxfId="1764" priority="536">
      <formula>IF(RIGHT(TEXT(AU111,"0.#"),1)=".",TRUE,FALSE)</formula>
    </cfRule>
  </conditionalFormatting>
  <conditionalFormatting sqref="AU113">
    <cfRule type="expression" dxfId="1763" priority="533">
      <formula>IF(RIGHT(TEXT(AU113,"0.#"),1)=".",FALSE,TRUE)</formula>
    </cfRule>
    <cfRule type="expression" dxfId="1762" priority="534">
      <formula>IF(RIGHT(TEXT(AU113,"0.#"),1)=".",TRUE,FALSE)</formula>
    </cfRule>
  </conditionalFormatting>
  <conditionalFormatting sqref="AU114">
    <cfRule type="expression" dxfId="1761" priority="531">
      <formula>IF(RIGHT(TEXT(AU114,"0.#"),1)=".",FALSE,TRUE)</formula>
    </cfRule>
    <cfRule type="expression" dxfId="1760" priority="532">
      <formula>IF(RIGHT(TEXT(AU114,"0.#"),1)=".",TRUE,FALSE)</formula>
    </cfRule>
  </conditionalFormatting>
  <conditionalFormatting sqref="AM489">
    <cfRule type="expression" dxfId="1759" priority="525">
      <formula>IF(RIGHT(TEXT(AM489,"0.#"),1)=".",FALSE,TRUE)</formula>
    </cfRule>
    <cfRule type="expression" dxfId="1758" priority="526">
      <formula>IF(RIGHT(TEXT(AM489,"0.#"),1)=".",TRUE,FALSE)</formula>
    </cfRule>
  </conditionalFormatting>
  <conditionalFormatting sqref="AM487">
    <cfRule type="expression" dxfId="1757" priority="529">
      <formula>IF(RIGHT(TEXT(AM487,"0.#"),1)=".",FALSE,TRUE)</formula>
    </cfRule>
    <cfRule type="expression" dxfId="1756" priority="530">
      <formula>IF(RIGHT(TEXT(AM487,"0.#"),1)=".",TRUE,FALSE)</formula>
    </cfRule>
  </conditionalFormatting>
  <conditionalFormatting sqref="AM488">
    <cfRule type="expression" dxfId="1755" priority="527">
      <formula>IF(RIGHT(TEXT(AM488,"0.#"),1)=".",FALSE,TRUE)</formula>
    </cfRule>
    <cfRule type="expression" dxfId="1754" priority="528">
      <formula>IF(RIGHT(TEXT(AM488,"0.#"),1)=".",TRUE,FALSE)</formula>
    </cfRule>
  </conditionalFormatting>
  <conditionalFormatting sqref="AI489">
    <cfRule type="expression" dxfId="1753" priority="519">
      <formula>IF(RIGHT(TEXT(AI489,"0.#"),1)=".",FALSE,TRUE)</formula>
    </cfRule>
    <cfRule type="expression" dxfId="1752" priority="520">
      <formula>IF(RIGHT(TEXT(AI489,"0.#"),1)=".",TRUE,FALSE)</formula>
    </cfRule>
  </conditionalFormatting>
  <conditionalFormatting sqref="AI487">
    <cfRule type="expression" dxfId="1751" priority="523">
      <formula>IF(RIGHT(TEXT(AI487,"0.#"),1)=".",FALSE,TRUE)</formula>
    </cfRule>
    <cfRule type="expression" dxfId="1750" priority="524">
      <formula>IF(RIGHT(TEXT(AI487,"0.#"),1)=".",TRUE,FALSE)</formula>
    </cfRule>
  </conditionalFormatting>
  <conditionalFormatting sqref="AI488">
    <cfRule type="expression" dxfId="1749" priority="521">
      <formula>IF(RIGHT(TEXT(AI488,"0.#"),1)=".",FALSE,TRUE)</formula>
    </cfRule>
    <cfRule type="expression" dxfId="1748" priority="522">
      <formula>IF(RIGHT(TEXT(AI488,"0.#"),1)=".",TRUE,FALSE)</formula>
    </cfRule>
  </conditionalFormatting>
  <conditionalFormatting sqref="AM514">
    <cfRule type="expression" dxfId="1747" priority="513">
      <formula>IF(RIGHT(TEXT(AM514,"0.#"),1)=".",FALSE,TRUE)</formula>
    </cfRule>
    <cfRule type="expression" dxfId="1746" priority="514">
      <formula>IF(RIGHT(TEXT(AM514,"0.#"),1)=".",TRUE,FALSE)</formula>
    </cfRule>
  </conditionalFormatting>
  <conditionalFormatting sqref="AM512">
    <cfRule type="expression" dxfId="1745" priority="517">
      <formula>IF(RIGHT(TEXT(AM512,"0.#"),1)=".",FALSE,TRUE)</formula>
    </cfRule>
    <cfRule type="expression" dxfId="1744" priority="518">
      <formula>IF(RIGHT(TEXT(AM512,"0.#"),1)=".",TRUE,FALSE)</formula>
    </cfRule>
  </conditionalFormatting>
  <conditionalFormatting sqref="AM513">
    <cfRule type="expression" dxfId="1743" priority="515">
      <formula>IF(RIGHT(TEXT(AM513,"0.#"),1)=".",FALSE,TRUE)</formula>
    </cfRule>
    <cfRule type="expression" dxfId="1742" priority="516">
      <formula>IF(RIGHT(TEXT(AM513,"0.#"),1)=".",TRUE,FALSE)</formula>
    </cfRule>
  </conditionalFormatting>
  <conditionalFormatting sqref="AI514">
    <cfRule type="expression" dxfId="1741" priority="507">
      <formula>IF(RIGHT(TEXT(AI514,"0.#"),1)=".",FALSE,TRUE)</formula>
    </cfRule>
    <cfRule type="expression" dxfId="1740" priority="508">
      <formula>IF(RIGHT(TEXT(AI514,"0.#"),1)=".",TRUE,FALSE)</formula>
    </cfRule>
  </conditionalFormatting>
  <conditionalFormatting sqref="AI512">
    <cfRule type="expression" dxfId="1739" priority="511">
      <formula>IF(RIGHT(TEXT(AI512,"0.#"),1)=".",FALSE,TRUE)</formula>
    </cfRule>
    <cfRule type="expression" dxfId="1738" priority="512">
      <formula>IF(RIGHT(TEXT(AI512,"0.#"),1)=".",TRUE,FALSE)</formula>
    </cfRule>
  </conditionalFormatting>
  <conditionalFormatting sqref="AI513">
    <cfRule type="expression" dxfId="1737" priority="509">
      <formula>IF(RIGHT(TEXT(AI513,"0.#"),1)=".",FALSE,TRUE)</formula>
    </cfRule>
    <cfRule type="expression" dxfId="1736" priority="510">
      <formula>IF(RIGHT(TEXT(AI513,"0.#"),1)=".",TRUE,FALSE)</formula>
    </cfRule>
  </conditionalFormatting>
  <conditionalFormatting sqref="AM519">
    <cfRule type="expression" dxfId="1735" priority="453">
      <formula>IF(RIGHT(TEXT(AM519,"0.#"),1)=".",FALSE,TRUE)</formula>
    </cfRule>
    <cfRule type="expression" dxfId="1734" priority="454">
      <formula>IF(RIGHT(TEXT(AM519,"0.#"),1)=".",TRUE,FALSE)</formula>
    </cfRule>
  </conditionalFormatting>
  <conditionalFormatting sqref="AM517">
    <cfRule type="expression" dxfId="1733" priority="457">
      <formula>IF(RIGHT(TEXT(AM517,"0.#"),1)=".",FALSE,TRUE)</formula>
    </cfRule>
    <cfRule type="expression" dxfId="1732" priority="458">
      <formula>IF(RIGHT(TEXT(AM517,"0.#"),1)=".",TRUE,FALSE)</formula>
    </cfRule>
  </conditionalFormatting>
  <conditionalFormatting sqref="AM518">
    <cfRule type="expression" dxfId="1731" priority="455">
      <formula>IF(RIGHT(TEXT(AM518,"0.#"),1)=".",FALSE,TRUE)</formula>
    </cfRule>
    <cfRule type="expression" dxfId="1730" priority="456">
      <formula>IF(RIGHT(TEXT(AM518,"0.#"),1)=".",TRUE,FALSE)</formula>
    </cfRule>
  </conditionalFormatting>
  <conditionalFormatting sqref="AI519">
    <cfRule type="expression" dxfId="1729" priority="447">
      <formula>IF(RIGHT(TEXT(AI519,"0.#"),1)=".",FALSE,TRUE)</formula>
    </cfRule>
    <cfRule type="expression" dxfId="1728" priority="448">
      <formula>IF(RIGHT(TEXT(AI519,"0.#"),1)=".",TRUE,FALSE)</formula>
    </cfRule>
  </conditionalFormatting>
  <conditionalFormatting sqref="AI517">
    <cfRule type="expression" dxfId="1727" priority="451">
      <formula>IF(RIGHT(TEXT(AI517,"0.#"),1)=".",FALSE,TRUE)</formula>
    </cfRule>
    <cfRule type="expression" dxfId="1726" priority="452">
      <formula>IF(RIGHT(TEXT(AI517,"0.#"),1)=".",TRUE,FALSE)</formula>
    </cfRule>
  </conditionalFormatting>
  <conditionalFormatting sqref="AI518">
    <cfRule type="expression" dxfId="1725" priority="449">
      <formula>IF(RIGHT(TEXT(AI518,"0.#"),1)=".",FALSE,TRUE)</formula>
    </cfRule>
    <cfRule type="expression" dxfId="1724" priority="450">
      <formula>IF(RIGHT(TEXT(AI518,"0.#"),1)=".",TRUE,FALSE)</formula>
    </cfRule>
  </conditionalFormatting>
  <conditionalFormatting sqref="AM524">
    <cfRule type="expression" dxfId="1723" priority="441">
      <formula>IF(RIGHT(TEXT(AM524,"0.#"),1)=".",FALSE,TRUE)</formula>
    </cfRule>
    <cfRule type="expression" dxfId="1722" priority="442">
      <formula>IF(RIGHT(TEXT(AM524,"0.#"),1)=".",TRUE,FALSE)</formula>
    </cfRule>
  </conditionalFormatting>
  <conditionalFormatting sqref="AM522">
    <cfRule type="expression" dxfId="1721" priority="445">
      <formula>IF(RIGHT(TEXT(AM522,"0.#"),1)=".",FALSE,TRUE)</formula>
    </cfRule>
    <cfRule type="expression" dxfId="1720" priority="446">
      <formula>IF(RIGHT(TEXT(AM522,"0.#"),1)=".",TRUE,FALSE)</formula>
    </cfRule>
  </conditionalFormatting>
  <conditionalFormatting sqref="AM523">
    <cfRule type="expression" dxfId="1719" priority="443">
      <formula>IF(RIGHT(TEXT(AM523,"0.#"),1)=".",FALSE,TRUE)</formula>
    </cfRule>
    <cfRule type="expression" dxfId="1718" priority="444">
      <formula>IF(RIGHT(TEXT(AM523,"0.#"),1)=".",TRUE,FALSE)</formula>
    </cfRule>
  </conditionalFormatting>
  <conditionalFormatting sqref="AI524">
    <cfRule type="expression" dxfId="1717" priority="435">
      <formula>IF(RIGHT(TEXT(AI524,"0.#"),1)=".",FALSE,TRUE)</formula>
    </cfRule>
    <cfRule type="expression" dxfId="1716" priority="436">
      <formula>IF(RIGHT(TEXT(AI524,"0.#"),1)=".",TRUE,FALSE)</formula>
    </cfRule>
  </conditionalFormatting>
  <conditionalFormatting sqref="AI522">
    <cfRule type="expression" dxfId="1715" priority="439">
      <formula>IF(RIGHT(TEXT(AI522,"0.#"),1)=".",FALSE,TRUE)</formula>
    </cfRule>
    <cfRule type="expression" dxfId="1714" priority="440">
      <formula>IF(RIGHT(TEXT(AI522,"0.#"),1)=".",TRUE,FALSE)</formula>
    </cfRule>
  </conditionalFormatting>
  <conditionalFormatting sqref="AI523">
    <cfRule type="expression" dxfId="1713" priority="437">
      <formula>IF(RIGHT(TEXT(AI523,"0.#"),1)=".",FALSE,TRUE)</formula>
    </cfRule>
    <cfRule type="expression" dxfId="1712" priority="438">
      <formula>IF(RIGHT(TEXT(AI523,"0.#"),1)=".",TRUE,FALSE)</formula>
    </cfRule>
  </conditionalFormatting>
  <conditionalFormatting sqref="AM529">
    <cfRule type="expression" dxfId="1711" priority="429">
      <formula>IF(RIGHT(TEXT(AM529,"0.#"),1)=".",FALSE,TRUE)</formula>
    </cfRule>
    <cfRule type="expression" dxfId="1710" priority="430">
      <formula>IF(RIGHT(TEXT(AM529,"0.#"),1)=".",TRUE,FALSE)</formula>
    </cfRule>
  </conditionalFormatting>
  <conditionalFormatting sqref="AM527">
    <cfRule type="expression" dxfId="1709" priority="433">
      <formula>IF(RIGHT(TEXT(AM527,"0.#"),1)=".",FALSE,TRUE)</formula>
    </cfRule>
    <cfRule type="expression" dxfId="1708" priority="434">
      <formula>IF(RIGHT(TEXT(AM527,"0.#"),1)=".",TRUE,FALSE)</formula>
    </cfRule>
  </conditionalFormatting>
  <conditionalFormatting sqref="AM528">
    <cfRule type="expression" dxfId="1707" priority="431">
      <formula>IF(RIGHT(TEXT(AM528,"0.#"),1)=".",FALSE,TRUE)</formula>
    </cfRule>
    <cfRule type="expression" dxfId="1706" priority="432">
      <formula>IF(RIGHT(TEXT(AM528,"0.#"),1)=".",TRUE,FALSE)</formula>
    </cfRule>
  </conditionalFormatting>
  <conditionalFormatting sqref="AI529">
    <cfRule type="expression" dxfId="1705" priority="423">
      <formula>IF(RIGHT(TEXT(AI529,"0.#"),1)=".",FALSE,TRUE)</formula>
    </cfRule>
    <cfRule type="expression" dxfId="1704" priority="424">
      <formula>IF(RIGHT(TEXT(AI529,"0.#"),1)=".",TRUE,FALSE)</formula>
    </cfRule>
  </conditionalFormatting>
  <conditionalFormatting sqref="AI527">
    <cfRule type="expression" dxfId="1703" priority="427">
      <formula>IF(RIGHT(TEXT(AI527,"0.#"),1)=".",FALSE,TRUE)</formula>
    </cfRule>
    <cfRule type="expression" dxfId="1702" priority="428">
      <formula>IF(RIGHT(TEXT(AI527,"0.#"),1)=".",TRUE,FALSE)</formula>
    </cfRule>
  </conditionalFormatting>
  <conditionalFormatting sqref="AI528">
    <cfRule type="expression" dxfId="1701" priority="425">
      <formula>IF(RIGHT(TEXT(AI528,"0.#"),1)=".",FALSE,TRUE)</formula>
    </cfRule>
    <cfRule type="expression" dxfId="1700" priority="426">
      <formula>IF(RIGHT(TEXT(AI528,"0.#"),1)=".",TRUE,FALSE)</formula>
    </cfRule>
  </conditionalFormatting>
  <conditionalFormatting sqref="AM494">
    <cfRule type="expression" dxfId="1699" priority="501">
      <formula>IF(RIGHT(TEXT(AM494,"0.#"),1)=".",FALSE,TRUE)</formula>
    </cfRule>
    <cfRule type="expression" dxfId="1698" priority="502">
      <formula>IF(RIGHT(TEXT(AM494,"0.#"),1)=".",TRUE,FALSE)</formula>
    </cfRule>
  </conditionalFormatting>
  <conditionalFormatting sqref="AM492">
    <cfRule type="expression" dxfId="1697" priority="505">
      <formula>IF(RIGHT(TEXT(AM492,"0.#"),1)=".",FALSE,TRUE)</formula>
    </cfRule>
    <cfRule type="expression" dxfId="1696" priority="506">
      <formula>IF(RIGHT(TEXT(AM492,"0.#"),1)=".",TRUE,FALSE)</formula>
    </cfRule>
  </conditionalFormatting>
  <conditionalFormatting sqref="AM493">
    <cfRule type="expression" dxfId="1695" priority="503">
      <formula>IF(RIGHT(TEXT(AM493,"0.#"),1)=".",FALSE,TRUE)</formula>
    </cfRule>
    <cfRule type="expression" dxfId="1694" priority="504">
      <formula>IF(RIGHT(TEXT(AM493,"0.#"),1)=".",TRUE,FALSE)</formula>
    </cfRule>
  </conditionalFormatting>
  <conditionalFormatting sqref="AI494">
    <cfRule type="expression" dxfId="1693" priority="495">
      <formula>IF(RIGHT(TEXT(AI494,"0.#"),1)=".",FALSE,TRUE)</formula>
    </cfRule>
    <cfRule type="expression" dxfId="1692" priority="496">
      <formula>IF(RIGHT(TEXT(AI494,"0.#"),1)=".",TRUE,FALSE)</formula>
    </cfRule>
  </conditionalFormatting>
  <conditionalFormatting sqref="AI492">
    <cfRule type="expression" dxfId="1691" priority="499">
      <formula>IF(RIGHT(TEXT(AI492,"0.#"),1)=".",FALSE,TRUE)</formula>
    </cfRule>
    <cfRule type="expression" dxfId="1690" priority="500">
      <formula>IF(RIGHT(TEXT(AI492,"0.#"),1)=".",TRUE,FALSE)</formula>
    </cfRule>
  </conditionalFormatting>
  <conditionalFormatting sqref="AI493">
    <cfRule type="expression" dxfId="1689" priority="497">
      <formula>IF(RIGHT(TEXT(AI493,"0.#"),1)=".",FALSE,TRUE)</formula>
    </cfRule>
    <cfRule type="expression" dxfId="1688" priority="498">
      <formula>IF(RIGHT(TEXT(AI493,"0.#"),1)=".",TRUE,FALSE)</formula>
    </cfRule>
  </conditionalFormatting>
  <conditionalFormatting sqref="AM499">
    <cfRule type="expression" dxfId="1687" priority="489">
      <formula>IF(RIGHT(TEXT(AM499,"0.#"),1)=".",FALSE,TRUE)</formula>
    </cfRule>
    <cfRule type="expression" dxfId="1686" priority="490">
      <formula>IF(RIGHT(TEXT(AM499,"0.#"),1)=".",TRUE,FALSE)</formula>
    </cfRule>
  </conditionalFormatting>
  <conditionalFormatting sqref="AM497">
    <cfRule type="expression" dxfId="1685" priority="493">
      <formula>IF(RIGHT(TEXT(AM497,"0.#"),1)=".",FALSE,TRUE)</formula>
    </cfRule>
    <cfRule type="expression" dxfId="1684" priority="494">
      <formula>IF(RIGHT(TEXT(AM497,"0.#"),1)=".",TRUE,FALSE)</formula>
    </cfRule>
  </conditionalFormatting>
  <conditionalFormatting sqref="AM498">
    <cfRule type="expression" dxfId="1683" priority="491">
      <formula>IF(RIGHT(TEXT(AM498,"0.#"),1)=".",FALSE,TRUE)</formula>
    </cfRule>
    <cfRule type="expression" dxfId="1682" priority="492">
      <formula>IF(RIGHT(TEXT(AM498,"0.#"),1)=".",TRUE,FALSE)</formula>
    </cfRule>
  </conditionalFormatting>
  <conditionalFormatting sqref="AI499">
    <cfRule type="expression" dxfId="1681" priority="483">
      <formula>IF(RIGHT(TEXT(AI499,"0.#"),1)=".",FALSE,TRUE)</formula>
    </cfRule>
    <cfRule type="expression" dxfId="1680" priority="484">
      <formula>IF(RIGHT(TEXT(AI499,"0.#"),1)=".",TRUE,FALSE)</formula>
    </cfRule>
  </conditionalFormatting>
  <conditionalFormatting sqref="AI497">
    <cfRule type="expression" dxfId="1679" priority="487">
      <formula>IF(RIGHT(TEXT(AI497,"0.#"),1)=".",FALSE,TRUE)</formula>
    </cfRule>
    <cfRule type="expression" dxfId="1678" priority="488">
      <formula>IF(RIGHT(TEXT(AI497,"0.#"),1)=".",TRUE,FALSE)</formula>
    </cfRule>
  </conditionalFormatting>
  <conditionalFormatting sqref="AI498">
    <cfRule type="expression" dxfId="1677" priority="485">
      <formula>IF(RIGHT(TEXT(AI498,"0.#"),1)=".",FALSE,TRUE)</formula>
    </cfRule>
    <cfRule type="expression" dxfId="1676" priority="486">
      <formula>IF(RIGHT(TEXT(AI498,"0.#"),1)=".",TRUE,FALSE)</formula>
    </cfRule>
  </conditionalFormatting>
  <conditionalFormatting sqref="AM504">
    <cfRule type="expression" dxfId="1675" priority="477">
      <formula>IF(RIGHT(TEXT(AM504,"0.#"),1)=".",FALSE,TRUE)</formula>
    </cfRule>
    <cfRule type="expression" dxfId="1674" priority="478">
      <formula>IF(RIGHT(TEXT(AM504,"0.#"),1)=".",TRUE,FALSE)</formula>
    </cfRule>
  </conditionalFormatting>
  <conditionalFormatting sqref="AM502">
    <cfRule type="expression" dxfId="1673" priority="481">
      <formula>IF(RIGHT(TEXT(AM502,"0.#"),1)=".",FALSE,TRUE)</formula>
    </cfRule>
    <cfRule type="expression" dxfId="1672" priority="482">
      <formula>IF(RIGHT(TEXT(AM502,"0.#"),1)=".",TRUE,FALSE)</formula>
    </cfRule>
  </conditionalFormatting>
  <conditionalFormatting sqref="AM503">
    <cfRule type="expression" dxfId="1671" priority="479">
      <formula>IF(RIGHT(TEXT(AM503,"0.#"),1)=".",FALSE,TRUE)</formula>
    </cfRule>
    <cfRule type="expression" dxfId="1670" priority="480">
      <formula>IF(RIGHT(TEXT(AM503,"0.#"),1)=".",TRUE,FALSE)</formula>
    </cfRule>
  </conditionalFormatting>
  <conditionalFormatting sqref="AI504">
    <cfRule type="expression" dxfId="1669" priority="471">
      <formula>IF(RIGHT(TEXT(AI504,"0.#"),1)=".",FALSE,TRUE)</formula>
    </cfRule>
    <cfRule type="expression" dxfId="1668" priority="472">
      <formula>IF(RIGHT(TEXT(AI504,"0.#"),1)=".",TRUE,FALSE)</formula>
    </cfRule>
  </conditionalFormatting>
  <conditionalFormatting sqref="AI502">
    <cfRule type="expression" dxfId="1667" priority="475">
      <formula>IF(RIGHT(TEXT(AI502,"0.#"),1)=".",FALSE,TRUE)</formula>
    </cfRule>
    <cfRule type="expression" dxfId="1666" priority="476">
      <formula>IF(RIGHT(TEXT(AI502,"0.#"),1)=".",TRUE,FALSE)</formula>
    </cfRule>
  </conditionalFormatting>
  <conditionalFormatting sqref="AI503">
    <cfRule type="expression" dxfId="1665" priority="473">
      <formula>IF(RIGHT(TEXT(AI503,"0.#"),1)=".",FALSE,TRUE)</formula>
    </cfRule>
    <cfRule type="expression" dxfId="1664" priority="474">
      <formula>IF(RIGHT(TEXT(AI503,"0.#"),1)=".",TRUE,FALSE)</formula>
    </cfRule>
  </conditionalFormatting>
  <conditionalFormatting sqref="AM509">
    <cfRule type="expression" dxfId="1663" priority="465">
      <formula>IF(RIGHT(TEXT(AM509,"0.#"),1)=".",FALSE,TRUE)</formula>
    </cfRule>
    <cfRule type="expression" dxfId="1662" priority="466">
      <formula>IF(RIGHT(TEXT(AM509,"0.#"),1)=".",TRUE,FALSE)</formula>
    </cfRule>
  </conditionalFormatting>
  <conditionalFormatting sqref="AM507">
    <cfRule type="expression" dxfId="1661" priority="469">
      <formula>IF(RIGHT(TEXT(AM507,"0.#"),1)=".",FALSE,TRUE)</formula>
    </cfRule>
    <cfRule type="expression" dxfId="1660" priority="470">
      <formula>IF(RIGHT(TEXT(AM507,"0.#"),1)=".",TRUE,FALSE)</formula>
    </cfRule>
  </conditionalFormatting>
  <conditionalFormatting sqref="AM508">
    <cfRule type="expression" dxfId="1659" priority="467">
      <formula>IF(RIGHT(TEXT(AM508,"0.#"),1)=".",FALSE,TRUE)</formula>
    </cfRule>
    <cfRule type="expression" dxfId="1658" priority="468">
      <formula>IF(RIGHT(TEXT(AM508,"0.#"),1)=".",TRUE,FALSE)</formula>
    </cfRule>
  </conditionalFormatting>
  <conditionalFormatting sqref="AI509">
    <cfRule type="expression" dxfId="1657" priority="459">
      <formula>IF(RIGHT(TEXT(AI509,"0.#"),1)=".",FALSE,TRUE)</formula>
    </cfRule>
    <cfRule type="expression" dxfId="1656" priority="460">
      <formula>IF(RIGHT(TEXT(AI509,"0.#"),1)=".",TRUE,FALSE)</formula>
    </cfRule>
  </conditionalFormatting>
  <conditionalFormatting sqref="AI507">
    <cfRule type="expression" dxfId="1655" priority="463">
      <formula>IF(RIGHT(TEXT(AI507,"0.#"),1)=".",FALSE,TRUE)</formula>
    </cfRule>
    <cfRule type="expression" dxfId="1654" priority="464">
      <formula>IF(RIGHT(TEXT(AI507,"0.#"),1)=".",TRUE,FALSE)</formula>
    </cfRule>
  </conditionalFormatting>
  <conditionalFormatting sqref="AI508">
    <cfRule type="expression" dxfId="1653" priority="461">
      <formula>IF(RIGHT(TEXT(AI508,"0.#"),1)=".",FALSE,TRUE)</formula>
    </cfRule>
    <cfRule type="expression" dxfId="1652" priority="462">
      <formula>IF(RIGHT(TEXT(AI508,"0.#"),1)=".",TRUE,FALSE)</formula>
    </cfRule>
  </conditionalFormatting>
  <conditionalFormatting sqref="AM543">
    <cfRule type="expression" dxfId="1651" priority="417">
      <formula>IF(RIGHT(TEXT(AM543,"0.#"),1)=".",FALSE,TRUE)</formula>
    </cfRule>
    <cfRule type="expression" dxfId="1650" priority="418">
      <formula>IF(RIGHT(TEXT(AM543,"0.#"),1)=".",TRUE,FALSE)</formula>
    </cfRule>
  </conditionalFormatting>
  <conditionalFormatting sqref="AM541">
    <cfRule type="expression" dxfId="1649" priority="421">
      <formula>IF(RIGHT(TEXT(AM541,"0.#"),1)=".",FALSE,TRUE)</formula>
    </cfRule>
    <cfRule type="expression" dxfId="1648" priority="422">
      <formula>IF(RIGHT(TEXT(AM541,"0.#"),1)=".",TRUE,FALSE)</formula>
    </cfRule>
  </conditionalFormatting>
  <conditionalFormatting sqref="AM542">
    <cfRule type="expression" dxfId="1647" priority="419">
      <formula>IF(RIGHT(TEXT(AM542,"0.#"),1)=".",FALSE,TRUE)</formula>
    </cfRule>
    <cfRule type="expression" dxfId="1646" priority="420">
      <formula>IF(RIGHT(TEXT(AM542,"0.#"),1)=".",TRUE,FALSE)</formula>
    </cfRule>
  </conditionalFormatting>
  <conditionalFormatting sqref="AI543">
    <cfRule type="expression" dxfId="1645" priority="411">
      <formula>IF(RIGHT(TEXT(AI543,"0.#"),1)=".",FALSE,TRUE)</formula>
    </cfRule>
    <cfRule type="expression" dxfId="1644" priority="412">
      <formula>IF(RIGHT(TEXT(AI543,"0.#"),1)=".",TRUE,FALSE)</formula>
    </cfRule>
  </conditionalFormatting>
  <conditionalFormatting sqref="AI541">
    <cfRule type="expression" dxfId="1643" priority="415">
      <formula>IF(RIGHT(TEXT(AI541,"0.#"),1)=".",FALSE,TRUE)</formula>
    </cfRule>
    <cfRule type="expression" dxfId="1642" priority="416">
      <formula>IF(RIGHT(TEXT(AI541,"0.#"),1)=".",TRUE,FALSE)</formula>
    </cfRule>
  </conditionalFormatting>
  <conditionalFormatting sqref="AI542">
    <cfRule type="expression" dxfId="1641" priority="413">
      <formula>IF(RIGHT(TEXT(AI542,"0.#"),1)=".",FALSE,TRUE)</formula>
    </cfRule>
    <cfRule type="expression" dxfId="1640" priority="414">
      <formula>IF(RIGHT(TEXT(AI542,"0.#"),1)=".",TRUE,FALSE)</formula>
    </cfRule>
  </conditionalFormatting>
  <conditionalFormatting sqref="AM568">
    <cfRule type="expression" dxfId="1639" priority="405">
      <formula>IF(RIGHT(TEXT(AM568,"0.#"),1)=".",FALSE,TRUE)</formula>
    </cfRule>
    <cfRule type="expression" dxfId="1638" priority="406">
      <formula>IF(RIGHT(TEXT(AM568,"0.#"),1)=".",TRUE,FALSE)</formula>
    </cfRule>
  </conditionalFormatting>
  <conditionalFormatting sqref="AM566">
    <cfRule type="expression" dxfId="1637" priority="409">
      <formula>IF(RIGHT(TEXT(AM566,"0.#"),1)=".",FALSE,TRUE)</formula>
    </cfRule>
    <cfRule type="expression" dxfId="1636" priority="410">
      <formula>IF(RIGHT(TEXT(AM566,"0.#"),1)=".",TRUE,FALSE)</formula>
    </cfRule>
  </conditionalFormatting>
  <conditionalFormatting sqref="AM567">
    <cfRule type="expression" dxfId="1635" priority="407">
      <formula>IF(RIGHT(TEXT(AM567,"0.#"),1)=".",FALSE,TRUE)</formula>
    </cfRule>
    <cfRule type="expression" dxfId="1634" priority="408">
      <formula>IF(RIGHT(TEXT(AM567,"0.#"),1)=".",TRUE,FALSE)</formula>
    </cfRule>
  </conditionalFormatting>
  <conditionalFormatting sqref="AI568">
    <cfRule type="expression" dxfId="1633" priority="399">
      <formula>IF(RIGHT(TEXT(AI568,"0.#"),1)=".",FALSE,TRUE)</formula>
    </cfRule>
    <cfRule type="expression" dxfId="1632" priority="400">
      <formula>IF(RIGHT(TEXT(AI568,"0.#"),1)=".",TRUE,FALSE)</formula>
    </cfRule>
  </conditionalFormatting>
  <conditionalFormatting sqref="AI566">
    <cfRule type="expression" dxfId="1631" priority="403">
      <formula>IF(RIGHT(TEXT(AI566,"0.#"),1)=".",FALSE,TRUE)</formula>
    </cfRule>
    <cfRule type="expression" dxfId="1630" priority="404">
      <formula>IF(RIGHT(TEXT(AI566,"0.#"),1)=".",TRUE,FALSE)</formula>
    </cfRule>
  </conditionalFormatting>
  <conditionalFormatting sqref="AI567">
    <cfRule type="expression" dxfId="1629" priority="401">
      <formula>IF(RIGHT(TEXT(AI567,"0.#"),1)=".",FALSE,TRUE)</formula>
    </cfRule>
    <cfRule type="expression" dxfId="1628" priority="402">
      <formula>IF(RIGHT(TEXT(AI567,"0.#"),1)=".",TRUE,FALSE)</formula>
    </cfRule>
  </conditionalFormatting>
  <conditionalFormatting sqref="AM573">
    <cfRule type="expression" dxfId="1627" priority="345">
      <formula>IF(RIGHT(TEXT(AM573,"0.#"),1)=".",FALSE,TRUE)</formula>
    </cfRule>
    <cfRule type="expression" dxfId="1626" priority="346">
      <formula>IF(RIGHT(TEXT(AM573,"0.#"),1)=".",TRUE,FALSE)</formula>
    </cfRule>
  </conditionalFormatting>
  <conditionalFormatting sqref="AM571">
    <cfRule type="expression" dxfId="1625" priority="349">
      <formula>IF(RIGHT(TEXT(AM571,"0.#"),1)=".",FALSE,TRUE)</formula>
    </cfRule>
    <cfRule type="expression" dxfId="1624" priority="350">
      <formula>IF(RIGHT(TEXT(AM571,"0.#"),1)=".",TRUE,FALSE)</formula>
    </cfRule>
  </conditionalFormatting>
  <conditionalFormatting sqref="AM572">
    <cfRule type="expression" dxfId="1623" priority="347">
      <formula>IF(RIGHT(TEXT(AM572,"0.#"),1)=".",FALSE,TRUE)</formula>
    </cfRule>
    <cfRule type="expression" dxfId="1622" priority="348">
      <formula>IF(RIGHT(TEXT(AM572,"0.#"),1)=".",TRUE,FALSE)</formula>
    </cfRule>
  </conditionalFormatting>
  <conditionalFormatting sqref="AI573">
    <cfRule type="expression" dxfId="1621" priority="339">
      <formula>IF(RIGHT(TEXT(AI573,"0.#"),1)=".",FALSE,TRUE)</formula>
    </cfRule>
    <cfRule type="expression" dxfId="1620" priority="340">
      <formula>IF(RIGHT(TEXT(AI573,"0.#"),1)=".",TRUE,FALSE)</formula>
    </cfRule>
  </conditionalFormatting>
  <conditionalFormatting sqref="AI571">
    <cfRule type="expression" dxfId="1619" priority="343">
      <formula>IF(RIGHT(TEXT(AI571,"0.#"),1)=".",FALSE,TRUE)</formula>
    </cfRule>
    <cfRule type="expression" dxfId="1618" priority="344">
      <formula>IF(RIGHT(TEXT(AI571,"0.#"),1)=".",TRUE,FALSE)</formula>
    </cfRule>
  </conditionalFormatting>
  <conditionalFormatting sqref="AI572">
    <cfRule type="expression" dxfId="1617" priority="341">
      <formula>IF(RIGHT(TEXT(AI572,"0.#"),1)=".",FALSE,TRUE)</formula>
    </cfRule>
    <cfRule type="expression" dxfId="1616" priority="342">
      <formula>IF(RIGHT(TEXT(AI572,"0.#"),1)=".",TRUE,FALSE)</formula>
    </cfRule>
  </conditionalFormatting>
  <conditionalFormatting sqref="AM578">
    <cfRule type="expression" dxfId="1615" priority="333">
      <formula>IF(RIGHT(TEXT(AM578,"0.#"),1)=".",FALSE,TRUE)</formula>
    </cfRule>
    <cfRule type="expression" dxfId="1614" priority="334">
      <formula>IF(RIGHT(TEXT(AM578,"0.#"),1)=".",TRUE,FALSE)</formula>
    </cfRule>
  </conditionalFormatting>
  <conditionalFormatting sqref="AM576">
    <cfRule type="expression" dxfId="1613" priority="337">
      <formula>IF(RIGHT(TEXT(AM576,"0.#"),1)=".",FALSE,TRUE)</formula>
    </cfRule>
    <cfRule type="expression" dxfId="1612" priority="338">
      <formula>IF(RIGHT(TEXT(AM576,"0.#"),1)=".",TRUE,FALSE)</formula>
    </cfRule>
  </conditionalFormatting>
  <conditionalFormatting sqref="AM577">
    <cfRule type="expression" dxfId="1611" priority="335">
      <formula>IF(RIGHT(TEXT(AM577,"0.#"),1)=".",FALSE,TRUE)</formula>
    </cfRule>
    <cfRule type="expression" dxfId="1610" priority="336">
      <formula>IF(RIGHT(TEXT(AM577,"0.#"),1)=".",TRUE,FALSE)</formula>
    </cfRule>
  </conditionalFormatting>
  <conditionalFormatting sqref="AI578">
    <cfRule type="expression" dxfId="1609" priority="327">
      <formula>IF(RIGHT(TEXT(AI578,"0.#"),1)=".",FALSE,TRUE)</formula>
    </cfRule>
    <cfRule type="expression" dxfId="1608" priority="328">
      <formula>IF(RIGHT(TEXT(AI578,"0.#"),1)=".",TRUE,FALSE)</formula>
    </cfRule>
  </conditionalFormatting>
  <conditionalFormatting sqref="AI576">
    <cfRule type="expression" dxfId="1607" priority="331">
      <formula>IF(RIGHT(TEXT(AI576,"0.#"),1)=".",FALSE,TRUE)</formula>
    </cfRule>
    <cfRule type="expression" dxfId="1606" priority="332">
      <formula>IF(RIGHT(TEXT(AI576,"0.#"),1)=".",TRUE,FALSE)</formula>
    </cfRule>
  </conditionalFormatting>
  <conditionalFormatting sqref="AI577">
    <cfRule type="expression" dxfId="1605" priority="329">
      <formula>IF(RIGHT(TEXT(AI577,"0.#"),1)=".",FALSE,TRUE)</formula>
    </cfRule>
    <cfRule type="expression" dxfId="1604" priority="330">
      <formula>IF(RIGHT(TEXT(AI577,"0.#"),1)=".",TRUE,FALSE)</formula>
    </cfRule>
  </conditionalFormatting>
  <conditionalFormatting sqref="AM583">
    <cfRule type="expression" dxfId="1603" priority="321">
      <formula>IF(RIGHT(TEXT(AM583,"0.#"),1)=".",FALSE,TRUE)</formula>
    </cfRule>
    <cfRule type="expression" dxfId="1602" priority="322">
      <formula>IF(RIGHT(TEXT(AM583,"0.#"),1)=".",TRUE,FALSE)</formula>
    </cfRule>
  </conditionalFormatting>
  <conditionalFormatting sqref="AM581">
    <cfRule type="expression" dxfId="1601" priority="325">
      <formula>IF(RIGHT(TEXT(AM581,"0.#"),1)=".",FALSE,TRUE)</formula>
    </cfRule>
    <cfRule type="expression" dxfId="1600" priority="326">
      <formula>IF(RIGHT(TEXT(AM581,"0.#"),1)=".",TRUE,FALSE)</formula>
    </cfRule>
  </conditionalFormatting>
  <conditionalFormatting sqref="AM582">
    <cfRule type="expression" dxfId="1599" priority="323">
      <formula>IF(RIGHT(TEXT(AM582,"0.#"),1)=".",FALSE,TRUE)</formula>
    </cfRule>
    <cfRule type="expression" dxfId="1598" priority="324">
      <formula>IF(RIGHT(TEXT(AM582,"0.#"),1)=".",TRUE,FALSE)</formula>
    </cfRule>
  </conditionalFormatting>
  <conditionalFormatting sqref="AI583">
    <cfRule type="expression" dxfId="1597" priority="315">
      <formula>IF(RIGHT(TEXT(AI583,"0.#"),1)=".",FALSE,TRUE)</formula>
    </cfRule>
    <cfRule type="expression" dxfId="1596" priority="316">
      <formula>IF(RIGHT(TEXT(AI583,"0.#"),1)=".",TRUE,FALSE)</formula>
    </cfRule>
  </conditionalFormatting>
  <conditionalFormatting sqref="AI581">
    <cfRule type="expression" dxfId="1595" priority="319">
      <formula>IF(RIGHT(TEXT(AI581,"0.#"),1)=".",FALSE,TRUE)</formula>
    </cfRule>
    <cfRule type="expression" dxfId="1594" priority="320">
      <formula>IF(RIGHT(TEXT(AI581,"0.#"),1)=".",TRUE,FALSE)</formula>
    </cfRule>
  </conditionalFormatting>
  <conditionalFormatting sqref="AI582">
    <cfRule type="expression" dxfId="1593" priority="317">
      <formula>IF(RIGHT(TEXT(AI582,"0.#"),1)=".",FALSE,TRUE)</formula>
    </cfRule>
    <cfRule type="expression" dxfId="1592" priority="318">
      <formula>IF(RIGHT(TEXT(AI582,"0.#"),1)=".",TRUE,FALSE)</formula>
    </cfRule>
  </conditionalFormatting>
  <conditionalFormatting sqref="AM548">
    <cfRule type="expression" dxfId="1591" priority="393">
      <formula>IF(RIGHT(TEXT(AM548,"0.#"),1)=".",FALSE,TRUE)</formula>
    </cfRule>
    <cfRule type="expression" dxfId="1590" priority="394">
      <formula>IF(RIGHT(TEXT(AM548,"0.#"),1)=".",TRUE,FALSE)</formula>
    </cfRule>
  </conditionalFormatting>
  <conditionalFormatting sqref="AM546">
    <cfRule type="expression" dxfId="1589" priority="397">
      <formula>IF(RIGHT(TEXT(AM546,"0.#"),1)=".",FALSE,TRUE)</formula>
    </cfRule>
    <cfRule type="expression" dxfId="1588" priority="398">
      <formula>IF(RIGHT(TEXT(AM546,"0.#"),1)=".",TRUE,FALSE)</formula>
    </cfRule>
  </conditionalFormatting>
  <conditionalFormatting sqref="AM547">
    <cfRule type="expression" dxfId="1587" priority="395">
      <formula>IF(RIGHT(TEXT(AM547,"0.#"),1)=".",FALSE,TRUE)</formula>
    </cfRule>
    <cfRule type="expression" dxfId="1586" priority="396">
      <formula>IF(RIGHT(TEXT(AM547,"0.#"),1)=".",TRUE,FALSE)</formula>
    </cfRule>
  </conditionalFormatting>
  <conditionalFormatting sqref="AI548">
    <cfRule type="expression" dxfId="1585" priority="387">
      <formula>IF(RIGHT(TEXT(AI548,"0.#"),1)=".",FALSE,TRUE)</formula>
    </cfRule>
    <cfRule type="expression" dxfId="1584" priority="388">
      <formula>IF(RIGHT(TEXT(AI548,"0.#"),1)=".",TRUE,FALSE)</formula>
    </cfRule>
  </conditionalFormatting>
  <conditionalFormatting sqref="AI546">
    <cfRule type="expression" dxfId="1583" priority="391">
      <formula>IF(RIGHT(TEXT(AI546,"0.#"),1)=".",FALSE,TRUE)</formula>
    </cfRule>
    <cfRule type="expression" dxfId="1582" priority="392">
      <formula>IF(RIGHT(TEXT(AI546,"0.#"),1)=".",TRUE,FALSE)</formula>
    </cfRule>
  </conditionalFormatting>
  <conditionalFormatting sqref="AI547">
    <cfRule type="expression" dxfId="1581" priority="389">
      <formula>IF(RIGHT(TEXT(AI547,"0.#"),1)=".",FALSE,TRUE)</formula>
    </cfRule>
    <cfRule type="expression" dxfId="1580" priority="390">
      <formula>IF(RIGHT(TEXT(AI547,"0.#"),1)=".",TRUE,FALSE)</formula>
    </cfRule>
  </conditionalFormatting>
  <conditionalFormatting sqref="AM553">
    <cfRule type="expression" dxfId="1579" priority="381">
      <formula>IF(RIGHT(TEXT(AM553,"0.#"),1)=".",FALSE,TRUE)</formula>
    </cfRule>
    <cfRule type="expression" dxfId="1578" priority="382">
      <formula>IF(RIGHT(TEXT(AM553,"0.#"),1)=".",TRUE,FALSE)</formula>
    </cfRule>
  </conditionalFormatting>
  <conditionalFormatting sqref="AM551">
    <cfRule type="expression" dxfId="1577" priority="385">
      <formula>IF(RIGHT(TEXT(AM551,"0.#"),1)=".",FALSE,TRUE)</formula>
    </cfRule>
    <cfRule type="expression" dxfId="1576" priority="386">
      <formula>IF(RIGHT(TEXT(AM551,"0.#"),1)=".",TRUE,FALSE)</formula>
    </cfRule>
  </conditionalFormatting>
  <conditionalFormatting sqref="AM552">
    <cfRule type="expression" dxfId="1575" priority="383">
      <formula>IF(RIGHT(TEXT(AM552,"0.#"),1)=".",FALSE,TRUE)</formula>
    </cfRule>
    <cfRule type="expression" dxfId="1574" priority="384">
      <formula>IF(RIGHT(TEXT(AM552,"0.#"),1)=".",TRUE,FALSE)</formula>
    </cfRule>
  </conditionalFormatting>
  <conditionalFormatting sqref="AI553">
    <cfRule type="expression" dxfId="1573" priority="375">
      <formula>IF(RIGHT(TEXT(AI553,"0.#"),1)=".",FALSE,TRUE)</formula>
    </cfRule>
    <cfRule type="expression" dxfId="1572" priority="376">
      <formula>IF(RIGHT(TEXT(AI553,"0.#"),1)=".",TRUE,FALSE)</formula>
    </cfRule>
  </conditionalFormatting>
  <conditionalFormatting sqref="AI551">
    <cfRule type="expression" dxfId="1571" priority="379">
      <formula>IF(RIGHT(TEXT(AI551,"0.#"),1)=".",FALSE,TRUE)</formula>
    </cfRule>
    <cfRule type="expression" dxfId="1570" priority="380">
      <formula>IF(RIGHT(TEXT(AI551,"0.#"),1)=".",TRUE,FALSE)</formula>
    </cfRule>
  </conditionalFormatting>
  <conditionalFormatting sqref="AI552">
    <cfRule type="expression" dxfId="1569" priority="377">
      <formula>IF(RIGHT(TEXT(AI552,"0.#"),1)=".",FALSE,TRUE)</formula>
    </cfRule>
    <cfRule type="expression" dxfId="1568" priority="378">
      <formula>IF(RIGHT(TEXT(AI552,"0.#"),1)=".",TRUE,FALSE)</formula>
    </cfRule>
  </conditionalFormatting>
  <conditionalFormatting sqref="AM558">
    <cfRule type="expression" dxfId="1567" priority="369">
      <formula>IF(RIGHT(TEXT(AM558,"0.#"),1)=".",FALSE,TRUE)</formula>
    </cfRule>
    <cfRule type="expression" dxfId="1566" priority="370">
      <formula>IF(RIGHT(TEXT(AM558,"0.#"),1)=".",TRUE,FALSE)</formula>
    </cfRule>
  </conditionalFormatting>
  <conditionalFormatting sqref="AM556">
    <cfRule type="expression" dxfId="1565" priority="373">
      <formula>IF(RIGHT(TEXT(AM556,"0.#"),1)=".",FALSE,TRUE)</formula>
    </cfRule>
    <cfRule type="expression" dxfId="1564" priority="374">
      <formula>IF(RIGHT(TEXT(AM556,"0.#"),1)=".",TRUE,FALSE)</formula>
    </cfRule>
  </conditionalFormatting>
  <conditionalFormatting sqref="AM557">
    <cfRule type="expression" dxfId="1563" priority="371">
      <formula>IF(RIGHT(TEXT(AM557,"0.#"),1)=".",FALSE,TRUE)</formula>
    </cfRule>
    <cfRule type="expression" dxfId="1562" priority="372">
      <formula>IF(RIGHT(TEXT(AM557,"0.#"),1)=".",TRUE,FALSE)</formula>
    </cfRule>
  </conditionalFormatting>
  <conditionalFormatting sqref="AI558">
    <cfRule type="expression" dxfId="1561" priority="363">
      <formula>IF(RIGHT(TEXT(AI558,"0.#"),1)=".",FALSE,TRUE)</formula>
    </cfRule>
    <cfRule type="expression" dxfId="1560" priority="364">
      <formula>IF(RIGHT(TEXT(AI558,"0.#"),1)=".",TRUE,FALSE)</formula>
    </cfRule>
  </conditionalFormatting>
  <conditionalFormatting sqref="AI556">
    <cfRule type="expression" dxfId="1559" priority="367">
      <formula>IF(RIGHT(TEXT(AI556,"0.#"),1)=".",FALSE,TRUE)</formula>
    </cfRule>
    <cfRule type="expression" dxfId="1558" priority="368">
      <formula>IF(RIGHT(TEXT(AI556,"0.#"),1)=".",TRUE,FALSE)</formula>
    </cfRule>
  </conditionalFormatting>
  <conditionalFormatting sqref="AI557">
    <cfRule type="expression" dxfId="1557" priority="365">
      <formula>IF(RIGHT(TEXT(AI557,"0.#"),1)=".",FALSE,TRUE)</formula>
    </cfRule>
    <cfRule type="expression" dxfId="1556" priority="366">
      <formula>IF(RIGHT(TEXT(AI557,"0.#"),1)=".",TRUE,FALSE)</formula>
    </cfRule>
  </conditionalFormatting>
  <conditionalFormatting sqref="AM563">
    <cfRule type="expression" dxfId="1555" priority="357">
      <formula>IF(RIGHT(TEXT(AM563,"0.#"),1)=".",FALSE,TRUE)</formula>
    </cfRule>
    <cfRule type="expression" dxfId="1554" priority="358">
      <formula>IF(RIGHT(TEXT(AM563,"0.#"),1)=".",TRUE,FALSE)</formula>
    </cfRule>
  </conditionalFormatting>
  <conditionalFormatting sqref="AM561">
    <cfRule type="expression" dxfId="1553" priority="361">
      <formula>IF(RIGHT(TEXT(AM561,"0.#"),1)=".",FALSE,TRUE)</formula>
    </cfRule>
    <cfRule type="expression" dxfId="1552" priority="362">
      <formula>IF(RIGHT(TEXT(AM561,"0.#"),1)=".",TRUE,FALSE)</formula>
    </cfRule>
  </conditionalFormatting>
  <conditionalFormatting sqref="AM562">
    <cfRule type="expression" dxfId="1551" priority="359">
      <formula>IF(RIGHT(TEXT(AM562,"0.#"),1)=".",FALSE,TRUE)</formula>
    </cfRule>
    <cfRule type="expression" dxfId="1550" priority="360">
      <formula>IF(RIGHT(TEXT(AM562,"0.#"),1)=".",TRUE,FALSE)</formula>
    </cfRule>
  </conditionalFormatting>
  <conditionalFormatting sqref="AI563">
    <cfRule type="expression" dxfId="1549" priority="351">
      <formula>IF(RIGHT(TEXT(AI563,"0.#"),1)=".",FALSE,TRUE)</formula>
    </cfRule>
    <cfRule type="expression" dxfId="1548" priority="352">
      <formula>IF(RIGHT(TEXT(AI563,"0.#"),1)=".",TRUE,FALSE)</formula>
    </cfRule>
  </conditionalFormatting>
  <conditionalFormatting sqref="AI561">
    <cfRule type="expression" dxfId="1547" priority="355">
      <formula>IF(RIGHT(TEXT(AI561,"0.#"),1)=".",FALSE,TRUE)</formula>
    </cfRule>
    <cfRule type="expression" dxfId="1546" priority="356">
      <formula>IF(RIGHT(TEXT(AI561,"0.#"),1)=".",TRUE,FALSE)</formula>
    </cfRule>
  </conditionalFormatting>
  <conditionalFormatting sqref="AI562">
    <cfRule type="expression" dxfId="1545" priority="353">
      <formula>IF(RIGHT(TEXT(AI562,"0.#"),1)=".",FALSE,TRUE)</formula>
    </cfRule>
    <cfRule type="expression" dxfId="1544" priority="354">
      <formula>IF(RIGHT(TEXT(AI562,"0.#"),1)=".",TRUE,FALSE)</formula>
    </cfRule>
  </conditionalFormatting>
  <conditionalFormatting sqref="AM597">
    <cfRule type="expression" dxfId="1543" priority="309">
      <formula>IF(RIGHT(TEXT(AM597,"0.#"),1)=".",FALSE,TRUE)</formula>
    </cfRule>
    <cfRule type="expression" dxfId="1542" priority="310">
      <formula>IF(RIGHT(TEXT(AM597,"0.#"),1)=".",TRUE,FALSE)</formula>
    </cfRule>
  </conditionalFormatting>
  <conditionalFormatting sqref="AM595">
    <cfRule type="expression" dxfId="1541" priority="313">
      <formula>IF(RIGHT(TEXT(AM595,"0.#"),1)=".",FALSE,TRUE)</formula>
    </cfRule>
    <cfRule type="expression" dxfId="1540" priority="314">
      <formula>IF(RIGHT(TEXT(AM595,"0.#"),1)=".",TRUE,FALSE)</formula>
    </cfRule>
  </conditionalFormatting>
  <conditionalFormatting sqref="AM596">
    <cfRule type="expression" dxfId="1539" priority="311">
      <formula>IF(RIGHT(TEXT(AM596,"0.#"),1)=".",FALSE,TRUE)</formula>
    </cfRule>
    <cfRule type="expression" dxfId="1538" priority="312">
      <formula>IF(RIGHT(TEXT(AM596,"0.#"),1)=".",TRUE,FALSE)</formula>
    </cfRule>
  </conditionalFormatting>
  <conditionalFormatting sqref="AI597">
    <cfRule type="expression" dxfId="1537" priority="303">
      <formula>IF(RIGHT(TEXT(AI597,"0.#"),1)=".",FALSE,TRUE)</formula>
    </cfRule>
    <cfRule type="expression" dxfId="1536" priority="304">
      <formula>IF(RIGHT(TEXT(AI597,"0.#"),1)=".",TRUE,FALSE)</formula>
    </cfRule>
  </conditionalFormatting>
  <conditionalFormatting sqref="AI595">
    <cfRule type="expression" dxfId="1535" priority="307">
      <formula>IF(RIGHT(TEXT(AI595,"0.#"),1)=".",FALSE,TRUE)</formula>
    </cfRule>
    <cfRule type="expression" dxfId="1534" priority="308">
      <formula>IF(RIGHT(TEXT(AI595,"0.#"),1)=".",TRUE,FALSE)</formula>
    </cfRule>
  </conditionalFormatting>
  <conditionalFormatting sqref="AI596">
    <cfRule type="expression" dxfId="1533" priority="305">
      <formula>IF(RIGHT(TEXT(AI596,"0.#"),1)=".",FALSE,TRUE)</formula>
    </cfRule>
    <cfRule type="expression" dxfId="1532" priority="306">
      <formula>IF(RIGHT(TEXT(AI596,"0.#"),1)=".",TRUE,FALSE)</formula>
    </cfRule>
  </conditionalFormatting>
  <conditionalFormatting sqref="AM622">
    <cfRule type="expression" dxfId="1531" priority="297">
      <formula>IF(RIGHT(TEXT(AM622,"0.#"),1)=".",FALSE,TRUE)</formula>
    </cfRule>
    <cfRule type="expression" dxfId="1530" priority="298">
      <formula>IF(RIGHT(TEXT(AM622,"0.#"),1)=".",TRUE,FALSE)</formula>
    </cfRule>
  </conditionalFormatting>
  <conditionalFormatting sqref="AM620">
    <cfRule type="expression" dxfId="1529" priority="301">
      <formula>IF(RIGHT(TEXT(AM620,"0.#"),1)=".",FALSE,TRUE)</formula>
    </cfRule>
    <cfRule type="expression" dxfId="1528" priority="302">
      <formula>IF(RIGHT(TEXT(AM620,"0.#"),1)=".",TRUE,FALSE)</formula>
    </cfRule>
  </conditionalFormatting>
  <conditionalFormatting sqref="AM621">
    <cfRule type="expression" dxfId="1527" priority="299">
      <formula>IF(RIGHT(TEXT(AM621,"0.#"),1)=".",FALSE,TRUE)</formula>
    </cfRule>
    <cfRule type="expression" dxfId="1526" priority="300">
      <formula>IF(RIGHT(TEXT(AM621,"0.#"),1)=".",TRUE,FALSE)</formula>
    </cfRule>
  </conditionalFormatting>
  <conditionalFormatting sqref="AI622">
    <cfRule type="expression" dxfId="1525" priority="291">
      <formula>IF(RIGHT(TEXT(AI622,"0.#"),1)=".",FALSE,TRUE)</formula>
    </cfRule>
    <cfRule type="expression" dxfId="1524" priority="292">
      <formula>IF(RIGHT(TEXT(AI622,"0.#"),1)=".",TRUE,FALSE)</formula>
    </cfRule>
  </conditionalFormatting>
  <conditionalFormatting sqref="AI620">
    <cfRule type="expression" dxfId="1523" priority="295">
      <formula>IF(RIGHT(TEXT(AI620,"0.#"),1)=".",FALSE,TRUE)</formula>
    </cfRule>
    <cfRule type="expression" dxfId="1522" priority="296">
      <formula>IF(RIGHT(TEXT(AI620,"0.#"),1)=".",TRUE,FALSE)</formula>
    </cfRule>
  </conditionalFormatting>
  <conditionalFormatting sqref="AI621">
    <cfRule type="expression" dxfId="1521" priority="293">
      <formula>IF(RIGHT(TEXT(AI621,"0.#"),1)=".",FALSE,TRUE)</formula>
    </cfRule>
    <cfRule type="expression" dxfId="1520" priority="294">
      <formula>IF(RIGHT(TEXT(AI621,"0.#"),1)=".",TRUE,FALSE)</formula>
    </cfRule>
  </conditionalFormatting>
  <conditionalFormatting sqref="AM627">
    <cfRule type="expression" dxfId="1519" priority="237">
      <formula>IF(RIGHT(TEXT(AM627,"0.#"),1)=".",FALSE,TRUE)</formula>
    </cfRule>
    <cfRule type="expression" dxfId="1518" priority="238">
      <formula>IF(RIGHT(TEXT(AM627,"0.#"),1)=".",TRUE,FALSE)</formula>
    </cfRule>
  </conditionalFormatting>
  <conditionalFormatting sqref="AM625">
    <cfRule type="expression" dxfId="1517" priority="241">
      <formula>IF(RIGHT(TEXT(AM625,"0.#"),1)=".",FALSE,TRUE)</formula>
    </cfRule>
    <cfRule type="expression" dxfId="1516" priority="242">
      <formula>IF(RIGHT(TEXT(AM625,"0.#"),1)=".",TRUE,FALSE)</formula>
    </cfRule>
  </conditionalFormatting>
  <conditionalFormatting sqref="AM626">
    <cfRule type="expression" dxfId="1515" priority="239">
      <formula>IF(RIGHT(TEXT(AM626,"0.#"),1)=".",FALSE,TRUE)</formula>
    </cfRule>
    <cfRule type="expression" dxfId="1514" priority="240">
      <formula>IF(RIGHT(TEXT(AM626,"0.#"),1)=".",TRUE,FALSE)</formula>
    </cfRule>
  </conditionalFormatting>
  <conditionalFormatting sqref="AI627">
    <cfRule type="expression" dxfId="1513" priority="231">
      <formula>IF(RIGHT(TEXT(AI627,"0.#"),1)=".",FALSE,TRUE)</formula>
    </cfRule>
    <cfRule type="expression" dxfId="1512" priority="232">
      <formula>IF(RIGHT(TEXT(AI627,"0.#"),1)=".",TRUE,FALSE)</formula>
    </cfRule>
  </conditionalFormatting>
  <conditionalFormatting sqref="AI625">
    <cfRule type="expression" dxfId="1511" priority="235">
      <formula>IF(RIGHT(TEXT(AI625,"0.#"),1)=".",FALSE,TRUE)</formula>
    </cfRule>
    <cfRule type="expression" dxfId="1510" priority="236">
      <formula>IF(RIGHT(TEXT(AI625,"0.#"),1)=".",TRUE,FALSE)</formula>
    </cfRule>
  </conditionalFormatting>
  <conditionalFormatting sqref="AI626">
    <cfRule type="expression" dxfId="1509" priority="233">
      <formula>IF(RIGHT(TEXT(AI626,"0.#"),1)=".",FALSE,TRUE)</formula>
    </cfRule>
    <cfRule type="expression" dxfId="1508" priority="234">
      <formula>IF(RIGHT(TEXT(AI626,"0.#"),1)=".",TRUE,FALSE)</formula>
    </cfRule>
  </conditionalFormatting>
  <conditionalFormatting sqref="AM632">
    <cfRule type="expression" dxfId="1507" priority="225">
      <formula>IF(RIGHT(TEXT(AM632,"0.#"),1)=".",FALSE,TRUE)</formula>
    </cfRule>
    <cfRule type="expression" dxfId="1506" priority="226">
      <formula>IF(RIGHT(TEXT(AM632,"0.#"),1)=".",TRUE,FALSE)</formula>
    </cfRule>
  </conditionalFormatting>
  <conditionalFormatting sqref="AM630">
    <cfRule type="expression" dxfId="1505" priority="229">
      <formula>IF(RIGHT(TEXT(AM630,"0.#"),1)=".",FALSE,TRUE)</formula>
    </cfRule>
    <cfRule type="expression" dxfId="1504" priority="230">
      <formula>IF(RIGHT(TEXT(AM630,"0.#"),1)=".",TRUE,FALSE)</formula>
    </cfRule>
  </conditionalFormatting>
  <conditionalFormatting sqref="AM631">
    <cfRule type="expression" dxfId="1503" priority="227">
      <formula>IF(RIGHT(TEXT(AM631,"0.#"),1)=".",FALSE,TRUE)</formula>
    </cfRule>
    <cfRule type="expression" dxfId="1502" priority="228">
      <formula>IF(RIGHT(TEXT(AM631,"0.#"),1)=".",TRUE,FALSE)</formula>
    </cfRule>
  </conditionalFormatting>
  <conditionalFormatting sqref="AI632">
    <cfRule type="expression" dxfId="1501" priority="219">
      <formula>IF(RIGHT(TEXT(AI632,"0.#"),1)=".",FALSE,TRUE)</formula>
    </cfRule>
    <cfRule type="expression" dxfId="1500" priority="220">
      <formula>IF(RIGHT(TEXT(AI632,"0.#"),1)=".",TRUE,FALSE)</formula>
    </cfRule>
  </conditionalFormatting>
  <conditionalFormatting sqref="AI630">
    <cfRule type="expression" dxfId="1499" priority="223">
      <formula>IF(RIGHT(TEXT(AI630,"0.#"),1)=".",FALSE,TRUE)</formula>
    </cfRule>
    <cfRule type="expression" dxfId="1498" priority="224">
      <formula>IF(RIGHT(TEXT(AI630,"0.#"),1)=".",TRUE,FALSE)</formula>
    </cfRule>
  </conditionalFormatting>
  <conditionalFormatting sqref="AI631">
    <cfRule type="expression" dxfId="1497" priority="221">
      <formula>IF(RIGHT(TEXT(AI631,"0.#"),1)=".",FALSE,TRUE)</formula>
    </cfRule>
    <cfRule type="expression" dxfId="1496" priority="222">
      <formula>IF(RIGHT(TEXT(AI631,"0.#"),1)=".",TRUE,FALSE)</formula>
    </cfRule>
  </conditionalFormatting>
  <conditionalFormatting sqref="AM637">
    <cfRule type="expression" dxfId="1495" priority="213">
      <formula>IF(RIGHT(TEXT(AM637,"0.#"),1)=".",FALSE,TRUE)</formula>
    </cfRule>
    <cfRule type="expression" dxfId="1494" priority="214">
      <formula>IF(RIGHT(TEXT(AM637,"0.#"),1)=".",TRUE,FALSE)</formula>
    </cfRule>
  </conditionalFormatting>
  <conditionalFormatting sqref="AM635">
    <cfRule type="expression" dxfId="1493" priority="217">
      <formula>IF(RIGHT(TEXT(AM635,"0.#"),1)=".",FALSE,TRUE)</formula>
    </cfRule>
    <cfRule type="expression" dxfId="1492" priority="218">
      <formula>IF(RIGHT(TEXT(AM635,"0.#"),1)=".",TRUE,FALSE)</formula>
    </cfRule>
  </conditionalFormatting>
  <conditionalFormatting sqref="AM636">
    <cfRule type="expression" dxfId="1491" priority="215">
      <formula>IF(RIGHT(TEXT(AM636,"0.#"),1)=".",FALSE,TRUE)</formula>
    </cfRule>
    <cfRule type="expression" dxfId="1490" priority="216">
      <formula>IF(RIGHT(TEXT(AM636,"0.#"),1)=".",TRUE,FALSE)</formula>
    </cfRule>
  </conditionalFormatting>
  <conditionalFormatting sqref="AI637">
    <cfRule type="expression" dxfId="1489" priority="207">
      <formula>IF(RIGHT(TEXT(AI637,"0.#"),1)=".",FALSE,TRUE)</formula>
    </cfRule>
    <cfRule type="expression" dxfId="1488" priority="208">
      <formula>IF(RIGHT(TEXT(AI637,"0.#"),1)=".",TRUE,FALSE)</formula>
    </cfRule>
  </conditionalFormatting>
  <conditionalFormatting sqref="AI635">
    <cfRule type="expression" dxfId="1487" priority="211">
      <formula>IF(RIGHT(TEXT(AI635,"0.#"),1)=".",FALSE,TRUE)</formula>
    </cfRule>
    <cfRule type="expression" dxfId="1486" priority="212">
      <formula>IF(RIGHT(TEXT(AI635,"0.#"),1)=".",TRUE,FALSE)</formula>
    </cfRule>
  </conditionalFormatting>
  <conditionalFormatting sqref="AI636">
    <cfRule type="expression" dxfId="1485" priority="209">
      <formula>IF(RIGHT(TEXT(AI636,"0.#"),1)=".",FALSE,TRUE)</formula>
    </cfRule>
    <cfRule type="expression" dxfId="1484" priority="210">
      <formula>IF(RIGHT(TEXT(AI636,"0.#"),1)=".",TRUE,FALSE)</formula>
    </cfRule>
  </conditionalFormatting>
  <conditionalFormatting sqref="AM602">
    <cfRule type="expression" dxfId="1483" priority="285">
      <formula>IF(RIGHT(TEXT(AM602,"0.#"),1)=".",FALSE,TRUE)</formula>
    </cfRule>
    <cfRule type="expression" dxfId="1482" priority="286">
      <formula>IF(RIGHT(TEXT(AM602,"0.#"),1)=".",TRUE,FALSE)</formula>
    </cfRule>
  </conditionalFormatting>
  <conditionalFormatting sqref="AM600">
    <cfRule type="expression" dxfId="1481" priority="289">
      <formula>IF(RIGHT(TEXT(AM600,"0.#"),1)=".",FALSE,TRUE)</formula>
    </cfRule>
    <cfRule type="expression" dxfId="1480" priority="290">
      <formula>IF(RIGHT(TEXT(AM600,"0.#"),1)=".",TRUE,FALSE)</formula>
    </cfRule>
  </conditionalFormatting>
  <conditionalFormatting sqref="AM601">
    <cfRule type="expression" dxfId="1479" priority="287">
      <formula>IF(RIGHT(TEXT(AM601,"0.#"),1)=".",FALSE,TRUE)</formula>
    </cfRule>
    <cfRule type="expression" dxfId="1478" priority="288">
      <formula>IF(RIGHT(TEXT(AM601,"0.#"),1)=".",TRUE,FALSE)</formula>
    </cfRule>
  </conditionalFormatting>
  <conditionalFormatting sqref="AI602">
    <cfRule type="expression" dxfId="1477" priority="279">
      <formula>IF(RIGHT(TEXT(AI602,"0.#"),1)=".",FALSE,TRUE)</formula>
    </cfRule>
    <cfRule type="expression" dxfId="1476" priority="280">
      <formula>IF(RIGHT(TEXT(AI602,"0.#"),1)=".",TRUE,FALSE)</formula>
    </cfRule>
  </conditionalFormatting>
  <conditionalFormatting sqref="AI600">
    <cfRule type="expression" dxfId="1475" priority="283">
      <formula>IF(RIGHT(TEXT(AI600,"0.#"),1)=".",FALSE,TRUE)</formula>
    </cfRule>
    <cfRule type="expression" dxfId="1474" priority="284">
      <formula>IF(RIGHT(TEXT(AI600,"0.#"),1)=".",TRUE,FALSE)</formula>
    </cfRule>
  </conditionalFormatting>
  <conditionalFormatting sqref="AI601">
    <cfRule type="expression" dxfId="1473" priority="281">
      <formula>IF(RIGHT(TEXT(AI601,"0.#"),1)=".",FALSE,TRUE)</formula>
    </cfRule>
    <cfRule type="expression" dxfId="1472" priority="282">
      <formula>IF(RIGHT(TEXT(AI601,"0.#"),1)=".",TRUE,FALSE)</formula>
    </cfRule>
  </conditionalFormatting>
  <conditionalFormatting sqref="AM607">
    <cfRule type="expression" dxfId="1471" priority="273">
      <formula>IF(RIGHT(TEXT(AM607,"0.#"),1)=".",FALSE,TRUE)</formula>
    </cfRule>
    <cfRule type="expression" dxfId="1470" priority="274">
      <formula>IF(RIGHT(TEXT(AM607,"0.#"),1)=".",TRUE,FALSE)</formula>
    </cfRule>
  </conditionalFormatting>
  <conditionalFormatting sqref="AM605">
    <cfRule type="expression" dxfId="1469" priority="277">
      <formula>IF(RIGHT(TEXT(AM605,"0.#"),1)=".",FALSE,TRUE)</formula>
    </cfRule>
    <cfRule type="expression" dxfId="1468" priority="278">
      <formula>IF(RIGHT(TEXT(AM605,"0.#"),1)=".",TRUE,FALSE)</formula>
    </cfRule>
  </conditionalFormatting>
  <conditionalFormatting sqref="AM606">
    <cfRule type="expression" dxfId="1467" priority="275">
      <formula>IF(RIGHT(TEXT(AM606,"0.#"),1)=".",FALSE,TRUE)</formula>
    </cfRule>
    <cfRule type="expression" dxfId="1466" priority="276">
      <formula>IF(RIGHT(TEXT(AM606,"0.#"),1)=".",TRUE,FALSE)</formula>
    </cfRule>
  </conditionalFormatting>
  <conditionalFormatting sqref="AI607">
    <cfRule type="expression" dxfId="1465" priority="267">
      <formula>IF(RIGHT(TEXT(AI607,"0.#"),1)=".",FALSE,TRUE)</formula>
    </cfRule>
    <cfRule type="expression" dxfId="1464" priority="268">
      <formula>IF(RIGHT(TEXT(AI607,"0.#"),1)=".",TRUE,FALSE)</formula>
    </cfRule>
  </conditionalFormatting>
  <conditionalFormatting sqref="AI605">
    <cfRule type="expression" dxfId="1463" priority="271">
      <formula>IF(RIGHT(TEXT(AI605,"0.#"),1)=".",FALSE,TRUE)</formula>
    </cfRule>
    <cfRule type="expression" dxfId="1462" priority="272">
      <formula>IF(RIGHT(TEXT(AI605,"0.#"),1)=".",TRUE,FALSE)</formula>
    </cfRule>
  </conditionalFormatting>
  <conditionalFormatting sqref="AI606">
    <cfRule type="expression" dxfId="1461" priority="269">
      <formula>IF(RIGHT(TEXT(AI606,"0.#"),1)=".",FALSE,TRUE)</formula>
    </cfRule>
    <cfRule type="expression" dxfId="1460" priority="270">
      <formula>IF(RIGHT(TEXT(AI606,"0.#"),1)=".",TRUE,FALSE)</formula>
    </cfRule>
  </conditionalFormatting>
  <conditionalFormatting sqref="AM612">
    <cfRule type="expression" dxfId="1459" priority="261">
      <formula>IF(RIGHT(TEXT(AM612,"0.#"),1)=".",FALSE,TRUE)</formula>
    </cfRule>
    <cfRule type="expression" dxfId="1458" priority="262">
      <formula>IF(RIGHT(TEXT(AM612,"0.#"),1)=".",TRUE,FALSE)</formula>
    </cfRule>
  </conditionalFormatting>
  <conditionalFormatting sqref="AM610">
    <cfRule type="expression" dxfId="1457" priority="265">
      <formula>IF(RIGHT(TEXT(AM610,"0.#"),1)=".",FALSE,TRUE)</formula>
    </cfRule>
    <cfRule type="expression" dxfId="1456" priority="266">
      <formula>IF(RIGHT(TEXT(AM610,"0.#"),1)=".",TRUE,FALSE)</formula>
    </cfRule>
  </conditionalFormatting>
  <conditionalFormatting sqref="AM611">
    <cfRule type="expression" dxfId="1455" priority="263">
      <formula>IF(RIGHT(TEXT(AM611,"0.#"),1)=".",FALSE,TRUE)</formula>
    </cfRule>
    <cfRule type="expression" dxfId="1454" priority="264">
      <formula>IF(RIGHT(TEXT(AM611,"0.#"),1)=".",TRUE,FALSE)</formula>
    </cfRule>
  </conditionalFormatting>
  <conditionalFormatting sqref="AI612">
    <cfRule type="expression" dxfId="1453" priority="255">
      <formula>IF(RIGHT(TEXT(AI612,"0.#"),1)=".",FALSE,TRUE)</formula>
    </cfRule>
    <cfRule type="expression" dxfId="1452" priority="256">
      <formula>IF(RIGHT(TEXT(AI612,"0.#"),1)=".",TRUE,FALSE)</formula>
    </cfRule>
  </conditionalFormatting>
  <conditionalFormatting sqref="AI610">
    <cfRule type="expression" dxfId="1451" priority="259">
      <formula>IF(RIGHT(TEXT(AI610,"0.#"),1)=".",FALSE,TRUE)</formula>
    </cfRule>
    <cfRule type="expression" dxfId="1450" priority="260">
      <formula>IF(RIGHT(TEXT(AI610,"0.#"),1)=".",TRUE,FALSE)</formula>
    </cfRule>
  </conditionalFormatting>
  <conditionalFormatting sqref="AI611">
    <cfRule type="expression" dxfId="1449" priority="257">
      <formula>IF(RIGHT(TEXT(AI611,"0.#"),1)=".",FALSE,TRUE)</formula>
    </cfRule>
    <cfRule type="expression" dxfId="1448" priority="258">
      <formula>IF(RIGHT(TEXT(AI611,"0.#"),1)=".",TRUE,FALSE)</formula>
    </cfRule>
  </conditionalFormatting>
  <conditionalFormatting sqref="AM617">
    <cfRule type="expression" dxfId="1447" priority="249">
      <formula>IF(RIGHT(TEXT(AM617,"0.#"),1)=".",FALSE,TRUE)</formula>
    </cfRule>
    <cfRule type="expression" dxfId="1446" priority="250">
      <formula>IF(RIGHT(TEXT(AM617,"0.#"),1)=".",TRUE,FALSE)</formula>
    </cfRule>
  </conditionalFormatting>
  <conditionalFormatting sqref="AM615">
    <cfRule type="expression" dxfId="1445" priority="253">
      <formula>IF(RIGHT(TEXT(AM615,"0.#"),1)=".",FALSE,TRUE)</formula>
    </cfRule>
    <cfRule type="expression" dxfId="1444" priority="254">
      <formula>IF(RIGHT(TEXT(AM615,"0.#"),1)=".",TRUE,FALSE)</formula>
    </cfRule>
  </conditionalFormatting>
  <conditionalFormatting sqref="AM616">
    <cfRule type="expression" dxfId="1443" priority="251">
      <formula>IF(RIGHT(TEXT(AM616,"0.#"),1)=".",FALSE,TRUE)</formula>
    </cfRule>
    <cfRule type="expression" dxfId="1442" priority="252">
      <formula>IF(RIGHT(TEXT(AM616,"0.#"),1)=".",TRUE,FALSE)</formula>
    </cfRule>
  </conditionalFormatting>
  <conditionalFormatting sqref="AI617">
    <cfRule type="expression" dxfId="1441" priority="243">
      <formula>IF(RIGHT(TEXT(AI617,"0.#"),1)=".",FALSE,TRUE)</formula>
    </cfRule>
    <cfRule type="expression" dxfId="1440" priority="244">
      <formula>IF(RIGHT(TEXT(AI617,"0.#"),1)=".",TRUE,FALSE)</formula>
    </cfRule>
  </conditionalFormatting>
  <conditionalFormatting sqref="AI615">
    <cfRule type="expression" dxfId="1439" priority="247">
      <formula>IF(RIGHT(TEXT(AI615,"0.#"),1)=".",FALSE,TRUE)</formula>
    </cfRule>
    <cfRule type="expression" dxfId="1438" priority="248">
      <formula>IF(RIGHT(TEXT(AI615,"0.#"),1)=".",TRUE,FALSE)</formula>
    </cfRule>
  </conditionalFormatting>
  <conditionalFormatting sqref="AI616">
    <cfRule type="expression" dxfId="1437" priority="245">
      <formula>IF(RIGHT(TEXT(AI616,"0.#"),1)=".",FALSE,TRUE)</formula>
    </cfRule>
    <cfRule type="expression" dxfId="1436" priority="246">
      <formula>IF(RIGHT(TEXT(AI616,"0.#"),1)=".",TRUE,FALSE)</formula>
    </cfRule>
  </conditionalFormatting>
  <conditionalFormatting sqref="AM651">
    <cfRule type="expression" dxfId="1435" priority="201">
      <formula>IF(RIGHT(TEXT(AM651,"0.#"),1)=".",FALSE,TRUE)</formula>
    </cfRule>
    <cfRule type="expression" dxfId="1434" priority="202">
      <formula>IF(RIGHT(TEXT(AM651,"0.#"),1)=".",TRUE,FALSE)</formula>
    </cfRule>
  </conditionalFormatting>
  <conditionalFormatting sqref="AM649">
    <cfRule type="expression" dxfId="1433" priority="205">
      <formula>IF(RIGHT(TEXT(AM649,"0.#"),1)=".",FALSE,TRUE)</formula>
    </cfRule>
    <cfRule type="expression" dxfId="1432" priority="206">
      <formula>IF(RIGHT(TEXT(AM649,"0.#"),1)=".",TRUE,FALSE)</formula>
    </cfRule>
  </conditionalFormatting>
  <conditionalFormatting sqref="AM650">
    <cfRule type="expression" dxfId="1431" priority="203">
      <formula>IF(RIGHT(TEXT(AM650,"0.#"),1)=".",FALSE,TRUE)</formula>
    </cfRule>
    <cfRule type="expression" dxfId="1430" priority="204">
      <formula>IF(RIGHT(TEXT(AM650,"0.#"),1)=".",TRUE,FALSE)</formula>
    </cfRule>
  </conditionalFormatting>
  <conditionalFormatting sqref="AI651">
    <cfRule type="expression" dxfId="1429" priority="195">
      <formula>IF(RIGHT(TEXT(AI651,"0.#"),1)=".",FALSE,TRUE)</formula>
    </cfRule>
    <cfRule type="expression" dxfId="1428" priority="196">
      <formula>IF(RIGHT(TEXT(AI651,"0.#"),1)=".",TRUE,FALSE)</formula>
    </cfRule>
  </conditionalFormatting>
  <conditionalFormatting sqref="AI649">
    <cfRule type="expression" dxfId="1427" priority="199">
      <formula>IF(RIGHT(TEXT(AI649,"0.#"),1)=".",FALSE,TRUE)</formula>
    </cfRule>
    <cfRule type="expression" dxfId="1426" priority="200">
      <formula>IF(RIGHT(TEXT(AI649,"0.#"),1)=".",TRUE,FALSE)</formula>
    </cfRule>
  </conditionalFormatting>
  <conditionalFormatting sqref="AI650">
    <cfRule type="expression" dxfId="1425" priority="197">
      <formula>IF(RIGHT(TEXT(AI650,"0.#"),1)=".",FALSE,TRUE)</formula>
    </cfRule>
    <cfRule type="expression" dxfId="1424" priority="198">
      <formula>IF(RIGHT(TEXT(AI650,"0.#"),1)=".",TRUE,FALSE)</formula>
    </cfRule>
  </conditionalFormatting>
  <conditionalFormatting sqref="AM676">
    <cfRule type="expression" dxfId="1423" priority="189">
      <formula>IF(RIGHT(TEXT(AM676,"0.#"),1)=".",FALSE,TRUE)</formula>
    </cfRule>
    <cfRule type="expression" dxfId="1422" priority="190">
      <formula>IF(RIGHT(TEXT(AM676,"0.#"),1)=".",TRUE,FALSE)</formula>
    </cfRule>
  </conditionalFormatting>
  <conditionalFormatting sqref="AM674">
    <cfRule type="expression" dxfId="1421" priority="193">
      <formula>IF(RIGHT(TEXT(AM674,"0.#"),1)=".",FALSE,TRUE)</formula>
    </cfRule>
    <cfRule type="expression" dxfId="1420" priority="194">
      <formula>IF(RIGHT(TEXT(AM674,"0.#"),1)=".",TRUE,FALSE)</formula>
    </cfRule>
  </conditionalFormatting>
  <conditionalFormatting sqref="AM675">
    <cfRule type="expression" dxfId="1419" priority="191">
      <formula>IF(RIGHT(TEXT(AM675,"0.#"),1)=".",FALSE,TRUE)</formula>
    </cfRule>
    <cfRule type="expression" dxfId="1418" priority="192">
      <formula>IF(RIGHT(TEXT(AM675,"0.#"),1)=".",TRUE,FALSE)</formula>
    </cfRule>
  </conditionalFormatting>
  <conditionalFormatting sqref="AI676">
    <cfRule type="expression" dxfId="1417" priority="183">
      <formula>IF(RIGHT(TEXT(AI676,"0.#"),1)=".",FALSE,TRUE)</formula>
    </cfRule>
    <cfRule type="expression" dxfId="1416" priority="184">
      <formula>IF(RIGHT(TEXT(AI676,"0.#"),1)=".",TRUE,FALSE)</formula>
    </cfRule>
  </conditionalFormatting>
  <conditionalFormatting sqref="AI674">
    <cfRule type="expression" dxfId="1415" priority="187">
      <formula>IF(RIGHT(TEXT(AI674,"0.#"),1)=".",FALSE,TRUE)</formula>
    </cfRule>
    <cfRule type="expression" dxfId="1414" priority="188">
      <formula>IF(RIGHT(TEXT(AI674,"0.#"),1)=".",TRUE,FALSE)</formula>
    </cfRule>
  </conditionalFormatting>
  <conditionalFormatting sqref="AI675">
    <cfRule type="expression" dxfId="1413" priority="185">
      <formula>IF(RIGHT(TEXT(AI675,"0.#"),1)=".",FALSE,TRUE)</formula>
    </cfRule>
    <cfRule type="expression" dxfId="1412" priority="186">
      <formula>IF(RIGHT(TEXT(AI675,"0.#"),1)=".",TRUE,FALSE)</formula>
    </cfRule>
  </conditionalFormatting>
  <conditionalFormatting sqref="AM681">
    <cfRule type="expression" dxfId="1411" priority="129">
      <formula>IF(RIGHT(TEXT(AM681,"0.#"),1)=".",FALSE,TRUE)</formula>
    </cfRule>
    <cfRule type="expression" dxfId="1410" priority="130">
      <formula>IF(RIGHT(TEXT(AM681,"0.#"),1)=".",TRUE,FALSE)</formula>
    </cfRule>
  </conditionalFormatting>
  <conditionalFormatting sqref="AM679">
    <cfRule type="expression" dxfId="1409" priority="133">
      <formula>IF(RIGHT(TEXT(AM679,"0.#"),1)=".",FALSE,TRUE)</formula>
    </cfRule>
    <cfRule type="expression" dxfId="1408" priority="134">
      <formula>IF(RIGHT(TEXT(AM679,"0.#"),1)=".",TRUE,FALSE)</formula>
    </cfRule>
  </conditionalFormatting>
  <conditionalFormatting sqref="AM680">
    <cfRule type="expression" dxfId="1407" priority="131">
      <formula>IF(RIGHT(TEXT(AM680,"0.#"),1)=".",FALSE,TRUE)</formula>
    </cfRule>
    <cfRule type="expression" dxfId="1406" priority="132">
      <formula>IF(RIGHT(TEXT(AM680,"0.#"),1)=".",TRUE,FALSE)</formula>
    </cfRule>
  </conditionalFormatting>
  <conditionalFormatting sqref="AI681">
    <cfRule type="expression" dxfId="1405" priority="123">
      <formula>IF(RIGHT(TEXT(AI681,"0.#"),1)=".",FALSE,TRUE)</formula>
    </cfRule>
    <cfRule type="expression" dxfId="1404" priority="124">
      <formula>IF(RIGHT(TEXT(AI681,"0.#"),1)=".",TRUE,FALSE)</formula>
    </cfRule>
  </conditionalFormatting>
  <conditionalFormatting sqref="AI679">
    <cfRule type="expression" dxfId="1403" priority="127">
      <formula>IF(RIGHT(TEXT(AI679,"0.#"),1)=".",FALSE,TRUE)</formula>
    </cfRule>
    <cfRule type="expression" dxfId="1402" priority="128">
      <formula>IF(RIGHT(TEXT(AI679,"0.#"),1)=".",TRUE,FALSE)</formula>
    </cfRule>
  </conditionalFormatting>
  <conditionalFormatting sqref="AI680">
    <cfRule type="expression" dxfId="1401" priority="125">
      <formula>IF(RIGHT(TEXT(AI680,"0.#"),1)=".",FALSE,TRUE)</formula>
    </cfRule>
    <cfRule type="expression" dxfId="1400" priority="126">
      <formula>IF(RIGHT(TEXT(AI680,"0.#"),1)=".",TRUE,FALSE)</formula>
    </cfRule>
  </conditionalFormatting>
  <conditionalFormatting sqref="AM686">
    <cfRule type="expression" dxfId="1399" priority="117">
      <formula>IF(RIGHT(TEXT(AM686,"0.#"),1)=".",FALSE,TRUE)</formula>
    </cfRule>
    <cfRule type="expression" dxfId="1398" priority="118">
      <formula>IF(RIGHT(TEXT(AM686,"0.#"),1)=".",TRUE,FALSE)</formula>
    </cfRule>
  </conditionalFormatting>
  <conditionalFormatting sqref="AM684">
    <cfRule type="expression" dxfId="1397" priority="121">
      <formula>IF(RIGHT(TEXT(AM684,"0.#"),1)=".",FALSE,TRUE)</formula>
    </cfRule>
    <cfRule type="expression" dxfId="1396" priority="122">
      <formula>IF(RIGHT(TEXT(AM684,"0.#"),1)=".",TRUE,FALSE)</formula>
    </cfRule>
  </conditionalFormatting>
  <conditionalFormatting sqref="AM685">
    <cfRule type="expression" dxfId="1395" priority="119">
      <formula>IF(RIGHT(TEXT(AM685,"0.#"),1)=".",FALSE,TRUE)</formula>
    </cfRule>
    <cfRule type="expression" dxfId="1394" priority="120">
      <formula>IF(RIGHT(TEXT(AM685,"0.#"),1)=".",TRUE,FALSE)</formula>
    </cfRule>
  </conditionalFormatting>
  <conditionalFormatting sqref="AI686">
    <cfRule type="expression" dxfId="1393" priority="111">
      <formula>IF(RIGHT(TEXT(AI686,"0.#"),1)=".",FALSE,TRUE)</formula>
    </cfRule>
    <cfRule type="expression" dxfId="1392" priority="112">
      <formula>IF(RIGHT(TEXT(AI686,"0.#"),1)=".",TRUE,FALSE)</formula>
    </cfRule>
  </conditionalFormatting>
  <conditionalFormatting sqref="AI684">
    <cfRule type="expression" dxfId="1391" priority="115">
      <formula>IF(RIGHT(TEXT(AI684,"0.#"),1)=".",FALSE,TRUE)</formula>
    </cfRule>
    <cfRule type="expression" dxfId="1390" priority="116">
      <formula>IF(RIGHT(TEXT(AI684,"0.#"),1)=".",TRUE,FALSE)</formula>
    </cfRule>
  </conditionalFormatting>
  <conditionalFormatting sqref="AI685">
    <cfRule type="expression" dxfId="1389" priority="113">
      <formula>IF(RIGHT(TEXT(AI685,"0.#"),1)=".",FALSE,TRUE)</formula>
    </cfRule>
    <cfRule type="expression" dxfId="1388" priority="114">
      <formula>IF(RIGHT(TEXT(AI685,"0.#"),1)=".",TRUE,FALSE)</formula>
    </cfRule>
  </conditionalFormatting>
  <conditionalFormatting sqref="AM691">
    <cfRule type="expression" dxfId="1387" priority="105">
      <formula>IF(RIGHT(TEXT(AM691,"0.#"),1)=".",FALSE,TRUE)</formula>
    </cfRule>
    <cfRule type="expression" dxfId="1386" priority="106">
      <formula>IF(RIGHT(TEXT(AM691,"0.#"),1)=".",TRUE,FALSE)</formula>
    </cfRule>
  </conditionalFormatting>
  <conditionalFormatting sqref="AM689">
    <cfRule type="expression" dxfId="1385" priority="109">
      <formula>IF(RIGHT(TEXT(AM689,"0.#"),1)=".",FALSE,TRUE)</formula>
    </cfRule>
    <cfRule type="expression" dxfId="1384" priority="110">
      <formula>IF(RIGHT(TEXT(AM689,"0.#"),1)=".",TRUE,FALSE)</formula>
    </cfRule>
  </conditionalFormatting>
  <conditionalFormatting sqref="AM690">
    <cfRule type="expression" dxfId="1383" priority="107">
      <formula>IF(RIGHT(TEXT(AM690,"0.#"),1)=".",FALSE,TRUE)</formula>
    </cfRule>
    <cfRule type="expression" dxfId="1382" priority="108">
      <formula>IF(RIGHT(TEXT(AM690,"0.#"),1)=".",TRUE,FALSE)</formula>
    </cfRule>
  </conditionalFormatting>
  <conditionalFormatting sqref="AI691">
    <cfRule type="expression" dxfId="1381" priority="99">
      <formula>IF(RIGHT(TEXT(AI691,"0.#"),1)=".",FALSE,TRUE)</formula>
    </cfRule>
    <cfRule type="expression" dxfId="1380" priority="100">
      <formula>IF(RIGHT(TEXT(AI691,"0.#"),1)=".",TRUE,FALSE)</formula>
    </cfRule>
  </conditionalFormatting>
  <conditionalFormatting sqref="AI689">
    <cfRule type="expression" dxfId="1379" priority="103">
      <formula>IF(RIGHT(TEXT(AI689,"0.#"),1)=".",FALSE,TRUE)</formula>
    </cfRule>
    <cfRule type="expression" dxfId="1378" priority="104">
      <formula>IF(RIGHT(TEXT(AI689,"0.#"),1)=".",TRUE,FALSE)</formula>
    </cfRule>
  </conditionalFormatting>
  <conditionalFormatting sqref="AI690">
    <cfRule type="expression" dxfId="1377" priority="101">
      <formula>IF(RIGHT(TEXT(AI690,"0.#"),1)=".",FALSE,TRUE)</formula>
    </cfRule>
    <cfRule type="expression" dxfId="1376" priority="102">
      <formula>IF(RIGHT(TEXT(AI690,"0.#"),1)=".",TRUE,FALSE)</formula>
    </cfRule>
  </conditionalFormatting>
  <conditionalFormatting sqref="AM656">
    <cfRule type="expression" dxfId="1375" priority="177">
      <formula>IF(RIGHT(TEXT(AM656,"0.#"),1)=".",FALSE,TRUE)</formula>
    </cfRule>
    <cfRule type="expression" dxfId="1374" priority="178">
      <formula>IF(RIGHT(TEXT(AM656,"0.#"),1)=".",TRUE,FALSE)</formula>
    </cfRule>
  </conditionalFormatting>
  <conditionalFormatting sqref="AM654">
    <cfRule type="expression" dxfId="1373" priority="181">
      <formula>IF(RIGHT(TEXT(AM654,"0.#"),1)=".",FALSE,TRUE)</formula>
    </cfRule>
    <cfRule type="expression" dxfId="1372" priority="182">
      <formula>IF(RIGHT(TEXT(AM654,"0.#"),1)=".",TRUE,FALSE)</formula>
    </cfRule>
  </conditionalFormatting>
  <conditionalFormatting sqref="AM655">
    <cfRule type="expression" dxfId="1371" priority="179">
      <formula>IF(RIGHT(TEXT(AM655,"0.#"),1)=".",FALSE,TRUE)</formula>
    </cfRule>
    <cfRule type="expression" dxfId="1370" priority="180">
      <formula>IF(RIGHT(TEXT(AM655,"0.#"),1)=".",TRUE,FALSE)</formula>
    </cfRule>
  </conditionalFormatting>
  <conditionalFormatting sqref="AI656">
    <cfRule type="expression" dxfId="1369" priority="171">
      <formula>IF(RIGHT(TEXT(AI656,"0.#"),1)=".",FALSE,TRUE)</formula>
    </cfRule>
    <cfRule type="expression" dxfId="1368" priority="172">
      <formula>IF(RIGHT(TEXT(AI656,"0.#"),1)=".",TRUE,FALSE)</formula>
    </cfRule>
  </conditionalFormatting>
  <conditionalFormatting sqref="AI654">
    <cfRule type="expression" dxfId="1367" priority="175">
      <formula>IF(RIGHT(TEXT(AI654,"0.#"),1)=".",FALSE,TRUE)</formula>
    </cfRule>
    <cfRule type="expression" dxfId="1366" priority="176">
      <formula>IF(RIGHT(TEXT(AI654,"0.#"),1)=".",TRUE,FALSE)</formula>
    </cfRule>
  </conditionalFormatting>
  <conditionalFormatting sqref="AI655">
    <cfRule type="expression" dxfId="1365" priority="173">
      <formula>IF(RIGHT(TEXT(AI655,"0.#"),1)=".",FALSE,TRUE)</formula>
    </cfRule>
    <cfRule type="expression" dxfId="1364" priority="174">
      <formula>IF(RIGHT(TEXT(AI655,"0.#"),1)=".",TRUE,FALSE)</formula>
    </cfRule>
  </conditionalFormatting>
  <conditionalFormatting sqref="AM661">
    <cfRule type="expression" dxfId="1363" priority="165">
      <formula>IF(RIGHT(TEXT(AM661,"0.#"),1)=".",FALSE,TRUE)</formula>
    </cfRule>
    <cfRule type="expression" dxfId="1362" priority="166">
      <formula>IF(RIGHT(TEXT(AM661,"0.#"),1)=".",TRUE,FALSE)</formula>
    </cfRule>
  </conditionalFormatting>
  <conditionalFormatting sqref="AM659">
    <cfRule type="expression" dxfId="1361" priority="169">
      <formula>IF(RIGHT(TEXT(AM659,"0.#"),1)=".",FALSE,TRUE)</formula>
    </cfRule>
    <cfRule type="expression" dxfId="1360" priority="170">
      <formula>IF(RIGHT(TEXT(AM659,"0.#"),1)=".",TRUE,FALSE)</formula>
    </cfRule>
  </conditionalFormatting>
  <conditionalFormatting sqref="AM660">
    <cfRule type="expression" dxfId="1359" priority="167">
      <formula>IF(RIGHT(TEXT(AM660,"0.#"),1)=".",FALSE,TRUE)</formula>
    </cfRule>
    <cfRule type="expression" dxfId="1358" priority="168">
      <formula>IF(RIGHT(TEXT(AM660,"0.#"),1)=".",TRUE,FALSE)</formula>
    </cfRule>
  </conditionalFormatting>
  <conditionalFormatting sqref="AI661">
    <cfRule type="expression" dxfId="1357" priority="159">
      <formula>IF(RIGHT(TEXT(AI661,"0.#"),1)=".",FALSE,TRUE)</formula>
    </cfRule>
    <cfRule type="expression" dxfId="1356" priority="160">
      <formula>IF(RIGHT(TEXT(AI661,"0.#"),1)=".",TRUE,FALSE)</formula>
    </cfRule>
  </conditionalFormatting>
  <conditionalFormatting sqref="AI659">
    <cfRule type="expression" dxfId="1355" priority="163">
      <formula>IF(RIGHT(TEXT(AI659,"0.#"),1)=".",FALSE,TRUE)</formula>
    </cfRule>
    <cfRule type="expression" dxfId="1354" priority="164">
      <formula>IF(RIGHT(TEXT(AI659,"0.#"),1)=".",TRUE,FALSE)</formula>
    </cfRule>
  </conditionalFormatting>
  <conditionalFormatting sqref="AI660">
    <cfRule type="expression" dxfId="1353" priority="161">
      <formula>IF(RIGHT(TEXT(AI660,"0.#"),1)=".",FALSE,TRUE)</formula>
    </cfRule>
    <cfRule type="expression" dxfId="1352" priority="162">
      <formula>IF(RIGHT(TEXT(AI660,"0.#"),1)=".",TRUE,FALSE)</formula>
    </cfRule>
  </conditionalFormatting>
  <conditionalFormatting sqref="AM666">
    <cfRule type="expression" dxfId="1351" priority="153">
      <formula>IF(RIGHT(TEXT(AM666,"0.#"),1)=".",FALSE,TRUE)</formula>
    </cfRule>
    <cfRule type="expression" dxfId="1350" priority="154">
      <formula>IF(RIGHT(TEXT(AM666,"0.#"),1)=".",TRUE,FALSE)</formula>
    </cfRule>
  </conditionalFormatting>
  <conditionalFormatting sqref="AM664">
    <cfRule type="expression" dxfId="1349" priority="157">
      <formula>IF(RIGHT(TEXT(AM664,"0.#"),1)=".",FALSE,TRUE)</formula>
    </cfRule>
    <cfRule type="expression" dxfId="1348" priority="158">
      <formula>IF(RIGHT(TEXT(AM664,"0.#"),1)=".",TRUE,FALSE)</formula>
    </cfRule>
  </conditionalFormatting>
  <conditionalFormatting sqref="AM665">
    <cfRule type="expression" dxfId="1347" priority="155">
      <formula>IF(RIGHT(TEXT(AM665,"0.#"),1)=".",FALSE,TRUE)</formula>
    </cfRule>
    <cfRule type="expression" dxfId="1346" priority="156">
      <formula>IF(RIGHT(TEXT(AM665,"0.#"),1)=".",TRUE,FALSE)</formula>
    </cfRule>
  </conditionalFormatting>
  <conditionalFormatting sqref="AI666">
    <cfRule type="expression" dxfId="1345" priority="147">
      <formula>IF(RIGHT(TEXT(AI666,"0.#"),1)=".",FALSE,TRUE)</formula>
    </cfRule>
    <cfRule type="expression" dxfId="1344" priority="148">
      <formula>IF(RIGHT(TEXT(AI666,"0.#"),1)=".",TRUE,FALSE)</formula>
    </cfRule>
  </conditionalFormatting>
  <conditionalFormatting sqref="AI664">
    <cfRule type="expression" dxfId="1343" priority="151">
      <formula>IF(RIGHT(TEXT(AI664,"0.#"),1)=".",FALSE,TRUE)</formula>
    </cfRule>
    <cfRule type="expression" dxfId="1342" priority="152">
      <formula>IF(RIGHT(TEXT(AI664,"0.#"),1)=".",TRUE,FALSE)</formula>
    </cfRule>
  </conditionalFormatting>
  <conditionalFormatting sqref="AI665">
    <cfRule type="expression" dxfId="1341" priority="149">
      <formula>IF(RIGHT(TEXT(AI665,"0.#"),1)=".",FALSE,TRUE)</formula>
    </cfRule>
    <cfRule type="expression" dxfId="1340" priority="150">
      <formula>IF(RIGHT(TEXT(AI665,"0.#"),1)=".",TRUE,FALSE)</formula>
    </cfRule>
  </conditionalFormatting>
  <conditionalFormatting sqref="AM671">
    <cfRule type="expression" dxfId="1339" priority="141">
      <formula>IF(RIGHT(TEXT(AM671,"0.#"),1)=".",FALSE,TRUE)</formula>
    </cfRule>
    <cfRule type="expression" dxfId="1338" priority="142">
      <formula>IF(RIGHT(TEXT(AM671,"0.#"),1)=".",TRUE,FALSE)</formula>
    </cfRule>
  </conditionalFormatting>
  <conditionalFormatting sqref="AM669">
    <cfRule type="expression" dxfId="1337" priority="145">
      <formula>IF(RIGHT(TEXT(AM669,"0.#"),1)=".",FALSE,TRUE)</formula>
    </cfRule>
    <cfRule type="expression" dxfId="1336" priority="146">
      <formula>IF(RIGHT(TEXT(AM669,"0.#"),1)=".",TRUE,FALSE)</formula>
    </cfRule>
  </conditionalFormatting>
  <conditionalFormatting sqref="AM670">
    <cfRule type="expression" dxfId="1335" priority="143">
      <formula>IF(RIGHT(TEXT(AM670,"0.#"),1)=".",FALSE,TRUE)</formula>
    </cfRule>
    <cfRule type="expression" dxfId="1334" priority="144">
      <formula>IF(RIGHT(TEXT(AM670,"0.#"),1)=".",TRUE,FALSE)</formula>
    </cfRule>
  </conditionalFormatting>
  <conditionalFormatting sqref="AI671">
    <cfRule type="expression" dxfId="1333" priority="135">
      <formula>IF(RIGHT(TEXT(AI671,"0.#"),1)=".",FALSE,TRUE)</formula>
    </cfRule>
    <cfRule type="expression" dxfId="1332" priority="136">
      <formula>IF(RIGHT(TEXT(AI671,"0.#"),1)=".",TRUE,FALSE)</formula>
    </cfRule>
  </conditionalFormatting>
  <conditionalFormatting sqref="AI669">
    <cfRule type="expression" dxfId="1331" priority="139">
      <formula>IF(RIGHT(TEXT(AI669,"0.#"),1)=".",FALSE,TRUE)</formula>
    </cfRule>
    <cfRule type="expression" dxfId="1330" priority="140">
      <formula>IF(RIGHT(TEXT(AI669,"0.#"),1)=".",TRUE,FALSE)</formula>
    </cfRule>
  </conditionalFormatting>
  <conditionalFormatting sqref="AI670">
    <cfRule type="expression" dxfId="1329" priority="137">
      <formula>IF(RIGHT(TEXT(AI670,"0.#"),1)=".",FALSE,TRUE)</formula>
    </cfRule>
    <cfRule type="expression" dxfId="1328" priority="138">
      <formula>IF(RIGHT(TEXT(AI670,"0.#"),1)=".",TRUE,FALSE)</formula>
    </cfRule>
  </conditionalFormatting>
  <conditionalFormatting sqref="P29:AC29">
    <cfRule type="expression" dxfId="1327" priority="97">
      <formula>IF(RIGHT(TEXT(P29,"0.#"),1)=".",FALSE,TRUE)</formula>
    </cfRule>
    <cfRule type="expression" dxfId="1326" priority="98">
      <formula>IF(RIGHT(TEXT(P29,"0.#"),1)=".",TRUE,FALSE)</formula>
    </cfRule>
  </conditionalFormatting>
  <conditionalFormatting sqref="Y871">
    <cfRule type="expression" dxfId="1325" priority="95">
      <formula>IF(RIGHT(TEXT(Y871,"0.#"),1)=".",FALSE,TRUE)</formula>
    </cfRule>
    <cfRule type="expression" dxfId="1324" priority="96">
      <formula>IF(RIGHT(TEXT(Y871,"0.#"),1)=".",TRUE,FALSE)</formula>
    </cfRule>
  </conditionalFormatting>
  <conditionalFormatting sqref="AL871:AO871">
    <cfRule type="expression" dxfId="1323" priority="91">
      <formula>IF(AND(AL871&gt;=0, RIGHT(TEXT(AL871,"0.#"),1)&lt;&gt;"."),TRUE,FALSE)</formula>
    </cfRule>
    <cfRule type="expression" dxfId="1322" priority="92">
      <formula>IF(AND(AL871&gt;=0, RIGHT(TEXT(AL871,"0.#"),1)="."),TRUE,FALSE)</formula>
    </cfRule>
    <cfRule type="expression" dxfId="1321" priority="93">
      <formula>IF(AND(AL871&lt;0, RIGHT(TEXT(AL871,"0.#"),1)&lt;&gt;"."),TRUE,FALSE)</formula>
    </cfRule>
    <cfRule type="expression" dxfId="1320" priority="94">
      <formula>IF(AND(AL871&lt;0, RIGHT(TEXT(AL871,"0.#"),1)="."),TRUE,FALSE)</formula>
    </cfRule>
  </conditionalFormatting>
  <conditionalFormatting sqref="AL870:AO870">
    <cfRule type="expression" dxfId="1319" priority="87">
      <formula>IF(AND(AL870&gt;=0, RIGHT(TEXT(AL870,"0.#"),1)&lt;&gt;"."),TRUE,FALSE)</formula>
    </cfRule>
    <cfRule type="expression" dxfId="1318" priority="88">
      <formula>IF(AND(AL870&gt;=0, RIGHT(TEXT(AL870,"0.#"),1)="."),TRUE,FALSE)</formula>
    </cfRule>
    <cfRule type="expression" dxfId="1317" priority="89">
      <formula>IF(AND(AL870&lt;0, RIGHT(TEXT(AL870,"0.#"),1)&lt;&gt;"."),TRUE,FALSE)</formula>
    </cfRule>
    <cfRule type="expression" dxfId="1316" priority="90">
      <formula>IF(AND(AL870&lt;0, RIGHT(TEXT(AL870,"0.#"),1)="."),TRUE,FALSE)</formula>
    </cfRule>
  </conditionalFormatting>
  <conditionalFormatting sqref="Y870">
    <cfRule type="expression" dxfId="1315" priority="85">
      <formula>IF(RIGHT(TEXT(Y870,"0.#"),1)=".",FALSE,TRUE)</formula>
    </cfRule>
    <cfRule type="expression" dxfId="1314" priority="86">
      <formula>IF(RIGHT(TEXT(Y870,"0.#"),1)=".",TRUE,FALSE)</formula>
    </cfRule>
  </conditionalFormatting>
  <conditionalFormatting sqref="AL903:AO903">
    <cfRule type="expression" dxfId="1313" priority="81">
      <formula>IF(AND(AL903&gt;=0, RIGHT(TEXT(AL903,"0.#"),1)&lt;&gt;"."),TRUE,FALSE)</formula>
    </cfRule>
    <cfRule type="expression" dxfId="1312" priority="82">
      <formula>IF(AND(AL903&gt;=0, RIGHT(TEXT(AL903,"0.#"),1)="."),TRUE,FALSE)</formula>
    </cfRule>
    <cfRule type="expression" dxfId="1311" priority="83">
      <formula>IF(AND(AL903&lt;0, RIGHT(TEXT(AL903,"0.#"),1)&lt;&gt;"."),TRUE,FALSE)</formula>
    </cfRule>
    <cfRule type="expression" dxfId="1310" priority="84">
      <formula>IF(AND(AL903&lt;0, RIGHT(TEXT(AL903,"0.#"),1)="."),TRUE,FALSE)</formula>
    </cfRule>
  </conditionalFormatting>
  <conditionalFormatting sqref="AL904:AO904">
    <cfRule type="expression" dxfId="1309" priority="77">
      <formula>IF(AND(AL904&gt;=0, RIGHT(TEXT(AL904,"0.#"),1)&lt;&gt;"."),TRUE,FALSE)</formula>
    </cfRule>
    <cfRule type="expression" dxfId="1308" priority="78">
      <formula>IF(AND(AL904&gt;=0, RIGHT(TEXT(AL904,"0.#"),1)="."),TRUE,FALSE)</formula>
    </cfRule>
    <cfRule type="expression" dxfId="1307" priority="79">
      <formula>IF(AND(AL904&lt;0, RIGHT(TEXT(AL904,"0.#"),1)&lt;&gt;"."),TRUE,FALSE)</formula>
    </cfRule>
    <cfRule type="expression" dxfId="1306" priority="80">
      <formula>IF(AND(AL904&lt;0, RIGHT(TEXT(AL904,"0.#"),1)="."),TRUE,FALSE)</formula>
    </cfRule>
  </conditionalFormatting>
  <conditionalFormatting sqref="AL936:AO936">
    <cfRule type="expression" dxfId="1305" priority="73">
      <formula>IF(AND(AL936&gt;=0, RIGHT(TEXT(AL936,"0.#"),1)&lt;&gt;"."),TRUE,FALSE)</formula>
    </cfRule>
    <cfRule type="expression" dxfId="1304" priority="74">
      <formula>IF(AND(AL936&gt;=0, RIGHT(TEXT(AL936,"0.#"),1)="."),TRUE,FALSE)</formula>
    </cfRule>
    <cfRule type="expression" dxfId="1303" priority="75">
      <formula>IF(AND(AL936&lt;0, RIGHT(TEXT(AL936,"0.#"),1)&lt;&gt;"."),TRUE,FALSE)</formula>
    </cfRule>
    <cfRule type="expression" dxfId="1302" priority="76">
      <formula>IF(AND(AL936&lt;0, RIGHT(TEXT(AL936,"0.#"),1)="."),TRUE,FALSE)</formula>
    </cfRule>
  </conditionalFormatting>
  <conditionalFormatting sqref="AL937:AO937">
    <cfRule type="expression" dxfId="1301" priority="69">
      <formula>IF(AND(AL937&gt;=0, RIGHT(TEXT(AL937,"0.#"),1)&lt;&gt;"."),TRUE,FALSE)</formula>
    </cfRule>
    <cfRule type="expression" dxfId="1300" priority="70">
      <formula>IF(AND(AL937&gt;=0, RIGHT(TEXT(AL937,"0.#"),1)="."),TRUE,FALSE)</formula>
    </cfRule>
    <cfRule type="expression" dxfId="1299" priority="71">
      <formula>IF(AND(AL937&lt;0, RIGHT(TEXT(AL937,"0.#"),1)&lt;&gt;"."),TRUE,FALSE)</formula>
    </cfRule>
    <cfRule type="expression" dxfId="1298" priority="72">
      <formula>IF(AND(AL937&lt;0, RIGHT(TEXT(AL937,"0.#"),1)="."),TRUE,FALSE)</formula>
    </cfRule>
  </conditionalFormatting>
  <conditionalFormatting sqref="AL938:AO938">
    <cfRule type="expression" dxfId="1297" priority="65">
      <formula>IF(AND(AL938&gt;=0, RIGHT(TEXT(AL938,"0.#"),1)&lt;&gt;"."),TRUE,FALSE)</formula>
    </cfRule>
    <cfRule type="expression" dxfId="1296" priority="66">
      <formula>IF(AND(AL938&gt;=0, RIGHT(TEXT(AL938,"0.#"),1)="."),TRUE,FALSE)</formula>
    </cfRule>
    <cfRule type="expression" dxfId="1295" priority="67">
      <formula>IF(AND(AL938&lt;0, RIGHT(TEXT(AL938,"0.#"),1)&lt;&gt;"."),TRUE,FALSE)</formula>
    </cfRule>
    <cfRule type="expression" dxfId="1294" priority="68">
      <formula>IF(AND(AL938&lt;0, RIGHT(TEXT(AL938,"0.#"),1)="."),TRUE,FALSE)</formula>
    </cfRule>
  </conditionalFormatting>
  <conditionalFormatting sqref="AL939:AO939">
    <cfRule type="expression" dxfId="1293" priority="61">
      <formula>IF(AND(AL939&gt;=0, RIGHT(TEXT(AL939,"0.#"),1)&lt;&gt;"."),TRUE,FALSE)</formula>
    </cfRule>
    <cfRule type="expression" dxfId="1292" priority="62">
      <formula>IF(AND(AL939&gt;=0, RIGHT(TEXT(AL939,"0.#"),1)="."),TRUE,FALSE)</formula>
    </cfRule>
    <cfRule type="expression" dxfId="1291" priority="63">
      <formula>IF(AND(AL939&lt;0, RIGHT(TEXT(AL939,"0.#"),1)&lt;&gt;"."),TRUE,FALSE)</formula>
    </cfRule>
    <cfRule type="expression" dxfId="1290" priority="64">
      <formula>IF(AND(AL939&lt;0, RIGHT(TEXT(AL939,"0.#"),1)="."),TRUE,FALSE)</formula>
    </cfRule>
  </conditionalFormatting>
  <conditionalFormatting sqref="Y936">
    <cfRule type="expression" dxfId="1289" priority="59">
      <formula>IF(RIGHT(TEXT(Y936,"0.#"),1)=".",FALSE,TRUE)</formula>
    </cfRule>
    <cfRule type="expression" dxfId="1288" priority="60">
      <formula>IF(RIGHT(TEXT(Y936,"0.#"),1)=".",TRUE,FALSE)</formula>
    </cfRule>
  </conditionalFormatting>
  <conditionalFormatting sqref="Y937">
    <cfRule type="expression" dxfId="1287" priority="57">
      <formula>IF(RIGHT(TEXT(Y937,"0.#"),1)=".",FALSE,TRUE)</formula>
    </cfRule>
    <cfRule type="expression" dxfId="1286" priority="58">
      <formula>IF(RIGHT(TEXT(Y937,"0.#"),1)=".",TRUE,FALSE)</formula>
    </cfRule>
  </conditionalFormatting>
  <conditionalFormatting sqref="Y938">
    <cfRule type="expression" dxfId="1285" priority="55">
      <formula>IF(RIGHT(TEXT(Y938,"0.#"),1)=".",FALSE,TRUE)</formula>
    </cfRule>
    <cfRule type="expression" dxfId="1284" priority="56">
      <formula>IF(RIGHT(TEXT(Y938,"0.#"),1)=".",TRUE,FALSE)</formula>
    </cfRule>
  </conditionalFormatting>
  <conditionalFormatting sqref="Y973">
    <cfRule type="expression" dxfId="1283" priority="49">
      <formula>IF(RIGHT(TEXT(Y973,"0.#"),1)=".",FALSE,TRUE)</formula>
    </cfRule>
    <cfRule type="expression" dxfId="1282" priority="50">
      <formula>IF(RIGHT(TEXT(Y973,"0.#"),1)=".",TRUE,FALSE)</formula>
    </cfRule>
  </conditionalFormatting>
  <conditionalFormatting sqref="AL973:AO974">
    <cfRule type="expression" dxfId="1281" priority="51">
      <formula>IF(AND(AL973&gt;=0, RIGHT(TEXT(AL973,"0.#"),1)&lt;&gt;"."),TRUE,FALSE)</formula>
    </cfRule>
    <cfRule type="expression" dxfId="1280" priority="52">
      <formula>IF(AND(AL973&gt;=0, RIGHT(TEXT(AL973,"0.#"),1)="."),TRUE,FALSE)</formula>
    </cfRule>
    <cfRule type="expression" dxfId="1279" priority="53">
      <formula>IF(AND(AL973&lt;0, RIGHT(TEXT(AL973,"0.#"),1)&lt;&gt;"."),TRUE,FALSE)</formula>
    </cfRule>
    <cfRule type="expression" dxfId="1278" priority="54">
      <formula>IF(AND(AL973&lt;0, RIGHT(TEXT(AL973,"0.#"),1)="."),TRUE,FALSE)</formula>
    </cfRule>
  </conditionalFormatting>
  <conditionalFormatting sqref="Y974">
    <cfRule type="expression" dxfId="1277" priority="47">
      <formula>IF(RIGHT(TEXT(Y974,"0.#"),1)=".",FALSE,TRUE)</formula>
    </cfRule>
    <cfRule type="expression" dxfId="1276" priority="48">
      <formula>IF(RIGHT(TEXT(Y974,"0.#"),1)=".",TRUE,FALSE)</formula>
    </cfRule>
  </conditionalFormatting>
  <conditionalFormatting sqref="Y972">
    <cfRule type="expression" dxfId="1275" priority="41">
      <formula>IF(RIGHT(TEXT(Y972,"0.#"),1)=".",FALSE,TRUE)</formula>
    </cfRule>
    <cfRule type="expression" dxfId="1274" priority="42">
      <formula>IF(RIGHT(TEXT(Y972,"0.#"),1)=".",TRUE,FALSE)</formula>
    </cfRule>
  </conditionalFormatting>
  <conditionalFormatting sqref="AL972:AO972">
    <cfRule type="expression" dxfId="1273" priority="43">
      <formula>IF(AND(AL972&gt;=0, RIGHT(TEXT(AL972,"0.#"),1)&lt;&gt;"."),TRUE,FALSE)</formula>
    </cfRule>
    <cfRule type="expression" dxfId="1272" priority="44">
      <formula>IF(AND(AL972&gt;=0, RIGHT(TEXT(AL972,"0.#"),1)="."),TRUE,FALSE)</formula>
    </cfRule>
    <cfRule type="expression" dxfId="1271" priority="45">
      <formula>IF(AND(AL972&lt;0, RIGHT(TEXT(AL972,"0.#"),1)&lt;&gt;"."),TRUE,FALSE)</formula>
    </cfRule>
    <cfRule type="expression" dxfId="1270" priority="46">
      <formula>IF(AND(AL972&lt;0, RIGHT(TEXT(AL972,"0.#"),1)="."),TRUE,FALSE)</formula>
    </cfRule>
  </conditionalFormatting>
  <conditionalFormatting sqref="AL971:AO971">
    <cfRule type="expression" dxfId="1269" priority="37">
      <formula>IF(AND(AL971&gt;=0, RIGHT(TEXT(AL971,"0.#"),1)&lt;&gt;"."),TRUE,FALSE)</formula>
    </cfRule>
    <cfRule type="expression" dxfId="1268" priority="38">
      <formula>IF(AND(AL971&gt;=0, RIGHT(TEXT(AL971,"0.#"),1)="."),TRUE,FALSE)</formula>
    </cfRule>
    <cfRule type="expression" dxfId="1267" priority="39">
      <formula>IF(AND(AL971&lt;0, RIGHT(TEXT(AL971,"0.#"),1)&lt;&gt;"."),TRUE,FALSE)</formula>
    </cfRule>
    <cfRule type="expression" dxfId="1266" priority="40">
      <formula>IF(AND(AL971&lt;0, RIGHT(TEXT(AL971,"0.#"),1)="."),TRUE,FALSE)</formula>
    </cfRule>
  </conditionalFormatting>
  <conditionalFormatting sqref="Y970">
    <cfRule type="expression" dxfId="1265" priority="35">
      <formula>IF(RIGHT(TEXT(Y970,"0.#"),1)=".",FALSE,TRUE)</formula>
    </cfRule>
    <cfRule type="expression" dxfId="1264" priority="36">
      <formula>IF(RIGHT(TEXT(Y970,"0.#"),1)=".",TRUE,FALSE)</formula>
    </cfRule>
  </conditionalFormatting>
  <conditionalFormatting sqref="Y971">
    <cfRule type="expression" dxfId="1263" priority="33">
      <formula>IF(RIGHT(TEXT(Y971,"0.#"),1)=".",FALSE,TRUE)</formula>
    </cfRule>
    <cfRule type="expression" dxfId="1262" priority="34">
      <formula>IF(RIGHT(TEXT(Y971,"0.#"),1)=".",TRUE,FALSE)</formula>
    </cfRule>
  </conditionalFormatting>
  <conditionalFormatting sqref="AL970:AO970">
    <cfRule type="expression" dxfId="1261" priority="29">
      <formula>IF(AND(AL970&gt;=0, RIGHT(TEXT(AL970,"0.#"),1)&lt;&gt;"."),TRUE,FALSE)</formula>
    </cfRule>
    <cfRule type="expression" dxfId="1260" priority="30">
      <formula>IF(AND(AL970&gt;=0, RIGHT(TEXT(AL970,"0.#"),1)="."),TRUE,FALSE)</formula>
    </cfRule>
    <cfRule type="expression" dxfId="1259" priority="31">
      <formula>IF(AND(AL970&lt;0, RIGHT(TEXT(AL970,"0.#"),1)&lt;&gt;"."),TRUE,FALSE)</formula>
    </cfRule>
    <cfRule type="expression" dxfId="1258" priority="32">
      <formula>IF(AND(AL970&lt;0, RIGHT(TEXT(AL970,"0.#"),1)="."),TRUE,FALSE)</formula>
    </cfRule>
  </conditionalFormatting>
  <conditionalFormatting sqref="AL969:AO969">
    <cfRule type="expression" dxfId="1257" priority="25">
      <formula>IF(AND(AL969&gt;=0, RIGHT(TEXT(AL969,"0.#"),1)&lt;&gt;"."),TRUE,FALSE)</formula>
    </cfRule>
    <cfRule type="expression" dxfId="1256" priority="26">
      <formula>IF(AND(AL969&gt;=0, RIGHT(TEXT(AL969,"0.#"),1)="."),TRUE,FALSE)</formula>
    </cfRule>
    <cfRule type="expression" dxfId="1255" priority="27">
      <formula>IF(AND(AL969&lt;0, RIGHT(TEXT(AL969,"0.#"),1)&lt;&gt;"."),TRUE,FALSE)</formula>
    </cfRule>
    <cfRule type="expression" dxfId="1254" priority="28">
      <formula>IF(AND(AL969&lt;0, RIGHT(TEXT(AL969,"0.#"),1)="."),TRUE,FALSE)</formula>
    </cfRule>
  </conditionalFormatting>
  <conditionalFormatting sqref="AL1002:AO1002">
    <cfRule type="expression" dxfId="1253" priority="21">
      <formula>IF(AND(AL1002&gt;=0, RIGHT(TEXT(AL1002,"0.#"),1)&lt;&gt;"."),TRUE,FALSE)</formula>
    </cfRule>
    <cfRule type="expression" dxfId="1252" priority="22">
      <formula>IF(AND(AL1002&gt;=0, RIGHT(TEXT(AL1002,"0.#"),1)="."),TRUE,FALSE)</formula>
    </cfRule>
    <cfRule type="expression" dxfId="1251" priority="23">
      <formula>IF(AND(AL1002&lt;0, RIGHT(TEXT(AL1002,"0.#"),1)&lt;&gt;"."),TRUE,FALSE)</formula>
    </cfRule>
    <cfRule type="expression" dxfId="1250" priority="24">
      <formula>IF(AND(AL1002&lt;0, RIGHT(TEXT(AL1002,"0.#"),1)="."),TRUE,FALSE)</formula>
    </cfRule>
  </conditionalFormatting>
  <conditionalFormatting sqref="AL1035:AO1035">
    <cfRule type="expression" dxfId="1249" priority="17">
      <formula>IF(AND(AL1035&gt;=0, RIGHT(TEXT(AL1035,"0.#"),1)&lt;&gt;"."),TRUE,FALSE)</formula>
    </cfRule>
    <cfRule type="expression" dxfId="1248" priority="18">
      <formula>IF(AND(AL1035&gt;=0, RIGHT(TEXT(AL1035,"0.#"),1)="."),TRUE,FALSE)</formula>
    </cfRule>
    <cfRule type="expression" dxfId="1247" priority="19">
      <formula>IF(AND(AL1035&lt;0, RIGHT(TEXT(AL1035,"0.#"),1)&lt;&gt;"."),TRUE,FALSE)</formula>
    </cfRule>
    <cfRule type="expression" dxfId="1246" priority="20">
      <formula>IF(AND(AL1035&lt;0, RIGHT(TEXT(AL1035,"0.#"),1)="."),TRUE,FALSE)</formula>
    </cfRule>
  </conditionalFormatting>
  <conditionalFormatting sqref="AL1068:AO1068">
    <cfRule type="expression" dxfId="1245" priority="13">
      <formula>IF(AND(AL1068&gt;=0, RIGHT(TEXT(AL1068,"0.#"),1)&lt;&gt;"."),TRUE,FALSE)</formula>
    </cfRule>
    <cfRule type="expression" dxfId="1244" priority="14">
      <formula>IF(AND(AL1068&gt;=0, RIGHT(TEXT(AL1068,"0.#"),1)="."),TRUE,FALSE)</formula>
    </cfRule>
    <cfRule type="expression" dxfId="1243" priority="15">
      <formula>IF(AND(AL1068&lt;0, RIGHT(TEXT(AL1068,"0.#"),1)&lt;&gt;"."),TRUE,FALSE)</formula>
    </cfRule>
    <cfRule type="expression" dxfId="1242" priority="16">
      <formula>IF(AND(AL1068&lt;0, RIGHT(TEXT(AL1068,"0.#"),1)="."),TRUE,FALSE)</formula>
    </cfRule>
  </conditionalFormatting>
  <conditionalFormatting sqref="AL1069:AO1069">
    <cfRule type="expression" dxfId="1241" priority="9">
      <formula>IF(AND(AL1069&gt;=0, RIGHT(TEXT(AL1069,"0.#"),1)&lt;&gt;"."),TRUE,FALSE)</formula>
    </cfRule>
    <cfRule type="expression" dxfId="1240" priority="10">
      <formula>IF(AND(AL1069&gt;=0, RIGHT(TEXT(AL1069,"0.#"),1)="."),TRUE,FALSE)</formula>
    </cfRule>
    <cfRule type="expression" dxfId="1239" priority="11">
      <formula>IF(AND(AL1069&lt;0, RIGHT(TEXT(AL1069,"0.#"),1)&lt;&gt;"."),TRUE,FALSE)</formula>
    </cfRule>
    <cfRule type="expression" dxfId="1238" priority="12">
      <formula>IF(AND(AL1069&lt;0, RIGHT(TEXT(AL1069,"0.#"),1)="."),TRUE,FALSE)</formula>
    </cfRule>
  </conditionalFormatting>
  <conditionalFormatting sqref="AL1070:AO1070">
    <cfRule type="expression" dxfId="1237" priority="5">
      <formula>IF(AND(AL1070&gt;=0, RIGHT(TEXT(AL1070,"0.#"),1)&lt;&gt;"."),TRUE,FALSE)</formula>
    </cfRule>
    <cfRule type="expression" dxfId="1236" priority="6">
      <formula>IF(AND(AL1070&gt;=0, RIGHT(TEXT(AL1070,"0.#"),1)="."),TRUE,FALSE)</formula>
    </cfRule>
    <cfRule type="expression" dxfId="1235" priority="7">
      <formula>IF(AND(AL1070&lt;0, RIGHT(TEXT(AL1070,"0.#"),1)&lt;&gt;"."),TRUE,FALSE)</formula>
    </cfRule>
    <cfRule type="expression" dxfId="1234" priority="8">
      <formula>IF(AND(AL1070&lt;0, RIGHT(TEXT(AL1070,"0.#"),1)="."),TRUE,FALSE)</formula>
    </cfRule>
  </conditionalFormatting>
  <conditionalFormatting sqref="AL1071:AO1071">
    <cfRule type="expression" dxfId="1233" priority="1">
      <formula>IF(AND(AL1071&gt;=0, RIGHT(TEXT(AL1071,"0.#"),1)&lt;&gt;"."),TRUE,FALSE)</formula>
    </cfRule>
    <cfRule type="expression" dxfId="1232" priority="2">
      <formula>IF(AND(AL1071&gt;=0, RIGHT(TEXT(AL1071,"0.#"),1)="."),TRUE,FALSE)</formula>
    </cfRule>
    <cfRule type="expression" dxfId="1231" priority="3">
      <formula>IF(AND(AL1071&lt;0, RIGHT(TEXT(AL1071,"0.#"),1)&lt;&gt;"."),TRUE,FALSE)</formula>
    </cfRule>
    <cfRule type="expression" dxfId="1230" priority="4">
      <formula>IF(AND(AL1071&lt;0, RIGHT(TEXT(AL1071,"0.#"),1)="."),TRUE,FALSE)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49" man="1"/>
    <brk id="129" max="49" man="1"/>
    <brk id="699" max="49" man="1"/>
    <brk id="735" max="49" man="1"/>
    <brk id="761" max="49" man="1"/>
    <brk id="766" max="49" man="1"/>
    <brk id="769" max="49" man="1"/>
    <brk id="773" max="49" man="1"/>
    <brk id="778" max="49" man="1"/>
    <brk id="867"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357</v>
      </c>
      <c r="AI1" s="53" t="s">
        <v>366</v>
      </c>
      <c r="AK1" s="53" t="s">
        <v>371</v>
      </c>
      <c r="AM1" s="87"/>
      <c r="AN1" s="87"/>
      <c r="AP1" s="28" t="s">
        <v>441</v>
      </c>
    </row>
    <row r="2" spans="1:42" ht="13.5" customHeight="1" x14ac:dyDescent="0.15">
      <c r="A2" s="14" t="s">
        <v>202</v>
      </c>
      <c r="B2" s="15"/>
      <c r="C2" s="13" t="str">
        <f>IF(B2="","",A2)</f>
        <v/>
      </c>
      <c r="D2" s="13" t="str">
        <f>IF(C2="","",IF(D1&lt;&gt;"",CONCATENATE(D1,"、",C2),C2))</f>
        <v/>
      </c>
      <c r="F2" s="12" t="s">
        <v>188</v>
      </c>
      <c r="G2" s="17" t="s">
        <v>532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343</v>
      </c>
      <c r="W2" s="32" t="s">
        <v>298</v>
      </c>
      <c r="Y2" s="32" t="s">
        <v>68</v>
      </c>
      <c r="Z2" s="30"/>
      <c r="AA2" s="32" t="s">
        <v>77</v>
      </c>
      <c r="AB2" s="31"/>
      <c r="AC2" s="33" t="s">
        <v>253</v>
      </c>
      <c r="AD2" s="28"/>
      <c r="AE2" s="44" t="s">
        <v>294</v>
      </c>
      <c r="AF2" s="30"/>
      <c r="AG2" s="55" t="s">
        <v>452</v>
      </c>
      <c r="AI2" s="53" t="s">
        <v>521</v>
      </c>
      <c r="AK2" s="53" t="s">
        <v>372</v>
      </c>
      <c r="AM2" s="87"/>
      <c r="AN2" s="87"/>
      <c r="AP2" s="55" t="s">
        <v>452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532</v>
      </c>
      <c r="R3" s="13" t="str">
        <f t="shared" ref="R3:R8" si="3">IF(Q3="","",P3)</f>
        <v>委託・請負</v>
      </c>
      <c r="S3" s="13" t="str">
        <f t="shared" ref="S3:S8" si="4">IF(R3="",S2,IF(S2&lt;&gt;"",CONCATENATE(S2,"、",R3),R3))</f>
        <v>委託・請負</v>
      </c>
      <c r="T3" s="13"/>
      <c r="U3" s="32" t="s">
        <v>469</v>
      </c>
      <c r="W3" s="32" t="s">
        <v>268</v>
      </c>
      <c r="Y3" s="32" t="s">
        <v>70</v>
      </c>
      <c r="Z3" s="30"/>
      <c r="AA3" s="32" t="s">
        <v>79</v>
      </c>
      <c r="AB3" s="31"/>
      <c r="AC3" s="33" t="s">
        <v>254</v>
      </c>
      <c r="AD3" s="28"/>
      <c r="AE3" s="44" t="s">
        <v>295</v>
      </c>
      <c r="AF3" s="30"/>
      <c r="AG3" s="55" t="s">
        <v>453</v>
      </c>
      <c r="AI3" s="53" t="s">
        <v>365</v>
      </c>
      <c r="AK3" s="53" t="str">
        <f>CHAR(CODE(AK2)+1)</f>
        <v>B</v>
      </c>
      <c r="AM3" s="87"/>
      <c r="AN3" s="87"/>
      <c r="AP3" s="55" t="s">
        <v>453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499</v>
      </c>
      <c r="W4" s="32" t="s">
        <v>269</v>
      </c>
      <c r="Y4" s="32" t="s">
        <v>72</v>
      </c>
      <c r="Z4" s="30"/>
      <c r="AA4" s="32" t="s">
        <v>81</v>
      </c>
      <c r="AB4" s="31"/>
      <c r="AC4" s="32" t="s">
        <v>255</v>
      </c>
      <c r="AD4" s="28"/>
      <c r="AE4" s="44" t="s">
        <v>296</v>
      </c>
      <c r="AF4" s="30"/>
      <c r="AG4" s="55" t="s">
        <v>454</v>
      </c>
      <c r="AI4" s="53" t="s">
        <v>367</v>
      </c>
      <c r="AK4" s="53" t="str">
        <f t="shared" ref="AK4:AK49" si="7">CHAR(CODE(AK3)+1)</f>
        <v>C</v>
      </c>
      <c r="AM4" s="87"/>
      <c r="AN4" s="87"/>
      <c r="AP4" s="55" t="s">
        <v>454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410</v>
      </c>
      <c r="Y5" s="32" t="s">
        <v>74</v>
      </c>
      <c r="Z5" s="30"/>
      <c r="AA5" s="32" t="s">
        <v>83</v>
      </c>
      <c r="AB5" s="31"/>
      <c r="AC5" s="32" t="s">
        <v>297</v>
      </c>
      <c r="AD5" s="31"/>
      <c r="AE5" s="44" t="s">
        <v>465</v>
      </c>
      <c r="AF5" s="30"/>
      <c r="AG5" s="55" t="s">
        <v>455</v>
      </c>
      <c r="AI5" s="53" t="s">
        <v>501</v>
      </c>
      <c r="AK5" s="53" t="str">
        <f t="shared" si="7"/>
        <v>D</v>
      </c>
      <c r="AP5" s="55" t="s">
        <v>455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532</v>
      </c>
      <c r="R6" s="13" t="str">
        <f t="shared" si="3"/>
        <v>交付</v>
      </c>
      <c r="S6" s="13" t="str">
        <f t="shared" si="4"/>
        <v>委託・請負、交付</v>
      </c>
      <c r="T6" s="13"/>
      <c r="U6" s="32" t="s">
        <v>468</v>
      </c>
      <c r="W6" s="32" t="s">
        <v>270</v>
      </c>
      <c r="Y6" s="32" t="s">
        <v>76</v>
      </c>
      <c r="Z6" s="30"/>
      <c r="AA6" s="32" t="s">
        <v>85</v>
      </c>
      <c r="AB6" s="31"/>
      <c r="AC6" s="32" t="s">
        <v>256</v>
      </c>
      <c r="AD6" s="31"/>
      <c r="AE6" s="44" t="s">
        <v>462</v>
      </c>
      <c r="AF6" s="30"/>
      <c r="AG6" s="55" t="s">
        <v>456</v>
      </c>
      <c r="AI6" s="55" t="s">
        <v>502</v>
      </c>
      <c r="AK6" s="53" t="str">
        <f t="shared" si="7"/>
        <v>E</v>
      </c>
      <c r="AP6" s="55" t="s">
        <v>456</v>
      </c>
    </row>
    <row r="7" spans="1:42" ht="13.5" customHeight="1" x14ac:dyDescent="0.15">
      <c r="A7" s="14" t="s">
        <v>207</v>
      </c>
      <c r="B7" s="15" t="s">
        <v>532</v>
      </c>
      <c r="C7" s="13" t="str">
        <f t="shared" si="0"/>
        <v>観光立国</v>
      </c>
      <c r="D7" s="13" t="str">
        <f t="shared" si="8"/>
        <v>観光立国</v>
      </c>
      <c r="F7" s="18" t="s">
        <v>388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287</v>
      </c>
      <c r="W7" s="32" t="s">
        <v>271</v>
      </c>
      <c r="Y7" s="32" t="s">
        <v>78</v>
      </c>
      <c r="Z7" s="30"/>
      <c r="AA7" s="32" t="s">
        <v>87</v>
      </c>
      <c r="AB7" s="31"/>
      <c r="AC7" s="31"/>
      <c r="AD7" s="31"/>
      <c r="AE7" s="32" t="s">
        <v>256</v>
      </c>
      <c r="AF7" s="30"/>
      <c r="AG7" s="55" t="s">
        <v>457</v>
      </c>
      <c r="AH7" s="91"/>
      <c r="AI7" s="53" t="s">
        <v>503</v>
      </c>
      <c r="AK7" s="53" t="str">
        <f t="shared" si="7"/>
        <v>F</v>
      </c>
      <c r="AP7" s="55" t="s">
        <v>457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505</v>
      </c>
      <c r="W8" s="32" t="s">
        <v>272</v>
      </c>
      <c r="Y8" s="32" t="s">
        <v>80</v>
      </c>
      <c r="Z8" s="30"/>
      <c r="AA8" s="32" t="s">
        <v>89</v>
      </c>
      <c r="AB8" s="31"/>
      <c r="AC8" s="31"/>
      <c r="AD8" s="31"/>
      <c r="AE8" s="31"/>
      <c r="AF8" s="30"/>
      <c r="AG8" s="55" t="s">
        <v>458</v>
      </c>
      <c r="AI8" s="86"/>
      <c r="AK8" s="53" t="str">
        <f t="shared" si="7"/>
        <v>G</v>
      </c>
      <c r="AP8" s="55" t="s">
        <v>458</v>
      </c>
    </row>
    <row r="9" spans="1:42" ht="13.5" customHeight="1" x14ac:dyDescent="0.15">
      <c r="A9" s="14" t="s">
        <v>209</v>
      </c>
      <c r="B9" s="15" t="s">
        <v>532</v>
      </c>
      <c r="C9" s="13" t="str">
        <f t="shared" si="0"/>
        <v>高齢社会対策</v>
      </c>
      <c r="D9" s="13" t="str">
        <f t="shared" si="8"/>
        <v>観光立国、高齢社会対策</v>
      </c>
      <c r="F9" s="18" t="s">
        <v>389</v>
      </c>
      <c r="G9" s="17"/>
      <c r="H9" s="13" t="str">
        <f t="shared" si="1"/>
        <v/>
      </c>
      <c r="I9" s="13" t="str">
        <f t="shared" si="5"/>
        <v>一般会計</v>
      </c>
      <c r="K9" s="14" t="s">
        <v>228</v>
      </c>
      <c r="L9" s="15"/>
      <c r="M9" s="13" t="str">
        <f t="shared" si="2"/>
        <v/>
      </c>
      <c r="N9" s="13" t="str">
        <f t="shared" si="6"/>
        <v/>
      </c>
      <c r="O9" s="13"/>
      <c r="P9" s="13"/>
      <c r="Q9" s="19"/>
      <c r="T9" s="13"/>
      <c r="U9" s="32" t="s">
        <v>469</v>
      </c>
      <c r="W9" s="32" t="s">
        <v>273</v>
      </c>
      <c r="Y9" s="32" t="s">
        <v>82</v>
      </c>
      <c r="Z9" s="30"/>
      <c r="AA9" s="32" t="s">
        <v>91</v>
      </c>
      <c r="AB9" s="31"/>
      <c r="AC9" s="31"/>
      <c r="AD9" s="31"/>
      <c r="AE9" s="31"/>
      <c r="AF9" s="30"/>
      <c r="AG9" s="55" t="s">
        <v>459</v>
      </c>
      <c r="AK9" s="53" t="str">
        <f t="shared" si="7"/>
        <v>H</v>
      </c>
      <c r="AP9" s="55" t="s">
        <v>459</v>
      </c>
    </row>
    <row r="10" spans="1:42" ht="13.5" customHeight="1" x14ac:dyDescent="0.15">
      <c r="A10" s="14" t="s">
        <v>411</v>
      </c>
      <c r="B10" s="15"/>
      <c r="C10" s="13" t="str">
        <f t="shared" si="0"/>
        <v/>
      </c>
      <c r="D10" s="13" t="str">
        <f t="shared" si="8"/>
        <v>観光立国、高齢社会対策</v>
      </c>
      <c r="F10" s="18" t="s">
        <v>235</v>
      </c>
      <c r="G10" s="17"/>
      <c r="H10" s="13" t="str">
        <f t="shared" si="1"/>
        <v/>
      </c>
      <c r="I10" s="13" t="str">
        <f t="shared" si="5"/>
        <v>一般会計</v>
      </c>
      <c r="K10" s="14" t="s">
        <v>415</v>
      </c>
      <c r="L10" s="15"/>
      <c r="M10" s="13" t="str">
        <f t="shared" si="2"/>
        <v/>
      </c>
      <c r="N10" s="13" t="str">
        <f t="shared" si="6"/>
        <v/>
      </c>
      <c r="O10" s="13"/>
      <c r="P10" s="13" t="str">
        <f>S8</f>
        <v>委託・請負、交付</v>
      </c>
      <c r="Q10" s="19"/>
      <c r="T10" s="13"/>
      <c r="W10" s="32" t="s">
        <v>274</v>
      </c>
      <c r="Y10" s="32" t="s">
        <v>84</v>
      </c>
      <c r="Z10" s="30"/>
      <c r="AA10" s="32" t="s">
        <v>93</v>
      </c>
      <c r="AB10" s="31"/>
      <c r="AC10" s="31"/>
      <c r="AD10" s="31"/>
      <c r="AE10" s="31"/>
      <c r="AF10" s="30"/>
      <c r="AG10" s="55" t="s">
        <v>444</v>
      </c>
      <c r="AK10" s="53" t="str">
        <f t="shared" si="7"/>
        <v>I</v>
      </c>
      <c r="AP10" s="53" t="s">
        <v>442</v>
      </c>
    </row>
    <row r="11" spans="1:42" ht="13.5" customHeight="1" x14ac:dyDescent="0.15">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532</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447</v>
      </c>
      <c r="AK11" s="53" t="str">
        <f t="shared" si="7"/>
        <v>J</v>
      </c>
    </row>
    <row r="12" spans="1:42" ht="13.5" customHeight="1" x14ac:dyDescent="0.15">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445</v>
      </c>
      <c r="AK12" s="53" t="str">
        <f t="shared" si="7"/>
        <v>K</v>
      </c>
    </row>
    <row r="13" spans="1:42" ht="13.5" customHeight="1" x14ac:dyDescent="0.15">
      <c r="A13" s="14" t="s">
        <v>212</v>
      </c>
      <c r="B13" s="15"/>
      <c r="C13" s="13" t="str">
        <f t="shared" si="0"/>
        <v/>
      </c>
      <c r="D13" s="13" t="str">
        <f t="shared" si="8"/>
        <v>観光立国、高齢社会対策</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446</v>
      </c>
      <c r="AK13" s="53" t="str">
        <f t="shared" si="7"/>
        <v>L</v>
      </c>
    </row>
    <row r="14" spans="1:42" ht="13.5" customHeight="1" x14ac:dyDescent="0.15">
      <c r="A14" s="14" t="s">
        <v>213</v>
      </c>
      <c r="B14" s="15"/>
      <c r="C14" s="13" t="str">
        <f t="shared" si="0"/>
        <v/>
      </c>
      <c r="D14" s="13" t="str">
        <f t="shared" si="8"/>
        <v>観光立国、高齢社会対策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観光立国、高齢社会対策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観光立国、高齢社会対策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観光立国、高齢社会対策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観光立国、高齢社会対策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観光立国、高齢社会対策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t="s">
        <v>532</v>
      </c>
      <c r="C20" s="13" t="str">
        <f t="shared" si="0"/>
        <v>クールジャパン</v>
      </c>
      <c r="D20" s="13" t="str">
        <f t="shared" si="8"/>
        <v>観光立国、高齢社会対策、クールジャパン</v>
      </c>
      <c r="F20" s="18" t="s">
        <v>398</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399</v>
      </c>
      <c r="B21" s="15"/>
      <c r="C21" s="13" t="str">
        <f t="shared" si="0"/>
        <v/>
      </c>
      <c r="D21" s="13" t="str">
        <f t="shared" si="8"/>
        <v>観光立国、高齢社会対策、クールジャパン</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400</v>
      </c>
      <c r="B22" s="15"/>
      <c r="C22" s="13" t="str">
        <f t="shared" si="0"/>
        <v/>
      </c>
      <c r="D22" s="13" t="str">
        <f t="shared" si="8"/>
        <v>観光立国、高齢社会対策、クールジャパン</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401</v>
      </c>
      <c r="B23" s="15"/>
      <c r="C23" s="13" t="str">
        <f t="shared" si="0"/>
        <v/>
      </c>
      <c r="D23" s="13" t="str">
        <f>IF(C23="",D22,IF(D22&lt;&gt;"",CONCATENATE(D22,"、",C23),C23))</f>
        <v>観光立国、高齢社会対策、クールジャパン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402</v>
      </c>
      <c r="B24" s="15"/>
      <c r="C24" s="13" t="str">
        <f t="shared" si="0"/>
        <v/>
      </c>
      <c r="D24" s="13" t="str">
        <f>IF(C24="",D23,IF(D23&lt;&gt;"",CONCATENATE(D23,"、",C24),C24))</f>
        <v>観光立国、高齢社会対策、クールジャパン</v>
      </c>
      <c r="F24" s="18" t="s">
        <v>524</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519</v>
      </c>
      <c r="B25" s="15"/>
      <c r="C25" s="13" t="str">
        <f t="shared" si="0"/>
        <v/>
      </c>
      <c r="D25" s="13" t="str">
        <f>IF(C25="",D24,IF(D24&lt;&gt;"",CONCATENATE(D24,"、",C25),C25))</f>
        <v>観光立国、高齢社会対策、クールジャパン</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観光立国、高齢社会対策、クールジャパン</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373</v>
      </c>
    </row>
    <row r="29" spans="1:37" ht="13.5" customHeight="1" x14ac:dyDescent="0.15">
      <c r="B29" s="13"/>
      <c r="F29" s="18" t="s">
        <v>390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391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392</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393</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394</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395</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396</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397</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416</v>
      </c>
    </row>
    <row r="96" spans="25:25" x14ac:dyDescent="0.15">
      <c r="Y96" s="32" t="s">
        <v>467</v>
      </c>
    </row>
    <row r="97" spans="25:25" x14ac:dyDescent="0.15">
      <c r="Y97" s="32" t="s">
        <v>525</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U72" sqref="U7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0" t="s">
        <v>434</v>
      </c>
      <c r="B2" s="551"/>
      <c r="C2" s="551"/>
      <c r="D2" s="551"/>
      <c r="E2" s="551"/>
      <c r="F2" s="552"/>
      <c r="G2" s="833" t="s">
        <v>264</v>
      </c>
      <c r="H2" s="818"/>
      <c r="I2" s="818"/>
      <c r="J2" s="818"/>
      <c r="K2" s="818"/>
      <c r="L2" s="818"/>
      <c r="M2" s="818"/>
      <c r="N2" s="818"/>
      <c r="O2" s="819"/>
      <c r="P2" s="817" t="s">
        <v>59</v>
      </c>
      <c r="Q2" s="818"/>
      <c r="R2" s="818"/>
      <c r="S2" s="818"/>
      <c r="T2" s="818"/>
      <c r="U2" s="818"/>
      <c r="V2" s="818"/>
      <c r="W2" s="818"/>
      <c r="X2" s="819"/>
      <c r="Y2" s="1052"/>
      <c r="Z2" s="411"/>
      <c r="AA2" s="412"/>
      <c r="AB2" s="1056" t="s">
        <v>11</v>
      </c>
      <c r="AC2" s="1057"/>
      <c r="AD2" s="1058"/>
      <c r="AE2" s="1044" t="s">
        <v>511</v>
      </c>
      <c r="AF2" s="1044"/>
      <c r="AG2" s="1044"/>
      <c r="AH2" s="1044"/>
      <c r="AI2" s="1044" t="s">
        <v>508</v>
      </c>
      <c r="AJ2" s="1044"/>
      <c r="AK2" s="1044"/>
      <c r="AL2" s="1044"/>
      <c r="AM2" s="1044" t="s">
        <v>482</v>
      </c>
      <c r="AN2" s="1044"/>
      <c r="AO2" s="1044"/>
      <c r="AP2" s="496"/>
      <c r="AQ2" s="175" t="s">
        <v>344</v>
      </c>
      <c r="AR2" s="168"/>
      <c r="AS2" s="168"/>
      <c r="AT2" s="169"/>
      <c r="AU2" s="372" t="s">
        <v>252</v>
      </c>
      <c r="AV2" s="372"/>
      <c r="AW2" s="372"/>
      <c r="AX2" s="373"/>
    </row>
    <row r="3" spans="1:50" ht="18.75" customHeight="1" x14ac:dyDescent="0.15">
      <c r="A3" s="550"/>
      <c r="B3" s="551"/>
      <c r="C3" s="551"/>
      <c r="D3" s="551"/>
      <c r="E3" s="551"/>
      <c r="F3" s="552"/>
      <c r="G3" s="605"/>
      <c r="H3" s="378"/>
      <c r="I3" s="378"/>
      <c r="J3" s="378"/>
      <c r="K3" s="378"/>
      <c r="L3" s="378"/>
      <c r="M3" s="378"/>
      <c r="N3" s="378"/>
      <c r="O3" s="606"/>
      <c r="P3" s="618"/>
      <c r="Q3" s="378"/>
      <c r="R3" s="378"/>
      <c r="S3" s="378"/>
      <c r="T3" s="378"/>
      <c r="U3" s="378"/>
      <c r="V3" s="378"/>
      <c r="W3" s="378"/>
      <c r="X3" s="606"/>
      <c r="Y3" s="1053"/>
      <c r="Z3" s="1054"/>
      <c r="AA3" s="1055"/>
      <c r="AB3" s="1059"/>
      <c r="AC3" s="1060"/>
      <c r="AD3" s="1061"/>
      <c r="AE3" s="375"/>
      <c r="AF3" s="375"/>
      <c r="AG3" s="375"/>
      <c r="AH3" s="375"/>
      <c r="AI3" s="375"/>
      <c r="AJ3" s="375"/>
      <c r="AK3" s="375"/>
      <c r="AL3" s="375"/>
      <c r="AM3" s="375"/>
      <c r="AN3" s="375"/>
      <c r="AO3" s="375"/>
      <c r="AP3" s="331"/>
      <c r="AQ3" s="269"/>
      <c r="AR3" s="270"/>
      <c r="AS3" s="136" t="s">
        <v>345</v>
      </c>
      <c r="AT3" s="171"/>
      <c r="AU3" s="270"/>
      <c r="AV3" s="270"/>
      <c r="AW3" s="378" t="s">
        <v>299</v>
      </c>
      <c r="AX3" s="379"/>
    </row>
    <row r="4" spans="1:50" ht="22.5" customHeight="1" x14ac:dyDescent="0.15">
      <c r="A4" s="553"/>
      <c r="B4" s="551"/>
      <c r="C4" s="551"/>
      <c r="D4" s="551"/>
      <c r="E4" s="551"/>
      <c r="F4" s="552"/>
      <c r="G4" s="578"/>
      <c r="H4" s="1062"/>
      <c r="I4" s="1062"/>
      <c r="J4" s="1062"/>
      <c r="K4" s="1062"/>
      <c r="L4" s="1062"/>
      <c r="M4" s="1062"/>
      <c r="N4" s="1062"/>
      <c r="O4" s="1063"/>
      <c r="P4" s="160"/>
      <c r="Q4" s="1070"/>
      <c r="R4" s="1070"/>
      <c r="S4" s="1070"/>
      <c r="T4" s="1070"/>
      <c r="U4" s="1070"/>
      <c r="V4" s="1070"/>
      <c r="W4" s="1070"/>
      <c r="X4" s="1071"/>
      <c r="Y4" s="1048" t="s">
        <v>12</v>
      </c>
      <c r="Z4" s="1049"/>
      <c r="AA4" s="1050"/>
      <c r="AB4" s="589"/>
      <c r="AC4" s="1051"/>
      <c r="AD4" s="1051"/>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54"/>
      <c r="B5" s="555"/>
      <c r="C5" s="555"/>
      <c r="D5" s="555"/>
      <c r="E5" s="555"/>
      <c r="F5" s="556"/>
      <c r="G5" s="1064"/>
      <c r="H5" s="1065"/>
      <c r="I5" s="1065"/>
      <c r="J5" s="1065"/>
      <c r="K5" s="1065"/>
      <c r="L5" s="1065"/>
      <c r="M5" s="1065"/>
      <c r="N5" s="1065"/>
      <c r="O5" s="1066"/>
      <c r="P5" s="1072"/>
      <c r="Q5" s="1072"/>
      <c r="R5" s="1072"/>
      <c r="S5" s="1072"/>
      <c r="T5" s="1072"/>
      <c r="U5" s="1072"/>
      <c r="V5" s="1072"/>
      <c r="W5" s="1072"/>
      <c r="X5" s="1073"/>
      <c r="Y5" s="302" t="s">
        <v>54</v>
      </c>
      <c r="Z5" s="1045"/>
      <c r="AA5" s="1046"/>
      <c r="AB5" s="560"/>
      <c r="AC5" s="1047"/>
      <c r="AD5" s="1047"/>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54"/>
      <c r="B6" s="555"/>
      <c r="C6" s="555"/>
      <c r="D6" s="555"/>
      <c r="E6" s="555"/>
      <c r="F6" s="556"/>
      <c r="G6" s="1067"/>
      <c r="H6" s="1068"/>
      <c r="I6" s="1068"/>
      <c r="J6" s="1068"/>
      <c r="K6" s="1068"/>
      <c r="L6" s="1068"/>
      <c r="M6" s="1068"/>
      <c r="N6" s="1068"/>
      <c r="O6" s="1069"/>
      <c r="P6" s="1074"/>
      <c r="Q6" s="1074"/>
      <c r="R6" s="1074"/>
      <c r="S6" s="1074"/>
      <c r="T6" s="1074"/>
      <c r="U6" s="1074"/>
      <c r="V6" s="1074"/>
      <c r="W6" s="1074"/>
      <c r="X6" s="1075"/>
      <c r="Y6" s="1076" t="s">
        <v>13</v>
      </c>
      <c r="Z6" s="1045"/>
      <c r="AA6" s="1046"/>
      <c r="AB6" s="499" t="s">
        <v>300</v>
      </c>
      <c r="AC6" s="1077"/>
      <c r="AD6" s="1077"/>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945" t="s">
        <v>460</v>
      </c>
      <c r="B7" s="946"/>
      <c r="C7" s="946"/>
      <c r="D7" s="946"/>
      <c r="E7" s="946"/>
      <c r="F7" s="947"/>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3"/>
    </row>
    <row r="8" spans="1:50" customFormat="1" ht="23.25" customHeight="1" x14ac:dyDescent="0.15">
      <c r="A8" s="948"/>
      <c r="B8" s="949"/>
      <c r="C8" s="949"/>
      <c r="D8" s="949"/>
      <c r="E8" s="949"/>
      <c r="F8" s="950"/>
      <c r="G8" s="954"/>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6"/>
    </row>
    <row r="9" spans="1:50" ht="18.75" customHeight="1" x14ac:dyDescent="0.15">
      <c r="A9" s="550" t="s">
        <v>434</v>
      </c>
      <c r="B9" s="551"/>
      <c r="C9" s="551"/>
      <c r="D9" s="551"/>
      <c r="E9" s="551"/>
      <c r="F9" s="552"/>
      <c r="G9" s="833" t="s">
        <v>264</v>
      </c>
      <c r="H9" s="818"/>
      <c r="I9" s="818"/>
      <c r="J9" s="818"/>
      <c r="K9" s="818"/>
      <c r="L9" s="818"/>
      <c r="M9" s="818"/>
      <c r="N9" s="818"/>
      <c r="O9" s="819"/>
      <c r="P9" s="817" t="s">
        <v>59</v>
      </c>
      <c r="Q9" s="818"/>
      <c r="R9" s="818"/>
      <c r="S9" s="818"/>
      <c r="T9" s="818"/>
      <c r="U9" s="818"/>
      <c r="V9" s="818"/>
      <c r="W9" s="818"/>
      <c r="X9" s="819"/>
      <c r="Y9" s="1052"/>
      <c r="Z9" s="411"/>
      <c r="AA9" s="412"/>
      <c r="AB9" s="1056" t="s">
        <v>11</v>
      </c>
      <c r="AC9" s="1057"/>
      <c r="AD9" s="1058"/>
      <c r="AE9" s="1044" t="s">
        <v>512</v>
      </c>
      <c r="AF9" s="1044"/>
      <c r="AG9" s="1044"/>
      <c r="AH9" s="1044"/>
      <c r="AI9" s="1044" t="s">
        <v>508</v>
      </c>
      <c r="AJ9" s="1044"/>
      <c r="AK9" s="1044"/>
      <c r="AL9" s="1044"/>
      <c r="AM9" s="1044" t="s">
        <v>482</v>
      </c>
      <c r="AN9" s="1044"/>
      <c r="AO9" s="1044"/>
      <c r="AP9" s="496"/>
      <c r="AQ9" s="175" t="s">
        <v>344</v>
      </c>
      <c r="AR9" s="168"/>
      <c r="AS9" s="168"/>
      <c r="AT9" s="169"/>
      <c r="AU9" s="372" t="s">
        <v>252</v>
      </c>
      <c r="AV9" s="372"/>
      <c r="AW9" s="372"/>
      <c r="AX9" s="373"/>
    </row>
    <row r="10" spans="1:50" ht="18.75" customHeight="1" x14ac:dyDescent="0.15">
      <c r="A10" s="550"/>
      <c r="B10" s="551"/>
      <c r="C10" s="551"/>
      <c r="D10" s="551"/>
      <c r="E10" s="551"/>
      <c r="F10" s="552"/>
      <c r="G10" s="605"/>
      <c r="H10" s="378"/>
      <c r="I10" s="378"/>
      <c r="J10" s="378"/>
      <c r="K10" s="378"/>
      <c r="L10" s="378"/>
      <c r="M10" s="378"/>
      <c r="N10" s="378"/>
      <c r="O10" s="606"/>
      <c r="P10" s="618"/>
      <c r="Q10" s="378"/>
      <c r="R10" s="378"/>
      <c r="S10" s="378"/>
      <c r="T10" s="378"/>
      <c r="U10" s="378"/>
      <c r="V10" s="378"/>
      <c r="W10" s="378"/>
      <c r="X10" s="606"/>
      <c r="Y10" s="1053"/>
      <c r="Z10" s="1054"/>
      <c r="AA10" s="1055"/>
      <c r="AB10" s="1059"/>
      <c r="AC10" s="1060"/>
      <c r="AD10" s="1061"/>
      <c r="AE10" s="375"/>
      <c r="AF10" s="375"/>
      <c r="AG10" s="375"/>
      <c r="AH10" s="375"/>
      <c r="AI10" s="375"/>
      <c r="AJ10" s="375"/>
      <c r="AK10" s="375"/>
      <c r="AL10" s="375"/>
      <c r="AM10" s="375"/>
      <c r="AN10" s="375"/>
      <c r="AO10" s="375"/>
      <c r="AP10" s="331"/>
      <c r="AQ10" s="269"/>
      <c r="AR10" s="270"/>
      <c r="AS10" s="136" t="s">
        <v>345</v>
      </c>
      <c r="AT10" s="171"/>
      <c r="AU10" s="270"/>
      <c r="AV10" s="270"/>
      <c r="AW10" s="378" t="s">
        <v>299</v>
      </c>
      <c r="AX10" s="379"/>
    </row>
    <row r="11" spans="1:50" ht="22.5" customHeight="1" x14ac:dyDescent="0.15">
      <c r="A11" s="553"/>
      <c r="B11" s="551"/>
      <c r="C11" s="551"/>
      <c r="D11" s="551"/>
      <c r="E11" s="551"/>
      <c r="F11" s="552"/>
      <c r="G11" s="578"/>
      <c r="H11" s="1062"/>
      <c r="I11" s="1062"/>
      <c r="J11" s="1062"/>
      <c r="K11" s="1062"/>
      <c r="L11" s="1062"/>
      <c r="M11" s="1062"/>
      <c r="N11" s="1062"/>
      <c r="O11" s="1063"/>
      <c r="P11" s="160"/>
      <c r="Q11" s="1070"/>
      <c r="R11" s="1070"/>
      <c r="S11" s="1070"/>
      <c r="T11" s="1070"/>
      <c r="U11" s="1070"/>
      <c r="V11" s="1070"/>
      <c r="W11" s="1070"/>
      <c r="X11" s="1071"/>
      <c r="Y11" s="1048" t="s">
        <v>12</v>
      </c>
      <c r="Z11" s="1049"/>
      <c r="AA11" s="1050"/>
      <c r="AB11" s="589"/>
      <c r="AC11" s="1051"/>
      <c r="AD11" s="1051"/>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54"/>
      <c r="B12" s="555"/>
      <c r="C12" s="555"/>
      <c r="D12" s="555"/>
      <c r="E12" s="555"/>
      <c r="F12" s="556"/>
      <c r="G12" s="1064"/>
      <c r="H12" s="1065"/>
      <c r="I12" s="1065"/>
      <c r="J12" s="1065"/>
      <c r="K12" s="1065"/>
      <c r="L12" s="1065"/>
      <c r="M12" s="1065"/>
      <c r="N12" s="1065"/>
      <c r="O12" s="1066"/>
      <c r="P12" s="1072"/>
      <c r="Q12" s="1072"/>
      <c r="R12" s="1072"/>
      <c r="S12" s="1072"/>
      <c r="T12" s="1072"/>
      <c r="U12" s="1072"/>
      <c r="V12" s="1072"/>
      <c r="W12" s="1072"/>
      <c r="X12" s="1073"/>
      <c r="Y12" s="302" t="s">
        <v>54</v>
      </c>
      <c r="Z12" s="1045"/>
      <c r="AA12" s="1046"/>
      <c r="AB12" s="560"/>
      <c r="AC12" s="1047"/>
      <c r="AD12" s="1047"/>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82"/>
      <c r="B13" s="683"/>
      <c r="C13" s="683"/>
      <c r="D13" s="683"/>
      <c r="E13" s="683"/>
      <c r="F13" s="684"/>
      <c r="G13" s="1067"/>
      <c r="H13" s="1068"/>
      <c r="I13" s="1068"/>
      <c r="J13" s="1068"/>
      <c r="K13" s="1068"/>
      <c r="L13" s="1068"/>
      <c r="M13" s="1068"/>
      <c r="N13" s="1068"/>
      <c r="O13" s="1069"/>
      <c r="P13" s="1074"/>
      <c r="Q13" s="1074"/>
      <c r="R13" s="1074"/>
      <c r="S13" s="1074"/>
      <c r="T13" s="1074"/>
      <c r="U13" s="1074"/>
      <c r="V13" s="1074"/>
      <c r="W13" s="1074"/>
      <c r="X13" s="1075"/>
      <c r="Y13" s="1076" t="s">
        <v>13</v>
      </c>
      <c r="Z13" s="1045"/>
      <c r="AA13" s="1046"/>
      <c r="AB13" s="499" t="s">
        <v>300</v>
      </c>
      <c r="AC13" s="1077"/>
      <c r="AD13" s="1077"/>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945" t="s">
        <v>460</v>
      </c>
      <c r="B14" s="946"/>
      <c r="C14" s="946"/>
      <c r="D14" s="946"/>
      <c r="E14" s="946"/>
      <c r="F14" s="947"/>
      <c r="G14" s="951"/>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3"/>
    </row>
    <row r="15" spans="1:50" customFormat="1" ht="23.25" customHeight="1" x14ac:dyDescent="0.15">
      <c r="A15" s="948"/>
      <c r="B15" s="949"/>
      <c r="C15" s="949"/>
      <c r="D15" s="949"/>
      <c r="E15" s="949"/>
      <c r="F15" s="950"/>
      <c r="G15" s="954"/>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6"/>
    </row>
    <row r="16" spans="1:50" ht="18.75" customHeight="1" x14ac:dyDescent="0.15">
      <c r="A16" s="550" t="s">
        <v>434</v>
      </c>
      <c r="B16" s="551"/>
      <c r="C16" s="551"/>
      <c r="D16" s="551"/>
      <c r="E16" s="551"/>
      <c r="F16" s="552"/>
      <c r="G16" s="833" t="s">
        <v>264</v>
      </c>
      <c r="H16" s="818"/>
      <c r="I16" s="818"/>
      <c r="J16" s="818"/>
      <c r="K16" s="818"/>
      <c r="L16" s="818"/>
      <c r="M16" s="818"/>
      <c r="N16" s="818"/>
      <c r="O16" s="819"/>
      <c r="P16" s="817" t="s">
        <v>59</v>
      </c>
      <c r="Q16" s="818"/>
      <c r="R16" s="818"/>
      <c r="S16" s="818"/>
      <c r="T16" s="818"/>
      <c r="U16" s="818"/>
      <c r="V16" s="818"/>
      <c r="W16" s="818"/>
      <c r="X16" s="819"/>
      <c r="Y16" s="1052"/>
      <c r="Z16" s="411"/>
      <c r="AA16" s="412"/>
      <c r="AB16" s="1056" t="s">
        <v>11</v>
      </c>
      <c r="AC16" s="1057"/>
      <c r="AD16" s="1058"/>
      <c r="AE16" s="1044" t="s">
        <v>511</v>
      </c>
      <c r="AF16" s="1044"/>
      <c r="AG16" s="1044"/>
      <c r="AH16" s="1044"/>
      <c r="AI16" s="1044" t="s">
        <v>509</v>
      </c>
      <c r="AJ16" s="1044"/>
      <c r="AK16" s="1044"/>
      <c r="AL16" s="1044"/>
      <c r="AM16" s="1044" t="s">
        <v>482</v>
      </c>
      <c r="AN16" s="1044"/>
      <c r="AO16" s="1044"/>
      <c r="AP16" s="496"/>
      <c r="AQ16" s="175" t="s">
        <v>344</v>
      </c>
      <c r="AR16" s="168"/>
      <c r="AS16" s="168"/>
      <c r="AT16" s="169"/>
      <c r="AU16" s="372" t="s">
        <v>252</v>
      </c>
      <c r="AV16" s="372"/>
      <c r="AW16" s="372"/>
      <c r="AX16" s="373"/>
    </row>
    <row r="17" spans="1:50" ht="18.75" customHeight="1" x14ac:dyDescent="0.15">
      <c r="A17" s="550"/>
      <c r="B17" s="551"/>
      <c r="C17" s="551"/>
      <c r="D17" s="551"/>
      <c r="E17" s="551"/>
      <c r="F17" s="552"/>
      <c r="G17" s="605"/>
      <c r="H17" s="378"/>
      <c r="I17" s="378"/>
      <c r="J17" s="378"/>
      <c r="K17" s="378"/>
      <c r="L17" s="378"/>
      <c r="M17" s="378"/>
      <c r="N17" s="378"/>
      <c r="O17" s="606"/>
      <c r="P17" s="618"/>
      <c r="Q17" s="378"/>
      <c r="R17" s="378"/>
      <c r="S17" s="378"/>
      <c r="T17" s="378"/>
      <c r="U17" s="378"/>
      <c r="V17" s="378"/>
      <c r="W17" s="378"/>
      <c r="X17" s="606"/>
      <c r="Y17" s="1053"/>
      <c r="Z17" s="1054"/>
      <c r="AA17" s="1055"/>
      <c r="AB17" s="1059"/>
      <c r="AC17" s="1060"/>
      <c r="AD17" s="1061"/>
      <c r="AE17" s="375"/>
      <c r="AF17" s="375"/>
      <c r="AG17" s="375"/>
      <c r="AH17" s="375"/>
      <c r="AI17" s="375"/>
      <c r="AJ17" s="375"/>
      <c r="AK17" s="375"/>
      <c r="AL17" s="375"/>
      <c r="AM17" s="375"/>
      <c r="AN17" s="375"/>
      <c r="AO17" s="375"/>
      <c r="AP17" s="331"/>
      <c r="AQ17" s="269"/>
      <c r="AR17" s="270"/>
      <c r="AS17" s="136" t="s">
        <v>345</v>
      </c>
      <c r="AT17" s="171"/>
      <c r="AU17" s="270"/>
      <c r="AV17" s="270"/>
      <c r="AW17" s="378" t="s">
        <v>299</v>
      </c>
      <c r="AX17" s="379"/>
    </row>
    <row r="18" spans="1:50" ht="22.5" customHeight="1" x14ac:dyDescent="0.15">
      <c r="A18" s="553"/>
      <c r="B18" s="551"/>
      <c r="C18" s="551"/>
      <c r="D18" s="551"/>
      <c r="E18" s="551"/>
      <c r="F18" s="552"/>
      <c r="G18" s="578"/>
      <c r="H18" s="1062"/>
      <c r="I18" s="1062"/>
      <c r="J18" s="1062"/>
      <c r="K18" s="1062"/>
      <c r="L18" s="1062"/>
      <c r="M18" s="1062"/>
      <c r="N18" s="1062"/>
      <c r="O18" s="1063"/>
      <c r="P18" s="160"/>
      <c r="Q18" s="1070"/>
      <c r="R18" s="1070"/>
      <c r="S18" s="1070"/>
      <c r="T18" s="1070"/>
      <c r="U18" s="1070"/>
      <c r="V18" s="1070"/>
      <c r="W18" s="1070"/>
      <c r="X18" s="1071"/>
      <c r="Y18" s="1048" t="s">
        <v>12</v>
      </c>
      <c r="Z18" s="1049"/>
      <c r="AA18" s="1050"/>
      <c r="AB18" s="589"/>
      <c r="AC18" s="1051"/>
      <c r="AD18" s="1051"/>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54"/>
      <c r="B19" s="555"/>
      <c r="C19" s="555"/>
      <c r="D19" s="555"/>
      <c r="E19" s="555"/>
      <c r="F19" s="556"/>
      <c r="G19" s="1064"/>
      <c r="H19" s="1065"/>
      <c r="I19" s="1065"/>
      <c r="J19" s="1065"/>
      <c r="K19" s="1065"/>
      <c r="L19" s="1065"/>
      <c r="M19" s="1065"/>
      <c r="N19" s="1065"/>
      <c r="O19" s="1066"/>
      <c r="P19" s="1072"/>
      <c r="Q19" s="1072"/>
      <c r="R19" s="1072"/>
      <c r="S19" s="1072"/>
      <c r="T19" s="1072"/>
      <c r="U19" s="1072"/>
      <c r="V19" s="1072"/>
      <c r="W19" s="1072"/>
      <c r="X19" s="1073"/>
      <c r="Y19" s="302" t="s">
        <v>54</v>
      </c>
      <c r="Z19" s="1045"/>
      <c r="AA19" s="1046"/>
      <c r="AB19" s="560"/>
      <c r="AC19" s="1047"/>
      <c r="AD19" s="1047"/>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82"/>
      <c r="B20" s="683"/>
      <c r="C20" s="683"/>
      <c r="D20" s="683"/>
      <c r="E20" s="683"/>
      <c r="F20" s="684"/>
      <c r="G20" s="1067"/>
      <c r="H20" s="1068"/>
      <c r="I20" s="1068"/>
      <c r="J20" s="1068"/>
      <c r="K20" s="1068"/>
      <c r="L20" s="1068"/>
      <c r="M20" s="1068"/>
      <c r="N20" s="1068"/>
      <c r="O20" s="1069"/>
      <c r="P20" s="1074"/>
      <c r="Q20" s="1074"/>
      <c r="R20" s="1074"/>
      <c r="S20" s="1074"/>
      <c r="T20" s="1074"/>
      <c r="U20" s="1074"/>
      <c r="V20" s="1074"/>
      <c r="W20" s="1074"/>
      <c r="X20" s="1075"/>
      <c r="Y20" s="1076" t="s">
        <v>13</v>
      </c>
      <c r="Z20" s="1045"/>
      <c r="AA20" s="1046"/>
      <c r="AB20" s="499" t="s">
        <v>300</v>
      </c>
      <c r="AC20" s="1077"/>
      <c r="AD20" s="1077"/>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945" t="s">
        <v>460</v>
      </c>
      <c r="B21" s="946"/>
      <c r="C21" s="946"/>
      <c r="D21" s="946"/>
      <c r="E21" s="946"/>
      <c r="F21" s="947"/>
      <c r="G21" s="951"/>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3"/>
    </row>
    <row r="22" spans="1:50" customFormat="1" ht="23.25" customHeight="1" x14ac:dyDescent="0.15">
      <c r="A22" s="948"/>
      <c r="B22" s="949"/>
      <c r="C22" s="949"/>
      <c r="D22" s="949"/>
      <c r="E22" s="949"/>
      <c r="F22" s="950"/>
      <c r="G22" s="954"/>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6"/>
    </row>
    <row r="23" spans="1:50" ht="18.75" customHeight="1" x14ac:dyDescent="0.15">
      <c r="A23" s="550" t="s">
        <v>434</v>
      </c>
      <c r="B23" s="551"/>
      <c r="C23" s="551"/>
      <c r="D23" s="551"/>
      <c r="E23" s="551"/>
      <c r="F23" s="552"/>
      <c r="G23" s="833" t="s">
        <v>264</v>
      </c>
      <c r="H23" s="818"/>
      <c r="I23" s="818"/>
      <c r="J23" s="818"/>
      <c r="K23" s="818"/>
      <c r="L23" s="818"/>
      <c r="M23" s="818"/>
      <c r="N23" s="818"/>
      <c r="O23" s="819"/>
      <c r="P23" s="817" t="s">
        <v>59</v>
      </c>
      <c r="Q23" s="818"/>
      <c r="R23" s="818"/>
      <c r="S23" s="818"/>
      <c r="T23" s="818"/>
      <c r="U23" s="818"/>
      <c r="V23" s="818"/>
      <c r="W23" s="818"/>
      <c r="X23" s="819"/>
      <c r="Y23" s="1052"/>
      <c r="Z23" s="411"/>
      <c r="AA23" s="412"/>
      <c r="AB23" s="1056" t="s">
        <v>11</v>
      </c>
      <c r="AC23" s="1057"/>
      <c r="AD23" s="1058"/>
      <c r="AE23" s="1044" t="s">
        <v>513</v>
      </c>
      <c r="AF23" s="1044"/>
      <c r="AG23" s="1044"/>
      <c r="AH23" s="1044"/>
      <c r="AI23" s="1044" t="s">
        <v>508</v>
      </c>
      <c r="AJ23" s="1044"/>
      <c r="AK23" s="1044"/>
      <c r="AL23" s="1044"/>
      <c r="AM23" s="1044" t="s">
        <v>482</v>
      </c>
      <c r="AN23" s="1044"/>
      <c r="AO23" s="1044"/>
      <c r="AP23" s="496"/>
      <c r="AQ23" s="175" t="s">
        <v>344</v>
      </c>
      <c r="AR23" s="168"/>
      <c r="AS23" s="168"/>
      <c r="AT23" s="169"/>
      <c r="AU23" s="372" t="s">
        <v>252</v>
      </c>
      <c r="AV23" s="372"/>
      <c r="AW23" s="372"/>
      <c r="AX23" s="373"/>
    </row>
    <row r="24" spans="1:50" ht="18.75" customHeight="1" x14ac:dyDescent="0.15">
      <c r="A24" s="550"/>
      <c r="B24" s="551"/>
      <c r="C24" s="551"/>
      <c r="D24" s="551"/>
      <c r="E24" s="551"/>
      <c r="F24" s="552"/>
      <c r="G24" s="605"/>
      <c r="H24" s="378"/>
      <c r="I24" s="378"/>
      <c r="J24" s="378"/>
      <c r="K24" s="378"/>
      <c r="L24" s="378"/>
      <c r="M24" s="378"/>
      <c r="N24" s="378"/>
      <c r="O24" s="606"/>
      <c r="P24" s="618"/>
      <c r="Q24" s="378"/>
      <c r="R24" s="378"/>
      <c r="S24" s="378"/>
      <c r="T24" s="378"/>
      <c r="U24" s="378"/>
      <c r="V24" s="378"/>
      <c r="W24" s="378"/>
      <c r="X24" s="606"/>
      <c r="Y24" s="1053"/>
      <c r="Z24" s="1054"/>
      <c r="AA24" s="1055"/>
      <c r="AB24" s="1059"/>
      <c r="AC24" s="1060"/>
      <c r="AD24" s="1061"/>
      <c r="AE24" s="375"/>
      <c r="AF24" s="375"/>
      <c r="AG24" s="375"/>
      <c r="AH24" s="375"/>
      <c r="AI24" s="375"/>
      <c r="AJ24" s="375"/>
      <c r="AK24" s="375"/>
      <c r="AL24" s="375"/>
      <c r="AM24" s="375"/>
      <c r="AN24" s="375"/>
      <c r="AO24" s="375"/>
      <c r="AP24" s="331"/>
      <c r="AQ24" s="269"/>
      <c r="AR24" s="270"/>
      <c r="AS24" s="136" t="s">
        <v>345</v>
      </c>
      <c r="AT24" s="171"/>
      <c r="AU24" s="270"/>
      <c r="AV24" s="270"/>
      <c r="AW24" s="378" t="s">
        <v>299</v>
      </c>
      <c r="AX24" s="379"/>
    </row>
    <row r="25" spans="1:50" ht="22.5" customHeight="1" x14ac:dyDescent="0.15">
      <c r="A25" s="553"/>
      <c r="B25" s="551"/>
      <c r="C25" s="551"/>
      <c r="D25" s="551"/>
      <c r="E25" s="551"/>
      <c r="F25" s="552"/>
      <c r="G25" s="578"/>
      <c r="H25" s="1062"/>
      <c r="I25" s="1062"/>
      <c r="J25" s="1062"/>
      <c r="K25" s="1062"/>
      <c r="L25" s="1062"/>
      <c r="M25" s="1062"/>
      <c r="N25" s="1062"/>
      <c r="O25" s="1063"/>
      <c r="P25" s="160"/>
      <c r="Q25" s="1070"/>
      <c r="R25" s="1070"/>
      <c r="S25" s="1070"/>
      <c r="T25" s="1070"/>
      <c r="U25" s="1070"/>
      <c r="V25" s="1070"/>
      <c r="W25" s="1070"/>
      <c r="X25" s="1071"/>
      <c r="Y25" s="1048" t="s">
        <v>12</v>
      </c>
      <c r="Z25" s="1049"/>
      <c r="AA25" s="1050"/>
      <c r="AB25" s="589"/>
      <c r="AC25" s="1051"/>
      <c r="AD25" s="1051"/>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54"/>
      <c r="B26" s="555"/>
      <c r="C26" s="555"/>
      <c r="D26" s="555"/>
      <c r="E26" s="555"/>
      <c r="F26" s="556"/>
      <c r="G26" s="1064"/>
      <c r="H26" s="1065"/>
      <c r="I26" s="1065"/>
      <c r="J26" s="1065"/>
      <c r="K26" s="1065"/>
      <c r="L26" s="1065"/>
      <c r="M26" s="1065"/>
      <c r="N26" s="1065"/>
      <c r="O26" s="1066"/>
      <c r="P26" s="1072"/>
      <c r="Q26" s="1072"/>
      <c r="R26" s="1072"/>
      <c r="S26" s="1072"/>
      <c r="T26" s="1072"/>
      <c r="U26" s="1072"/>
      <c r="V26" s="1072"/>
      <c r="W26" s="1072"/>
      <c r="X26" s="1073"/>
      <c r="Y26" s="302" t="s">
        <v>54</v>
      </c>
      <c r="Z26" s="1045"/>
      <c r="AA26" s="1046"/>
      <c r="AB26" s="560"/>
      <c r="AC26" s="1047"/>
      <c r="AD26" s="1047"/>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82"/>
      <c r="B27" s="683"/>
      <c r="C27" s="683"/>
      <c r="D27" s="683"/>
      <c r="E27" s="683"/>
      <c r="F27" s="684"/>
      <c r="G27" s="1067"/>
      <c r="H27" s="1068"/>
      <c r="I27" s="1068"/>
      <c r="J27" s="1068"/>
      <c r="K27" s="1068"/>
      <c r="L27" s="1068"/>
      <c r="M27" s="1068"/>
      <c r="N27" s="1068"/>
      <c r="O27" s="1069"/>
      <c r="P27" s="1074"/>
      <c r="Q27" s="1074"/>
      <c r="R27" s="1074"/>
      <c r="S27" s="1074"/>
      <c r="T27" s="1074"/>
      <c r="U27" s="1074"/>
      <c r="V27" s="1074"/>
      <c r="W27" s="1074"/>
      <c r="X27" s="1075"/>
      <c r="Y27" s="1076" t="s">
        <v>13</v>
      </c>
      <c r="Z27" s="1045"/>
      <c r="AA27" s="1046"/>
      <c r="AB27" s="499" t="s">
        <v>300</v>
      </c>
      <c r="AC27" s="1077"/>
      <c r="AD27" s="1077"/>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945" t="s">
        <v>460</v>
      </c>
      <c r="B28" s="946"/>
      <c r="C28" s="946"/>
      <c r="D28" s="946"/>
      <c r="E28" s="946"/>
      <c r="F28" s="947"/>
      <c r="G28" s="951"/>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customFormat="1" ht="23.25" customHeight="1" x14ac:dyDescent="0.15">
      <c r="A29" s="948"/>
      <c r="B29" s="949"/>
      <c r="C29" s="949"/>
      <c r="D29" s="949"/>
      <c r="E29" s="949"/>
      <c r="F29" s="950"/>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550" t="s">
        <v>434</v>
      </c>
      <c r="B30" s="551"/>
      <c r="C30" s="551"/>
      <c r="D30" s="551"/>
      <c r="E30" s="551"/>
      <c r="F30" s="552"/>
      <c r="G30" s="833" t="s">
        <v>264</v>
      </c>
      <c r="H30" s="818"/>
      <c r="I30" s="818"/>
      <c r="J30" s="818"/>
      <c r="K30" s="818"/>
      <c r="L30" s="818"/>
      <c r="M30" s="818"/>
      <c r="N30" s="818"/>
      <c r="O30" s="819"/>
      <c r="P30" s="817" t="s">
        <v>59</v>
      </c>
      <c r="Q30" s="818"/>
      <c r="R30" s="818"/>
      <c r="S30" s="818"/>
      <c r="T30" s="818"/>
      <c r="U30" s="818"/>
      <c r="V30" s="818"/>
      <c r="W30" s="818"/>
      <c r="X30" s="819"/>
      <c r="Y30" s="1052"/>
      <c r="Z30" s="411"/>
      <c r="AA30" s="412"/>
      <c r="AB30" s="1056" t="s">
        <v>11</v>
      </c>
      <c r="AC30" s="1057"/>
      <c r="AD30" s="1058"/>
      <c r="AE30" s="1044" t="s">
        <v>511</v>
      </c>
      <c r="AF30" s="1044"/>
      <c r="AG30" s="1044"/>
      <c r="AH30" s="1044"/>
      <c r="AI30" s="1044" t="s">
        <v>508</v>
      </c>
      <c r="AJ30" s="1044"/>
      <c r="AK30" s="1044"/>
      <c r="AL30" s="1044"/>
      <c r="AM30" s="1044" t="s">
        <v>506</v>
      </c>
      <c r="AN30" s="1044"/>
      <c r="AO30" s="1044"/>
      <c r="AP30" s="496"/>
      <c r="AQ30" s="175" t="s">
        <v>344</v>
      </c>
      <c r="AR30" s="168"/>
      <c r="AS30" s="168"/>
      <c r="AT30" s="169"/>
      <c r="AU30" s="372" t="s">
        <v>252</v>
      </c>
      <c r="AV30" s="372"/>
      <c r="AW30" s="372"/>
      <c r="AX30" s="373"/>
    </row>
    <row r="31" spans="1:50" ht="18.75" customHeight="1" x14ac:dyDescent="0.15">
      <c r="A31" s="550"/>
      <c r="B31" s="551"/>
      <c r="C31" s="551"/>
      <c r="D31" s="551"/>
      <c r="E31" s="551"/>
      <c r="F31" s="552"/>
      <c r="G31" s="605"/>
      <c r="H31" s="378"/>
      <c r="I31" s="378"/>
      <c r="J31" s="378"/>
      <c r="K31" s="378"/>
      <c r="L31" s="378"/>
      <c r="M31" s="378"/>
      <c r="N31" s="378"/>
      <c r="O31" s="606"/>
      <c r="P31" s="618"/>
      <c r="Q31" s="378"/>
      <c r="R31" s="378"/>
      <c r="S31" s="378"/>
      <c r="T31" s="378"/>
      <c r="U31" s="378"/>
      <c r="V31" s="378"/>
      <c r="W31" s="378"/>
      <c r="X31" s="606"/>
      <c r="Y31" s="1053"/>
      <c r="Z31" s="1054"/>
      <c r="AA31" s="1055"/>
      <c r="AB31" s="1059"/>
      <c r="AC31" s="1060"/>
      <c r="AD31" s="1061"/>
      <c r="AE31" s="375"/>
      <c r="AF31" s="375"/>
      <c r="AG31" s="375"/>
      <c r="AH31" s="375"/>
      <c r="AI31" s="375"/>
      <c r="AJ31" s="375"/>
      <c r="AK31" s="375"/>
      <c r="AL31" s="375"/>
      <c r="AM31" s="375"/>
      <c r="AN31" s="375"/>
      <c r="AO31" s="375"/>
      <c r="AP31" s="331"/>
      <c r="AQ31" s="269"/>
      <c r="AR31" s="270"/>
      <c r="AS31" s="136" t="s">
        <v>345</v>
      </c>
      <c r="AT31" s="171"/>
      <c r="AU31" s="270"/>
      <c r="AV31" s="270"/>
      <c r="AW31" s="378" t="s">
        <v>299</v>
      </c>
      <c r="AX31" s="379"/>
    </row>
    <row r="32" spans="1:50" ht="22.5" customHeight="1" x14ac:dyDescent="0.15">
      <c r="A32" s="553"/>
      <c r="B32" s="551"/>
      <c r="C32" s="551"/>
      <c r="D32" s="551"/>
      <c r="E32" s="551"/>
      <c r="F32" s="552"/>
      <c r="G32" s="578"/>
      <c r="H32" s="1062"/>
      <c r="I32" s="1062"/>
      <c r="J32" s="1062"/>
      <c r="K32" s="1062"/>
      <c r="L32" s="1062"/>
      <c r="M32" s="1062"/>
      <c r="N32" s="1062"/>
      <c r="O32" s="1063"/>
      <c r="P32" s="160"/>
      <c r="Q32" s="1070"/>
      <c r="R32" s="1070"/>
      <c r="S32" s="1070"/>
      <c r="T32" s="1070"/>
      <c r="U32" s="1070"/>
      <c r="V32" s="1070"/>
      <c r="W32" s="1070"/>
      <c r="X32" s="1071"/>
      <c r="Y32" s="1048" t="s">
        <v>12</v>
      </c>
      <c r="Z32" s="1049"/>
      <c r="AA32" s="1050"/>
      <c r="AB32" s="589"/>
      <c r="AC32" s="1051"/>
      <c r="AD32" s="1051"/>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54"/>
      <c r="B33" s="555"/>
      <c r="C33" s="555"/>
      <c r="D33" s="555"/>
      <c r="E33" s="555"/>
      <c r="F33" s="556"/>
      <c r="G33" s="1064"/>
      <c r="H33" s="1065"/>
      <c r="I33" s="1065"/>
      <c r="J33" s="1065"/>
      <c r="K33" s="1065"/>
      <c r="L33" s="1065"/>
      <c r="M33" s="1065"/>
      <c r="N33" s="1065"/>
      <c r="O33" s="1066"/>
      <c r="P33" s="1072"/>
      <c r="Q33" s="1072"/>
      <c r="R33" s="1072"/>
      <c r="S33" s="1072"/>
      <c r="T33" s="1072"/>
      <c r="U33" s="1072"/>
      <c r="V33" s="1072"/>
      <c r="W33" s="1072"/>
      <c r="X33" s="1073"/>
      <c r="Y33" s="302" t="s">
        <v>54</v>
      </c>
      <c r="Z33" s="1045"/>
      <c r="AA33" s="1046"/>
      <c r="AB33" s="560"/>
      <c r="AC33" s="1047"/>
      <c r="AD33" s="1047"/>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82"/>
      <c r="B34" s="683"/>
      <c r="C34" s="683"/>
      <c r="D34" s="683"/>
      <c r="E34" s="683"/>
      <c r="F34" s="684"/>
      <c r="G34" s="1067"/>
      <c r="H34" s="1068"/>
      <c r="I34" s="1068"/>
      <c r="J34" s="1068"/>
      <c r="K34" s="1068"/>
      <c r="L34" s="1068"/>
      <c r="M34" s="1068"/>
      <c r="N34" s="1068"/>
      <c r="O34" s="1069"/>
      <c r="P34" s="1074"/>
      <c r="Q34" s="1074"/>
      <c r="R34" s="1074"/>
      <c r="S34" s="1074"/>
      <c r="T34" s="1074"/>
      <c r="U34" s="1074"/>
      <c r="V34" s="1074"/>
      <c r="W34" s="1074"/>
      <c r="X34" s="1075"/>
      <c r="Y34" s="1076" t="s">
        <v>13</v>
      </c>
      <c r="Z34" s="1045"/>
      <c r="AA34" s="1046"/>
      <c r="AB34" s="499" t="s">
        <v>300</v>
      </c>
      <c r="AC34" s="1077"/>
      <c r="AD34" s="1077"/>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945" t="s">
        <v>460</v>
      </c>
      <c r="B35" s="946"/>
      <c r="C35" s="946"/>
      <c r="D35" s="946"/>
      <c r="E35" s="946"/>
      <c r="F35" s="947"/>
      <c r="G35" s="951"/>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customFormat="1"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550" t="s">
        <v>434</v>
      </c>
      <c r="B37" s="551"/>
      <c r="C37" s="551"/>
      <c r="D37" s="551"/>
      <c r="E37" s="551"/>
      <c r="F37" s="552"/>
      <c r="G37" s="833" t="s">
        <v>264</v>
      </c>
      <c r="H37" s="818"/>
      <c r="I37" s="818"/>
      <c r="J37" s="818"/>
      <c r="K37" s="818"/>
      <c r="L37" s="818"/>
      <c r="M37" s="818"/>
      <c r="N37" s="818"/>
      <c r="O37" s="819"/>
      <c r="P37" s="817" t="s">
        <v>59</v>
      </c>
      <c r="Q37" s="818"/>
      <c r="R37" s="818"/>
      <c r="S37" s="818"/>
      <c r="T37" s="818"/>
      <c r="U37" s="818"/>
      <c r="V37" s="818"/>
      <c r="W37" s="818"/>
      <c r="X37" s="819"/>
      <c r="Y37" s="1052"/>
      <c r="Z37" s="411"/>
      <c r="AA37" s="412"/>
      <c r="AB37" s="1056" t="s">
        <v>11</v>
      </c>
      <c r="AC37" s="1057"/>
      <c r="AD37" s="1058"/>
      <c r="AE37" s="1044" t="s">
        <v>513</v>
      </c>
      <c r="AF37" s="1044"/>
      <c r="AG37" s="1044"/>
      <c r="AH37" s="1044"/>
      <c r="AI37" s="1044" t="s">
        <v>510</v>
      </c>
      <c r="AJ37" s="1044"/>
      <c r="AK37" s="1044"/>
      <c r="AL37" s="1044"/>
      <c r="AM37" s="1044" t="s">
        <v>507</v>
      </c>
      <c r="AN37" s="1044"/>
      <c r="AO37" s="1044"/>
      <c r="AP37" s="496"/>
      <c r="AQ37" s="175" t="s">
        <v>344</v>
      </c>
      <c r="AR37" s="168"/>
      <c r="AS37" s="168"/>
      <c r="AT37" s="169"/>
      <c r="AU37" s="372" t="s">
        <v>252</v>
      </c>
      <c r="AV37" s="372"/>
      <c r="AW37" s="372"/>
      <c r="AX37" s="373"/>
    </row>
    <row r="38" spans="1:50" ht="18.75" customHeight="1" x14ac:dyDescent="0.15">
      <c r="A38" s="550"/>
      <c r="B38" s="551"/>
      <c r="C38" s="551"/>
      <c r="D38" s="551"/>
      <c r="E38" s="551"/>
      <c r="F38" s="552"/>
      <c r="G38" s="605"/>
      <c r="H38" s="378"/>
      <c r="I38" s="378"/>
      <c r="J38" s="378"/>
      <c r="K38" s="378"/>
      <c r="L38" s="378"/>
      <c r="M38" s="378"/>
      <c r="N38" s="378"/>
      <c r="O38" s="606"/>
      <c r="P38" s="618"/>
      <c r="Q38" s="378"/>
      <c r="R38" s="378"/>
      <c r="S38" s="378"/>
      <c r="T38" s="378"/>
      <c r="U38" s="378"/>
      <c r="V38" s="378"/>
      <c r="W38" s="378"/>
      <c r="X38" s="606"/>
      <c r="Y38" s="1053"/>
      <c r="Z38" s="1054"/>
      <c r="AA38" s="1055"/>
      <c r="AB38" s="1059"/>
      <c r="AC38" s="1060"/>
      <c r="AD38" s="1061"/>
      <c r="AE38" s="375"/>
      <c r="AF38" s="375"/>
      <c r="AG38" s="375"/>
      <c r="AH38" s="375"/>
      <c r="AI38" s="375"/>
      <c r="AJ38" s="375"/>
      <c r="AK38" s="375"/>
      <c r="AL38" s="375"/>
      <c r="AM38" s="375"/>
      <c r="AN38" s="375"/>
      <c r="AO38" s="375"/>
      <c r="AP38" s="331"/>
      <c r="AQ38" s="269"/>
      <c r="AR38" s="270"/>
      <c r="AS38" s="136" t="s">
        <v>345</v>
      </c>
      <c r="AT38" s="171"/>
      <c r="AU38" s="270"/>
      <c r="AV38" s="270"/>
      <c r="AW38" s="378" t="s">
        <v>299</v>
      </c>
      <c r="AX38" s="379"/>
    </row>
    <row r="39" spans="1:50" ht="22.5" customHeight="1" x14ac:dyDescent="0.15">
      <c r="A39" s="553"/>
      <c r="B39" s="551"/>
      <c r="C39" s="551"/>
      <c r="D39" s="551"/>
      <c r="E39" s="551"/>
      <c r="F39" s="552"/>
      <c r="G39" s="578"/>
      <c r="H39" s="1062"/>
      <c r="I39" s="1062"/>
      <c r="J39" s="1062"/>
      <c r="K39" s="1062"/>
      <c r="L39" s="1062"/>
      <c r="M39" s="1062"/>
      <c r="N39" s="1062"/>
      <c r="O39" s="1063"/>
      <c r="P39" s="160"/>
      <c r="Q39" s="1070"/>
      <c r="R39" s="1070"/>
      <c r="S39" s="1070"/>
      <c r="T39" s="1070"/>
      <c r="U39" s="1070"/>
      <c r="V39" s="1070"/>
      <c r="W39" s="1070"/>
      <c r="X39" s="1071"/>
      <c r="Y39" s="1048" t="s">
        <v>12</v>
      </c>
      <c r="Z39" s="1049"/>
      <c r="AA39" s="1050"/>
      <c r="AB39" s="589"/>
      <c r="AC39" s="1051"/>
      <c r="AD39" s="1051"/>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54"/>
      <c r="B40" s="555"/>
      <c r="C40" s="555"/>
      <c r="D40" s="555"/>
      <c r="E40" s="555"/>
      <c r="F40" s="556"/>
      <c r="G40" s="1064"/>
      <c r="H40" s="1065"/>
      <c r="I40" s="1065"/>
      <c r="J40" s="1065"/>
      <c r="K40" s="1065"/>
      <c r="L40" s="1065"/>
      <c r="M40" s="1065"/>
      <c r="N40" s="1065"/>
      <c r="O40" s="1066"/>
      <c r="P40" s="1072"/>
      <c r="Q40" s="1072"/>
      <c r="R40" s="1072"/>
      <c r="S40" s="1072"/>
      <c r="T40" s="1072"/>
      <c r="U40" s="1072"/>
      <c r="V40" s="1072"/>
      <c r="W40" s="1072"/>
      <c r="X40" s="1073"/>
      <c r="Y40" s="302" t="s">
        <v>54</v>
      </c>
      <c r="Z40" s="1045"/>
      <c r="AA40" s="1046"/>
      <c r="AB40" s="560"/>
      <c r="AC40" s="1047"/>
      <c r="AD40" s="1047"/>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82"/>
      <c r="B41" s="683"/>
      <c r="C41" s="683"/>
      <c r="D41" s="683"/>
      <c r="E41" s="683"/>
      <c r="F41" s="684"/>
      <c r="G41" s="1067"/>
      <c r="H41" s="1068"/>
      <c r="I41" s="1068"/>
      <c r="J41" s="1068"/>
      <c r="K41" s="1068"/>
      <c r="L41" s="1068"/>
      <c r="M41" s="1068"/>
      <c r="N41" s="1068"/>
      <c r="O41" s="1069"/>
      <c r="P41" s="1074"/>
      <c r="Q41" s="1074"/>
      <c r="R41" s="1074"/>
      <c r="S41" s="1074"/>
      <c r="T41" s="1074"/>
      <c r="U41" s="1074"/>
      <c r="V41" s="1074"/>
      <c r="W41" s="1074"/>
      <c r="X41" s="1075"/>
      <c r="Y41" s="1076" t="s">
        <v>13</v>
      </c>
      <c r="Z41" s="1045"/>
      <c r="AA41" s="1046"/>
      <c r="AB41" s="499" t="s">
        <v>300</v>
      </c>
      <c r="AC41" s="1077"/>
      <c r="AD41" s="1077"/>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945" t="s">
        <v>460</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customFormat="1"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customHeight="1" x14ac:dyDescent="0.15">
      <c r="A44" s="550" t="s">
        <v>434</v>
      </c>
      <c r="B44" s="551"/>
      <c r="C44" s="551"/>
      <c r="D44" s="551"/>
      <c r="E44" s="551"/>
      <c r="F44" s="552"/>
      <c r="G44" s="833" t="s">
        <v>264</v>
      </c>
      <c r="H44" s="818"/>
      <c r="I44" s="818"/>
      <c r="J44" s="818"/>
      <c r="K44" s="818"/>
      <c r="L44" s="818"/>
      <c r="M44" s="818"/>
      <c r="N44" s="818"/>
      <c r="O44" s="819"/>
      <c r="P44" s="817" t="s">
        <v>59</v>
      </c>
      <c r="Q44" s="818"/>
      <c r="R44" s="818"/>
      <c r="S44" s="818"/>
      <c r="T44" s="818"/>
      <c r="U44" s="818"/>
      <c r="V44" s="818"/>
      <c r="W44" s="818"/>
      <c r="X44" s="819"/>
      <c r="Y44" s="1052"/>
      <c r="Z44" s="411"/>
      <c r="AA44" s="412"/>
      <c r="AB44" s="1056" t="s">
        <v>11</v>
      </c>
      <c r="AC44" s="1057"/>
      <c r="AD44" s="1058"/>
      <c r="AE44" s="1044" t="s">
        <v>511</v>
      </c>
      <c r="AF44" s="1044"/>
      <c r="AG44" s="1044"/>
      <c r="AH44" s="1044"/>
      <c r="AI44" s="1044" t="s">
        <v>508</v>
      </c>
      <c r="AJ44" s="1044"/>
      <c r="AK44" s="1044"/>
      <c r="AL44" s="1044"/>
      <c r="AM44" s="1044" t="s">
        <v>482</v>
      </c>
      <c r="AN44" s="1044"/>
      <c r="AO44" s="1044"/>
      <c r="AP44" s="496"/>
      <c r="AQ44" s="175" t="s">
        <v>344</v>
      </c>
      <c r="AR44" s="168"/>
      <c r="AS44" s="168"/>
      <c r="AT44" s="169"/>
      <c r="AU44" s="372" t="s">
        <v>252</v>
      </c>
      <c r="AV44" s="372"/>
      <c r="AW44" s="372"/>
      <c r="AX44" s="373"/>
    </row>
    <row r="45" spans="1:50" ht="18.75" customHeight="1" x14ac:dyDescent="0.15">
      <c r="A45" s="550"/>
      <c r="B45" s="551"/>
      <c r="C45" s="551"/>
      <c r="D45" s="551"/>
      <c r="E45" s="551"/>
      <c r="F45" s="552"/>
      <c r="G45" s="605"/>
      <c r="H45" s="378"/>
      <c r="I45" s="378"/>
      <c r="J45" s="378"/>
      <c r="K45" s="378"/>
      <c r="L45" s="378"/>
      <c r="M45" s="378"/>
      <c r="N45" s="378"/>
      <c r="O45" s="606"/>
      <c r="P45" s="618"/>
      <c r="Q45" s="378"/>
      <c r="R45" s="378"/>
      <c r="S45" s="378"/>
      <c r="T45" s="378"/>
      <c r="U45" s="378"/>
      <c r="V45" s="378"/>
      <c r="W45" s="378"/>
      <c r="X45" s="606"/>
      <c r="Y45" s="1053"/>
      <c r="Z45" s="1054"/>
      <c r="AA45" s="1055"/>
      <c r="AB45" s="1059"/>
      <c r="AC45" s="1060"/>
      <c r="AD45" s="1061"/>
      <c r="AE45" s="375"/>
      <c r="AF45" s="375"/>
      <c r="AG45" s="375"/>
      <c r="AH45" s="375"/>
      <c r="AI45" s="375"/>
      <c r="AJ45" s="375"/>
      <c r="AK45" s="375"/>
      <c r="AL45" s="375"/>
      <c r="AM45" s="375"/>
      <c r="AN45" s="375"/>
      <c r="AO45" s="375"/>
      <c r="AP45" s="331"/>
      <c r="AQ45" s="269"/>
      <c r="AR45" s="270"/>
      <c r="AS45" s="136" t="s">
        <v>345</v>
      </c>
      <c r="AT45" s="171"/>
      <c r="AU45" s="270"/>
      <c r="AV45" s="270"/>
      <c r="AW45" s="378" t="s">
        <v>299</v>
      </c>
      <c r="AX45" s="379"/>
    </row>
    <row r="46" spans="1:50" ht="22.5" customHeight="1" x14ac:dyDescent="0.15">
      <c r="A46" s="553"/>
      <c r="B46" s="551"/>
      <c r="C46" s="551"/>
      <c r="D46" s="551"/>
      <c r="E46" s="551"/>
      <c r="F46" s="552"/>
      <c r="G46" s="578"/>
      <c r="H46" s="1062"/>
      <c r="I46" s="1062"/>
      <c r="J46" s="1062"/>
      <c r="K46" s="1062"/>
      <c r="L46" s="1062"/>
      <c r="M46" s="1062"/>
      <c r="N46" s="1062"/>
      <c r="O46" s="1063"/>
      <c r="P46" s="160"/>
      <c r="Q46" s="1070"/>
      <c r="R46" s="1070"/>
      <c r="S46" s="1070"/>
      <c r="T46" s="1070"/>
      <c r="U46" s="1070"/>
      <c r="V46" s="1070"/>
      <c r="W46" s="1070"/>
      <c r="X46" s="1071"/>
      <c r="Y46" s="1048" t="s">
        <v>12</v>
      </c>
      <c r="Z46" s="1049"/>
      <c r="AA46" s="1050"/>
      <c r="AB46" s="589"/>
      <c r="AC46" s="1051"/>
      <c r="AD46" s="1051"/>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54"/>
      <c r="B47" s="555"/>
      <c r="C47" s="555"/>
      <c r="D47" s="555"/>
      <c r="E47" s="555"/>
      <c r="F47" s="556"/>
      <c r="G47" s="1064"/>
      <c r="H47" s="1065"/>
      <c r="I47" s="1065"/>
      <c r="J47" s="1065"/>
      <c r="K47" s="1065"/>
      <c r="L47" s="1065"/>
      <c r="M47" s="1065"/>
      <c r="N47" s="1065"/>
      <c r="O47" s="1066"/>
      <c r="P47" s="1072"/>
      <c r="Q47" s="1072"/>
      <c r="R47" s="1072"/>
      <c r="S47" s="1072"/>
      <c r="T47" s="1072"/>
      <c r="U47" s="1072"/>
      <c r="V47" s="1072"/>
      <c r="W47" s="1072"/>
      <c r="X47" s="1073"/>
      <c r="Y47" s="302" t="s">
        <v>54</v>
      </c>
      <c r="Z47" s="1045"/>
      <c r="AA47" s="1046"/>
      <c r="AB47" s="560"/>
      <c r="AC47" s="1047"/>
      <c r="AD47" s="1047"/>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82"/>
      <c r="B48" s="683"/>
      <c r="C48" s="683"/>
      <c r="D48" s="683"/>
      <c r="E48" s="683"/>
      <c r="F48" s="684"/>
      <c r="G48" s="1067"/>
      <c r="H48" s="1068"/>
      <c r="I48" s="1068"/>
      <c r="J48" s="1068"/>
      <c r="K48" s="1068"/>
      <c r="L48" s="1068"/>
      <c r="M48" s="1068"/>
      <c r="N48" s="1068"/>
      <c r="O48" s="1069"/>
      <c r="P48" s="1074"/>
      <c r="Q48" s="1074"/>
      <c r="R48" s="1074"/>
      <c r="S48" s="1074"/>
      <c r="T48" s="1074"/>
      <c r="U48" s="1074"/>
      <c r="V48" s="1074"/>
      <c r="W48" s="1074"/>
      <c r="X48" s="1075"/>
      <c r="Y48" s="1076" t="s">
        <v>13</v>
      </c>
      <c r="Z48" s="1045"/>
      <c r="AA48" s="1046"/>
      <c r="AB48" s="499" t="s">
        <v>300</v>
      </c>
      <c r="AC48" s="1077"/>
      <c r="AD48" s="1077"/>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945" t="s">
        <v>460</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customFormat="1" ht="23.25"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customHeight="1" x14ac:dyDescent="0.15">
      <c r="A51" s="550" t="s">
        <v>434</v>
      </c>
      <c r="B51" s="551"/>
      <c r="C51" s="551"/>
      <c r="D51" s="551"/>
      <c r="E51" s="551"/>
      <c r="F51" s="552"/>
      <c r="G51" s="833" t="s">
        <v>264</v>
      </c>
      <c r="H51" s="818"/>
      <c r="I51" s="818"/>
      <c r="J51" s="818"/>
      <c r="K51" s="818"/>
      <c r="L51" s="818"/>
      <c r="M51" s="818"/>
      <c r="N51" s="818"/>
      <c r="O51" s="819"/>
      <c r="P51" s="817" t="s">
        <v>59</v>
      </c>
      <c r="Q51" s="818"/>
      <c r="R51" s="818"/>
      <c r="S51" s="818"/>
      <c r="T51" s="818"/>
      <c r="U51" s="818"/>
      <c r="V51" s="818"/>
      <c r="W51" s="818"/>
      <c r="X51" s="819"/>
      <c r="Y51" s="1052"/>
      <c r="Z51" s="411"/>
      <c r="AA51" s="412"/>
      <c r="AB51" s="496" t="s">
        <v>11</v>
      </c>
      <c r="AC51" s="1057"/>
      <c r="AD51" s="1058"/>
      <c r="AE51" s="1044" t="s">
        <v>511</v>
      </c>
      <c r="AF51" s="1044"/>
      <c r="AG51" s="1044"/>
      <c r="AH51" s="1044"/>
      <c r="AI51" s="1044" t="s">
        <v>508</v>
      </c>
      <c r="AJ51" s="1044"/>
      <c r="AK51" s="1044"/>
      <c r="AL51" s="1044"/>
      <c r="AM51" s="1044" t="s">
        <v>482</v>
      </c>
      <c r="AN51" s="1044"/>
      <c r="AO51" s="1044"/>
      <c r="AP51" s="496"/>
      <c r="AQ51" s="175" t="s">
        <v>344</v>
      </c>
      <c r="AR51" s="168"/>
      <c r="AS51" s="168"/>
      <c r="AT51" s="169"/>
      <c r="AU51" s="372" t="s">
        <v>252</v>
      </c>
      <c r="AV51" s="372"/>
      <c r="AW51" s="372"/>
      <c r="AX51" s="373"/>
    </row>
    <row r="52" spans="1:50" ht="18.75" customHeight="1" x14ac:dyDescent="0.15">
      <c r="A52" s="550"/>
      <c r="B52" s="551"/>
      <c r="C52" s="551"/>
      <c r="D52" s="551"/>
      <c r="E52" s="551"/>
      <c r="F52" s="552"/>
      <c r="G52" s="605"/>
      <c r="H52" s="378"/>
      <c r="I52" s="378"/>
      <c r="J52" s="378"/>
      <c r="K52" s="378"/>
      <c r="L52" s="378"/>
      <c r="M52" s="378"/>
      <c r="N52" s="378"/>
      <c r="O52" s="606"/>
      <c r="P52" s="618"/>
      <c r="Q52" s="378"/>
      <c r="R52" s="378"/>
      <c r="S52" s="378"/>
      <c r="T52" s="378"/>
      <c r="U52" s="378"/>
      <c r="V52" s="378"/>
      <c r="W52" s="378"/>
      <c r="X52" s="606"/>
      <c r="Y52" s="1053"/>
      <c r="Z52" s="1054"/>
      <c r="AA52" s="1055"/>
      <c r="AB52" s="1059"/>
      <c r="AC52" s="1060"/>
      <c r="AD52" s="1061"/>
      <c r="AE52" s="375"/>
      <c r="AF52" s="375"/>
      <c r="AG52" s="375"/>
      <c r="AH52" s="375"/>
      <c r="AI52" s="375"/>
      <c r="AJ52" s="375"/>
      <c r="AK52" s="375"/>
      <c r="AL52" s="375"/>
      <c r="AM52" s="375"/>
      <c r="AN52" s="375"/>
      <c r="AO52" s="375"/>
      <c r="AP52" s="331"/>
      <c r="AQ52" s="269"/>
      <c r="AR52" s="270"/>
      <c r="AS52" s="136" t="s">
        <v>345</v>
      </c>
      <c r="AT52" s="171"/>
      <c r="AU52" s="270"/>
      <c r="AV52" s="270"/>
      <c r="AW52" s="378" t="s">
        <v>299</v>
      </c>
      <c r="AX52" s="379"/>
    </row>
    <row r="53" spans="1:50" ht="22.5" customHeight="1" x14ac:dyDescent="0.15">
      <c r="A53" s="553"/>
      <c r="B53" s="551"/>
      <c r="C53" s="551"/>
      <c r="D53" s="551"/>
      <c r="E53" s="551"/>
      <c r="F53" s="552"/>
      <c r="G53" s="578"/>
      <c r="H53" s="1062"/>
      <c r="I53" s="1062"/>
      <c r="J53" s="1062"/>
      <c r="K53" s="1062"/>
      <c r="L53" s="1062"/>
      <c r="M53" s="1062"/>
      <c r="N53" s="1062"/>
      <c r="O53" s="1063"/>
      <c r="P53" s="160"/>
      <c r="Q53" s="1070"/>
      <c r="R53" s="1070"/>
      <c r="S53" s="1070"/>
      <c r="T53" s="1070"/>
      <c r="U53" s="1070"/>
      <c r="V53" s="1070"/>
      <c r="W53" s="1070"/>
      <c r="X53" s="1071"/>
      <c r="Y53" s="1048" t="s">
        <v>12</v>
      </c>
      <c r="Z53" s="1049"/>
      <c r="AA53" s="1050"/>
      <c r="AB53" s="589"/>
      <c r="AC53" s="1051"/>
      <c r="AD53" s="1051"/>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54"/>
      <c r="B54" s="555"/>
      <c r="C54" s="555"/>
      <c r="D54" s="555"/>
      <c r="E54" s="555"/>
      <c r="F54" s="556"/>
      <c r="G54" s="1064"/>
      <c r="H54" s="1065"/>
      <c r="I54" s="1065"/>
      <c r="J54" s="1065"/>
      <c r="K54" s="1065"/>
      <c r="L54" s="1065"/>
      <c r="M54" s="1065"/>
      <c r="N54" s="1065"/>
      <c r="O54" s="1066"/>
      <c r="P54" s="1072"/>
      <c r="Q54" s="1072"/>
      <c r="R54" s="1072"/>
      <c r="S54" s="1072"/>
      <c r="T54" s="1072"/>
      <c r="U54" s="1072"/>
      <c r="V54" s="1072"/>
      <c r="W54" s="1072"/>
      <c r="X54" s="1073"/>
      <c r="Y54" s="302" t="s">
        <v>54</v>
      </c>
      <c r="Z54" s="1045"/>
      <c r="AA54" s="1046"/>
      <c r="AB54" s="560"/>
      <c r="AC54" s="1047"/>
      <c r="AD54" s="1047"/>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82"/>
      <c r="B55" s="683"/>
      <c r="C55" s="683"/>
      <c r="D55" s="683"/>
      <c r="E55" s="683"/>
      <c r="F55" s="684"/>
      <c r="G55" s="1067"/>
      <c r="H55" s="1068"/>
      <c r="I55" s="1068"/>
      <c r="J55" s="1068"/>
      <c r="K55" s="1068"/>
      <c r="L55" s="1068"/>
      <c r="M55" s="1068"/>
      <c r="N55" s="1068"/>
      <c r="O55" s="1069"/>
      <c r="P55" s="1074"/>
      <c r="Q55" s="1074"/>
      <c r="R55" s="1074"/>
      <c r="S55" s="1074"/>
      <c r="T55" s="1074"/>
      <c r="U55" s="1074"/>
      <c r="V55" s="1074"/>
      <c r="W55" s="1074"/>
      <c r="X55" s="1075"/>
      <c r="Y55" s="1076" t="s">
        <v>13</v>
      </c>
      <c r="Z55" s="1045"/>
      <c r="AA55" s="1046"/>
      <c r="AB55" s="499" t="s">
        <v>300</v>
      </c>
      <c r="AC55" s="1077"/>
      <c r="AD55" s="1077"/>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945" t="s">
        <v>460</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customFormat="1" ht="23.25"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customHeight="1" x14ac:dyDescent="0.15">
      <c r="A58" s="550" t="s">
        <v>434</v>
      </c>
      <c r="B58" s="551"/>
      <c r="C58" s="551"/>
      <c r="D58" s="551"/>
      <c r="E58" s="551"/>
      <c r="F58" s="552"/>
      <c r="G58" s="833" t="s">
        <v>264</v>
      </c>
      <c r="H58" s="818"/>
      <c r="I58" s="818"/>
      <c r="J58" s="818"/>
      <c r="K58" s="818"/>
      <c r="L58" s="818"/>
      <c r="M58" s="818"/>
      <c r="N58" s="818"/>
      <c r="O58" s="819"/>
      <c r="P58" s="817" t="s">
        <v>59</v>
      </c>
      <c r="Q58" s="818"/>
      <c r="R58" s="818"/>
      <c r="S58" s="818"/>
      <c r="T58" s="818"/>
      <c r="U58" s="818"/>
      <c r="V58" s="818"/>
      <c r="W58" s="818"/>
      <c r="X58" s="819"/>
      <c r="Y58" s="1052"/>
      <c r="Z58" s="411"/>
      <c r="AA58" s="412"/>
      <c r="AB58" s="1056" t="s">
        <v>11</v>
      </c>
      <c r="AC58" s="1057"/>
      <c r="AD58" s="1058"/>
      <c r="AE58" s="1044" t="s">
        <v>511</v>
      </c>
      <c r="AF58" s="1044"/>
      <c r="AG58" s="1044"/>
      <c r="AH58" s="1044"/>
      <c r="AI58" s="1044" t="s">
        <v>508</v>
      </c>
      <c r="AJ58" s="1044"/>
      <c r="AK58" s="1044"/>
      <c r="AL58" s="1044"/>
      <c r="AM58" s="1044" t="s">
        <v>482</v>
      </c>
      <c r="AN58" s="1044"/>
      <c r="AO58" s="1044"/>
      <c r="AP58" s="496"/>
      <c r="AQ58" s="175" t="s">
        <v>344</v>
      </c>
      <c r="AR58" s="168"/>
      <c r="AS58" s="168"/>
      <c r="AT58" s="169"/>
      <c r="AU58" s="372" t="s">
        <v>252</v>
      </c>
      <c r="AV58" s="372"/>
      <c r="AW58" s="372"/>
      <c r="AX58" s="373"/>
    </row>
    <row r="59" spans="1:50" ht="18.75" customHeight="1" x14ac:dyDescent="0.15">
      <c r="A59" s="550"/>
      <c r="B59" s="551"/>
      <c r="C59" s="551"/>
      <c r="D59" s="551"/>
      <c r="E59" s="551"/>
      <c r="F59" s="552"/>
      <c r="G59" s="605"/>
      <c r="H59" s="378"/>
      <c r="I59" s="378"/>
      <c r="J59" s="378"/>
      <c r="K59" s="378"/>
      <c r="L59" s="378"/>
      <c r="M59" s="378"/>
      <c r="N59" s="378"/>
      <c r="O59" s="606"/>
      <c r="P59" s="618"/>
      <c r="Q59" s="378"/>
      <c r="R59" s="378"/>
      <c r="S59" s="378"/>
      <c r="T59" s="378"/>
      <c r="U59" s="378"/>
      <c r="V59" s="378"/>
      <c r="W59" s="378"/>
      <c r="X59" s="606"/>
      <c r="Y59" s="1053"/>
      <c r="Z59" s="1054"/>
      <c r="AA59" s="1055"/>
      <c r="AB59" s="1059"/>
      <c r="AC59" s="1060"/>
      <c r="AD59" s="1061"/>
      <c r="AE59" s="375"/>
      <c r="AF59" s="375"/>
      <c r="AG59" s="375"/>
      <c r="AH59" s="375"/>
      <c r="AI59" s="375"/>
      <c r="AJ59" s="375"/>
      <c r="AK59" s="375"/>
      <c r="AL59" s="375"/>
      <c r="AM59" s="375"/>
      <c r="AN59" s="375"/>
      <c r="AO59" s="375"/>
      <c r="AP59" s="331"/>
      <c r="AQ59" s="269"/>
      <c r="AR59" s="270"/>
      <c r="AS59" s="136" t="s">
        <v>345</v>
      </c>
      <c r="AT59" s="171"/>
      <c r="AU59" s="270"/>
      <c r="AV59" s="270"/>
      <c r="AW59" s="378" t="s">
        <v>299</v>
      </c>
      <c r="AX59" s="379"/>
    </row>
    <row r="60" spans="1:50" ht="22.5" customHeight="1" x14ac:dyDescent="0.15">
      <c r="A60" s="553"/>
      <c r="B60" s="551"/>
      <c r="C60" s="551"/>
      <c r="D60" s="551"/>
      <c r="E60" s="551"/>
      <c r="F60" s="552"/>
      <c r="G60" s="578"/>
      <c r="H60" s="1062"/>
      <c r="I60" s="1062"/>
      <c r="J60" s="1062"/>
      <c r="K60" s="1062"/>
      <c r="L60" s="1062"/>
      <c r="M60" s="1062"/>
      <c r="N60" s="1062"/>
      <c r="O60" s="1063"/>
      <c r="P60" s="160"/>
      <c r="Q60" s="1070"/>
      <c r="R60" s="1070"/>
      <c r="S60" s="1070"/>
      <c r="T60" s="1070"/>
      <c r="U60" s="1070"/>
      <c r="V60" s="1070"/>
      <c r="W60" s="1070"/>
      <c r="X60" s="1071"/>
      <c r="Y60" s="1048" t="s">
        <v>12</v>
      </c>
      <c r="Z60" s="1049"/>
      <c r="AA60" s="1050"/>
      <c r="AB60" s="589"/>
      <c r="AC60" s="1051"/>
      <c r="AD60" s="1051"/>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54"/>
      <c r="B61" s="555"/>
      <c r="C61" s="555"/>
      <c r="D61" s="555"/>
      <c r="E61" s="555"/>
      <c r="F61" s="556"/>
      <c r="G61" s="1064"/>
      <c r="H61" s="1065"/>
      <c r="I61" s="1065"/>
      <c r="J61" s="1065"/>
      <c r="K61" s="1065"/>
      <c r="L61" s="1065"/>
      <c r="M61" s="1065"/>
      <c r="N61" s="1065"/>
      <c r="O61" s="1066"/>
      <c r="P61" s="1072"/>
      <c r="Q61" s="1072"/>
      <c r="R61" s="1072"/>
      <c r="S61" s="1072"/>
      <c r="T61" s="1072"/>
      <c r="U61" s="1072"/>
      <c r="V61" s="1072"/>
      <c r="W61" s="1072"/>
      <c r="X61" s="1073"/>
      <c r="Y61" s="302" t="s">
        <v>54</v>
      </c>
      <c r="Z61" s="1045"/>
      <c r="AA61" s="1046"/>
      <c r="AB61" s="560"/>
      <c r="AC61" s="1047"/>
      <c r="AD61" s="1047"/>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82"/>
      <c r="B62" s="683"/>
      <c r="C62" s="683"/>
      <c r="D62" s="683"/>
      <c r="E62" s="683"/>
      <c r="F62" s="684"/>
      <c r="G62" s="1067"/>
      <c r="H62" s="1068"/>
      <c r="I62" s="1068"/>
      <c r="J62" s="1068"/>
      <c r="K62" s="1068"/>
      <c r="L62" s="1068"/>
      <c r="M62" s="1068"/>
      <c r="N62" s="1068"/>
      <c r="O62" s="1069"/>
      <c r="P62" s="1074"/>
      <c r="Q62" s="1074"/>
      <c r="R62" s="1074"/>
      <c r="S62" s="1074"/>
      <c r="T62" s="1074"/>
      <c r="U62" s="1074"/>
      <c r="V62" s="1074"/>
      <c r="W62" s="1074"/>
      <c r="X62" s="1075"/>
      <c r="Y62" s="1076" t="s">
        <v>13</v>
      </c>
      <c r="Z62" s="1045"/>
      <c r="AA62" s="1046"/>
      <c r="AB62" s="499" t="s">
        <v>300</v>
      </c>
      <c r="AC62" s="1077"/>
      <c r="AD62" s="1077"/>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945" t="s">
        <v>460</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customFormat="1" ht="23.25"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customHeight="1" x14ac:dyDescent="0.15">
      <c r="A65" s="550" t="s">
        <v>434</v>
      </c>
      <c r="B65" s="551"/>
      <c r="C65" s="551"/>
      <c r="D65" s="551"/>
      <c r="E65" s="551"/>
      <c r="F65" s="552"/>
      <c r="G65" s="833" t="s">
        <v>264</v>
      </c>
      <c r="H65" s="818"/>
      <c r="I65" s="818"/>
      <c r="J65" s="818"/>
      <c r="K65" s="818"/>
      <c r="L65" s="818"/>
      <c r="M65" s="818"/>
      <c r="N65" s="818"/>
      <c r="O65" s="819"/>
      <c r="P65" s="817" t="s">
        <v>59</v>
      </c>
      <c r="Q65" s="818"/>
      <c r="R65" s="818"/>
      <c r="S65" s="818"/>
      <c r="T65" s="818"/>
      <c r="U65" s="818"/>
      <c r="V65" s="818"/>
      <c r="W65" s="818"/>
      <c r="X65" s="819"/>
      <c r="Y65" s="1052"/>
      <c r="Z65" s="411"/>
      <c r="AA65" s="412"/>
      <c r="AB65" s="1056" t="s">
        <v>11</v>
      </c>
      <c r="AC65" s="1057"/>
      <c r="AD65" s="1058"/>
      <c r="AE65" s="1044" t="s">
        <v>511</v>
      </c>
      <c r="AF65" s="1044"/>
      <c r="AG65" s="1044"/>
      <c r="AH65" s="1044"/>
      <c r="AI65" s="1044" t="s">
        <v>508</v>
      </c>
      <c r="AJ65" s="1044"/>
      <c r="AK65" s="1044"/>
      <c r="AL65" s="1044"/>
      <c r="AM65" s="1044" t="s">
        <v>482</v>
      </c>
      <c r="AN65" s="1044"/>
      <c r="AO65" s="1044"/>
      <c r="AP65" s="496"/>
      <c r="AQ65" s="175" t="s">
        <v>344</v>
      </c>
      <c r="AR65" s="168"/>
      <c r="AS65" s="168"/>
      <c r="AT65" s="169"/>
      <c r="AU65" s="372" t="s">
        <v>252</v>
      </c>
      <c r="AV65" s="372"/>
      <c r="AW65" s="372"/>
      <c r="AX65" s="373"/>
    </row>
    <row r="66" spans="1:50" ht="18.75" customHeight="1" x14ac:dyDescent="0.15">
      <c r="A66" s="550"/>
      <c r="B66" s="551"/>
      <c r="C66" s="551"/>
      <c r="D66" s="551"/>
      <c r="E66" s="551"/>
      <c r="F66" s="552"/>
      <c r="G66" s="605"/>
      <c r="H66" s="378"/>
      <c r="I66" s="378"/>
      <c r="J66" s="378"/>
      <c r="K66" s="378"/>
      <c r="L66" s="378"/>
      <c r="M66" s="378"/>
      <c r="N66" s="378"/>
      <c r="O66" s="606"/>
      <c r="P66" s="618"/>
      <c r="Q66" s="378"/>
      <c r="R66" s="378"/>
      <c r="S66" s="378"/>
      <c r="T66" s="378"/>
      <c r="U66" s="378"/>
      <c r="V66" s="378"/>
      <c r="W66" s="378"/>
      <c r="X66" s="606"/>
      <c r="Y66" s="1053"/>
      <c r="Z66" s="1054"/>
      <c r="AA66" s="1055"/>
      <c r="AB66" s="1059"/>
      <c r="AC66" s="1060"/>
      <c r="AD66" s="1061"/>
      <c r="AE66" s="375"/>
      <c r="AF66" s="375"/>
      <c r="AG66" s="375"/>
      <c r="AH66" s="375"/>
      <c r="AI66" s="375"/>
      <c r="AJ66" s="375"/>
      <c r="AK66" s="375"/>
      <c r="AL66" s="375"/>
      <c r="AM66" s="375"/>
      <c r="AN66" s="375"/>
      <c r="AO66" s="375"/>
      <c r="AP66" s="331"/>
      <c r="AQ66" s="269"/>
      <c r="AR66" s="270"/>
      <c r="AS66" s="136" t="s">
        <v>345</v>
      </c>
      <c r="AT66" s="171"/>
      <c r="AU66" s="270"/>
      <c r="AV66" s="270"/>
      <c r="AW66" s="378" t="s">
        <v>299</v>
      </c>
      <c r="AX66" s="379"/>
    </row>
    <row r="67" spans="1:50" ht="22.5" customHeight="1" x14ac:dyDescent="0.15">
      <c r="A67" s="553"/>
      <c r="B67" s="551"/>
      <c r="C67" s="551"/>
      <c r="D67" s="551"/>
      <c r="E67" s="551"/>
      <c r="F67" s="552"/>
      <c r="G67" s="578"/>
      <c r="H67" s="1062"/>
      <c r="I67" s="1062"/>
      <c r="J67" s="1062"/>
      <c r="K67" s="1062"/>
      <c r="L67" s="1062"/>
      <c r="M67" s="1062"/>
      <c r="N67" s="1062"/>
      <c r="O67" s="1063"/>
      <c r="P67" s="160"/>
      <c r="Q67" s="1070"/>
      <c r="R67" s="1070"/>
      <c r="S67" s="1070"/>
      <c r="T67" s="1070"/>
      <c r="U67" s="1070"/>
      <c r="V67" s="1070"/>
      <c r="W67" s="1070"/>
      <c r="X67" s="1071"/>
      <c r="Y67" s="1048" t="s">
        <v>12</v>
      </c>
      <c r="Z67" s="1049"/>
      <c r="AA67" s="1050"/>
      <c r="AB67" s="589"/>
      <c r="AC67" s="1051"/>
      <c r="AD67" s="1051"/>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54"/>
      <c r="B68" s="555"/>
      <c r="C68" s="555"/>
      <c r="D68" s="555"/>
      <c r="E68" s="555"/>
      <c r="F68" s="556"/>
      <c r="G68" s="1064"/>
      <c r="H68" s="1065"/>
      <c r="I68" s="1065"/>
      <c r="J68" s="1065"/>
      <c r="K68" s="1065"/>
      <c r="L68" s="1065"/>
      <c r="M68" s="1065"/>
      <c r="N68" s="1065"/>
      <c r="O68" s="1066"/>
      <c r="P68" s="1072"/>
      <c r="Q68" s="1072"/>
      <c r="R68" s="1072"/>
      <c r="S68" s="1072"/>
      <c r="T68" s="1072"/>
      <c r="U68" s="1072"/>
      <c r="V68" s="1072"/>
      <c r="W68" s="1072"/>
      <c r="X68" s="1073"/>
      <c r="Y68" s="302" t="s">
        <v>54</v>
      </c>
      <c r="Z68" s="1045"/>
      <c r="AA68" s="1046"/>
      <c r="AB68" s="560"/>
      <c r="AC68" s="1047"/>
      <c r="AD68" s="1047"/>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82"/>
      <c r="B69" s="683"/>
      <c r="C69" s="683"/>
      <c r="D69" s="683"/>
      <c r="E69" s="683"/>
      <c r="F69" s="684"/>
      <c r="G69" s="1067"/>
      <c r="H69" s="1068"/>
      <c r="I69" s="1068"/>
      <c r="J69" s="1068"/>
      <c r="K69" s="1068"/>
      <c r="L69" s="1068"/>
      <c r="M69" s="1068"/>
      <c r="N69" s="1068"/>
      <c r="O69" s="1069"/>
      <c r="P69" s="1074"/>
      <c r="Q69" s="1074"/>
      <c r="R69" s="1074"/>
      <c r="S69" s="1074"/>
      <c r="T69" s="1074"/>
      <c r="U69" s="1074"/>
      <c r="V69" s="1074"/>
      <c r="W69" s="1074"/>
      <c r="X69" s="1075"/>
      <c r="Y69" s="302" t="s">
        <v>13</v>
      </c>
      <c r="Z69" s="1045"/>
      <c r="AA69" s="1046"/>
      <c r="AB69" s="535" t="s">
        <v>300</v>
      </c>
      <c r="AC69" s="429"/>
      <c r="AD69" s="429"/>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945" t="s">
        <v>460</v>
      </c>
      <c r="B70" s="946"/>
      <c r="C70" s="946"/>
      <c r="D70" s="946"/>
      <c r="E70" s="946"/>
      <c r="F70" s="947"/>
      <c r="G70" s="951"/>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3"/>
    </row>
    <row r="71" spans="1:50" customFormat="1" ht="23.25" customHeight="1" thickBot="1" x14ac:dyDescent="0.2">
      <c r="A71" s="948"/>
      <c r="B71" s="949"/>
      <c r="C71" s="949"/>
      <c r="D71" s="949"/>
      <c r="E71" s="949"/>
      <c r="F71" s="950"/>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1229" priority="327">
      <formula>IF(RIGHT(TEXT(AE4,"0.#"),1)=".",FALSE,TRUE)</formula>
    </cfRule>
    <cfRule type="expression" dxfId="1228" priority="328">
      <formula>IF(RIGHT(TEXT(AE4,"0.#"),1)=".",TRUE,FALSE)</formula>
    </cfRule>
  </conditionalFormatting>
  <conditionalFormatting sqref="AE5">
    <cfRule type="expression" dxfId="1227" priority="325">
      <formula>IF(RIGHT(TEXT(AE5,"0.#"),1)=".",FALSE,TRUE)</formula>
    </cfRule>
    <cfRule type="expression" dxfId="1226" priority="326">
      <formula>IF(RIGHT(TEXT(AE5,"0.#"),1)=".",TRUE,FALSE)</formula>
    </cfRule>
  </conditionalFormatting>
  <conditionalFormatting sqref="AE6">
    <cfRule type="expression" dxfId="1225" priority="323">
      <formula>IF(RIGHT(TEXT(AE6,"0.#"),1)=".",FALSE,TRUE)</formula>
    </cfRule>
    <cfRule type="expression" dxfId="1224" priority="324">
      <formula>IF(RIGHT(TEXT(AE6,"0.#"),1)=".",TRUE,FALSE)</formula>
    </cfRule>
  </conditionalFormatting>
  <conditionalFormatting sqref="AI6">
    <cfRule type="expression" dxfId="1223" priority="321">
      <formula>IF(RIGHT(TEXT(AI6,"0.#"),1)=".",FALSE,TRUE)</formula>
    </cfRule>
    <cfRule type="expression" dxfId="1222" priority="322">
      <formula>IF(RIGHT(TEXT(AI6,"0.#"),1)=".",TRUE,FALSE)</formula>
    </cfRule>
  </conditionalFormatting>
  <conditionalFormatting sqref="AI5">
    <cfRule type="expression" dxfId="1221" priority="319">
      <formula>IF(RIGHT(TEXT(AI5,"0.#"),1)=".",FALSE,TRUE)</formula>
    </cfRule>
    <cfRule type="expression" dxfId="1220" priority="320">
      <formula>IF(RIGHT(TEXT(AI5,"0.#"),1)=".",TRUE,FALSE)</formula>
    </cfRule>
  </conditionalFormatting>
  <conditionalFormatting sqref="AI4">
    <cfRule type="expression" dxfId="1219" priority="317">
      <formula>IF(RIGHT(TEXT(AI4,"0.#"),1)=".",FALSE,TRUE)</formula>
    </cfRule>
    <cfRule type="expression" dxfId="1218" priority="318">
      <formula>IF(RIGHT(TEXT(AI4,"0.#"),1)=".",TRUE,FALSE)</formula>
    </cfRule>
  </conditionalFormatting>
  <conditionalFormatting sqref="AM4">
    <cfRule type="expression" dxfId="1217" priority="315">
      <formula>IF(RIGHT(TEXT(AM4,"0.#"),1)=".",FALSE,TRUE)</formula>
    </cfRule>
    <cfRule type="expression" dxfId="1216" priority="316">
      <formula>IF(RIGHT(TEXT(AM4,"0.#"),1)=".",TRUE,FALSE)</formula>
    </cfRule>
  </conditionalFormatting>
  <conditionalFormatting sqref="AM5">
    <cfRule type="expression" dxfId="1215" priority="313">
      <formula>IF(RIGHT(TEXT(AM5,"0.#"),1)=".",FALSE,TRUE)</formula>
    </cfRule>
    <cfRule type="expression" dxfId="1214" priority="314">
      <formula>IF(RIGHT(TEXT(AM5,"0.#"),1)=".",TRUE,FALSE)</formula>
    </cfRule>
  </conditionalFormatting>
  <conditionalFormatting sqref="AM6">
    <cfRule type="expression" dxfId="1213" priority="311">
      <formula>IF(RIGHT(TEXT(AM6,"0.#"),1)=".",FALSE,TRUE)</formula>
    </cfRule>
    <cfRule type="expression" dxfId="1212" priority="312">
      <formula>IF(RIGHT(TEXT(AM6,"0.#"),1)=".",TRUE,FALSE)</formula>
    </cfRule>
  </conditionalFormatting>
  <conditionalFormatting sqref="AQ4:AQ6">
    <cfRule type="expression" dxfId="1211" priority="309">
      <formula>IF(RIGHT(TEXT(AQ4,"0.#"),1)=".",FALSE,TRUE)</formula>
    </cfRule>
    <cfRule type="expression" dxfId="1210" priority="310">
      <formula>IF(RIGHT(TEXT(AQ4,"0.#"),1)=".",TRUE,FALSE)</formula>
    </cfRule>
  </conditionalFormatting>
  <conditionalFormatting sqref="AU4:AU6">
    <cfRule type="expression" dxfId="1209" priority="307">
      <formula>IF(RIGHT(TEXT(AU4,"0.#"),1)=".",FALSE,TRUE)</formula>
    </cfRule>
    <cfRule type="expression" dxfId="1208" priority="308">
      <formula>IF(RIGHT(TEXT(AU4,"0.#"),1)=".",TRUE,FALSE)</formula>
    </cfRule>
  </conditionalFormatting>
  <conditionalFormatting sqref="AE11">
    <cfRule type="expression" dxfId="1207" priority="305">
      <formula>IF(RIGHT(TEXT(AE11,"0.#"),1)=".",FALSE,TRUE)</formula>
    </cfRule>
    <cfRule type="expression" dxfId="1206" priority="306">
      <formula>IF(RIGHT(TEXT(AE11,"0.#"),1)=".",TRUE,FALSE)</formula>
    </cfRule>
  </conditionalFormatting>
  <conditionalFormatting sqref="AE12">
    <cfRule type="expression" dxfId="1205" priority="303">
      <formula>IF(RIGHT(TEXT(AE12,"0.#"),1)=".",FALSE,TRUE)</formula>
    </cfRule>
    <cfRule type="expression" dxfId="1204" priority="304">
      <formula>IF(RIGHT(TEXT(AE12,"0.#"),1)=".",TRUE,FALSE)</formula>
    </cfRule>
  </conditionalFormatting>
  <conditionalFormatting sqref="AE13">
    <cfRule type="expression" dxfId="1203" priority="301">
      <formula>IF(RIGHT(TEXT(AE13,"0.#"),1)=".",FALSE,TRUE)</formula>
    </cfRule>
    <cfRule type="expression" dxfId="1202" priority="302">
      <formula>IF(RIGHT(TEXT(AE13,"0.#"),1)=".",TRUE,FALSE)</formula>
    </cfRule>
  </conditionalFormatting>
  <conditionalFormatting sqref="AI13">
    <cfRule type="expression" dxfId="1201" priority="299">
      <formula>IF(RIGHT(TEXT(AI13,"0.#"),1)=".",FALSE,TRUE)</formula>
    </cfRule>
    <cfRule type="expression" dxfId="1200" priority="300">
      <formula>IF(RIGHT(TEXT(AI13,"0.#"),1)=".",TRUE,FALSE)</formula>
    </cfRule>
  </conditionalFormatting>
  <conditionalFormatting sqref="AI12">
    <cfRule type="expression" dxfId="1199" priority="297">
      <formula>IF(RIGHT(TEXT(AI12,"0.#"),1)=".",FALSE,TRUE)</formula>
    </cfRule>
    <cfRule type="expression" dxfId="1198" priority="298">
      <formula>IF(RIGHT(TEXT(AI12,"0.#"),1)=".",TRUE,FALSE)</formula>
    </cfRule>
  </conditionalFormatting>
  <conditionalFormatting sqref="AI11">
    <cfRule type="expression" dxfId="1197" priority="295">
      <formula>IF(RIGHT(TEXT(AI11,"0.#"),1)=".",FALSE,TRUE)</formula>
    </cfRule>
    <cfRule type="expression" dxfId="1196" priority="296">
      <formula>IF(RIGHT(TEXT(AI11,"0.#"),1)=".",TRUE,FALSE)</formula>
    </cfRule>
  </conditionalFormatting>
  <conditionalFormatting sqref="AM11">
    <cfRule type="expression" dxfId="1195" priority="293">
      <formula>IF(RIGHT(TEXT(AM11,"0.#"),1)=".",FALSE,TRUE)</formula>
    </cfRule>
    <cfRule type="expression" dxfId="1194" priority="294">
      <formula>IF(RIGHT(TEXT(AM11,"0.#"),1)=".",TRUE,FALSE)</formula>
    </cfRule>
  </conditionalFormatting>
  <conditionalFormatting sqref="AM12">
    <cfRule type="expression" dxfId="1193" priority="291">
      <formula>IF(RIGHT(TEXT(AM12,"0.#"),1)=".",FALSE,TRUE)</formula>
    </cfRule>
    <cfRule type="expression" dxfId="1192" priority="292">
      <formula>IF(RIGHT(TEXT(AM12,"0.#"),1)=".",TRUE,FALSE)</formula>
    </cfRule>
  </conditionalFormatting>
  <conditionalFormatting sqref="AM13">
    <cfRule type="expression" dxfId="1191" priority="289">
      <formula>IF(RIGHT(TEXT(AM13,"0.#"),1)=".",FALSE,TRUE)</formula>
    </cfRule>
    <cfRule type="expression" dxfId="1190" priority="290">
      <formula>IF(RIGHT(TEXT(AM13,"0.#"),1)=".",TRUE,FALSE)</formula>
    </cfRule>
  </conditionalFormatting>
  <conditionalFormatting sqref="AQ11:AQ13">
    <cfRule type="expression" dxfId="1189" priority="287">
      <formula>IF(RIGHT(TEXT(AQ11,"0.#"),1)=".",FALSE,TRUE)</formula>
    </cfRule>
    <cfRule type="expression" dxfId="1188" priority="288">
      <formula>IF(RIGHT(TEXT(AQ11,"0.#"),1)=".",TRUE,FALSE)</formula>
    </cfRule>
  </conditionalFormatting>
  <conditionalFormatting sqref="AU11:AU13">
    <cfRule type="expression" dxfId="1187" priority="285">
      <formula>IF(RIGHT(TEXT(AU11,"0.#"),1)=".",FALSE,TRUE)</formula>
    </cfRule>
    <cfRule type="expression" dxfId="1186" priority="286">
      <formula>IF(RIGHT(TEXT(AU11,"0.#"),1)=".",TRUE,FALSE)</formula>
    </cfRule>
  </conditionalFormatting>
  <conditionalFormatting sqref="AE18">
    <cfRule type="expression" dxfId="1185" priority="283">
      <formula>IF(RIGHT(TEXT(AE18,"0.#"),1)=".",FALSE,TRUE)</formula>
    </cfRule>
    <cfRule type="expression" dxfId="1184" priority="284">
      <formula>IF(RIGHT(TEXT(AE18,"0.#"),1)=".",TRUE,FALSE)</formula>
    </cfRule>
  </conditionalFormatting>
  <conditionalFormatting sqref="AE19">
    <cfRule type="expression" dxfId="1183" priority="281">
      <formula>IF(RIGHT(TEXT(AE19,"0.#"),1)=".",FALSE,TRUE)</formula>
    </cfRule>
    <cfRule type="expression" dxfId="1182" priority="282">
      <formula>IF(RIGHT(TEXT(AE19,"0.#"),1)=".",TRUE,FALSE)</formula>
    </cfRule>
  </conditionalFormatting>
  <conditionalFormatting sqref="AE20">
    <cfRule type="expression" dxfId="1181" priority="279">
      <formula>IF(RIGHT(TEXT(AE20,"0.#"),1)=".",FALSE,TRUE)</formula>
    </cfRule>
    <cfRule type="expression" dxfId="1180" priority="280">
      <formula>IF(RIGHT(TEXT(AE20,"0.#"),1)=".",TRUE,FALSE)</formula>
    </cfRule>
  </conditionalFormatting>
  <conditionalFormatting sqref="AI20">
    <cfRule type="expression" dxfId="1179" priority="277">
      <formula>IF(RIGHT(TEXT(AI20,"0.#"),1)=".",FALSE,TRUE)</formula>
    </cfRule>
    <cfRule type="expression" dxfId="1178" priority="278">
      <formula>IF(RIGHT(TEXT(AI20,"0.#"),1)=".",TRUE,FALSE)</formula>
    </cfRule>
  </conditionalFormatting>
  <conditionalFormatting sqref="AI19">
    <cfRule type="expression" dxfId="1177" priority="275">
      <formula>IF(RIGHT(TEXT(AI19,"0.#"),1)=".",FALSE,TRUE)</formula>
    </cfRule>
    <cfRule type="expression" dxfId="1176" priority="276">
      <formula>IF(RIGHT(TEXT(AI19,"0.#"),1)=".",TRUE,FALSE)</formula>
    </cfRule>
  </conditionalFormatting>
  <conditionalFormatting sqref="AI18">
    <cfRule type="expression" dxfId="1175" priority="273">
      <formula>IF(RIGHT(TEXT(AI18,"0.#"),1)=".",FALSE,TRUE)</formula>
    </cfRule>
    <cfRule type="expression" dxfId="1174" priority="274">
      <formula>IF(RIGHT(TEXT(AI18,"0.#"),1)=".",TRUE,FALSE)</formula>
    </cfRule>
  </conditionalFormatting>
  <conditionalFormatting sqref="AM18">
    <cfRule type="expression" dxfId="1173" priority="271">
      <formula>IF(RIGHT(TEXT(AM18,"0.#"),1)=".",FALSE,TRUE)</formula>
    </cfRule>
    <cfRule type="expression" dxfId="1172" priority="272">
      <formula>IF(RIGHT(TEXT(AM18,"0.#"),1)=".",TRUE,FALSE)</formula>
    </cfRule>
  </conditionalFormatting>
  <conditionalFormatting sqref="AM19">
    <cfRule type="expression" dxfId="1171" priority="269">
      <formula>IF(RIGHT(TEXT(AM19,"0.#"),1)=".",FALSE,TRUE)</formula>
    </cfRule>
    <cfRule type="expression" dxfId="1170" priority="270">
      <formula>IF(RIGHT(TEXT(AM19,"0.#"),1)=".",TRUE,FALSE)</formula>
    </cfRule>
  </conditionalFormatting>
  <conditionalFormatting sqref="AM20">
    <cfRule type="expression" dxfId="1169" priority="267">
      <formula>IF(RIGHT(TEXT(AM20,"0.#"),1)=".",FALSE,TRUE)</formula>
    </cfRule>
    <cfRule type="expression" dxfId="1168" priority="268">
      <formula>IF(RIGHT(TEXT(AM20,"0.#"),1)=".",TRUE,FALSE)</formula>
    </cfRule>
  </conditionalFormatting>
  <conditionalFormatting sqref="AQ18:AQ20">
    <cfRule type="expression" dxfId="1167" priority="265">
      <formula>IF(RIGHT(TEXT(AQ18,"0.#"),1)=".",FALSE,TRUE)</formula>
    </cfRule>
    <cfRule type="expression" dxfId="1166" priority="266">
      <formula>IF(RIGHT(TEXT(AQ18,"0.#"),1)=".",TRUE,FALSE)</formula>
    </cfRule>
  </conditionalFormatting>
  <conditionalFormatting sqref="AU18:AU20">
    <cfRule type="expression" dxfId="1165" priority="263">
      <formula>IF(RIGHT(TEXT(AU18,"0.#"),1)=".",FALSE,TRUE)</formula>
    </cfRule>
    <cfRule type="expression" dxfId="1164" priority="264">
      <formula>IF(RIGHT(TEXT(AU18,"0.#"),1)=".",TRUE,FALSE)</formula>
    </cfRule>
  </conditionalFormatting>
  <conditionalFormatting sqref="AQ25:AQ27">
    <cfRule type="expression" dxfId="1163" priority="243">
      <formula>IF(RIGHT(TEXT(AQ25,"0.#"),1)=".",FALSE,TRUE)</formula>
    </cfRule>
    <cfRule type="expression" dxfId="1162" priority="244">
      <formula>IF(RIGHT(TEXT(AQ25,"0.#"),1)=".",TRUE,FALSE)</formula>
    </cfRule>
  </conditionalFormatting>
  <conditionalFormatting sqref="AU25:AU27">
    <cfRule type="expression" dxfId="1161" priority="241">
      <formula>IF(RIGHT(TEXT(AU25,"0.#"),1)=".",FALSE,TRUE)</formula>
    </cfRule>
    <cfRule type="expression" dxfId="1160" priority="242">
      <formula>IF(RIGHT(TEXT(AU25,"0.#"),1)=".",TRUE,FALSE)</formula>
    </cfRule>
  </conditionalFormatting>
  <conditionalFormatting sqref="AQ32:AQ34">
    <cfRule type="expression" dxfId="1159" priority="221">
      <formula>IF(RIGHT(TEXT(AQ32,"0.#"),1)=".",FALSE,TRUE)</formula>
    </cfRule>
    <cfRule type="expression" dxfId="1158" priority="222">
      <formula>IF(RIGHT(TEXT(AQ32,"0.#"),1)=".",TRUE,FALSE)</formula>
    </cfRule>
  </conditionalFormatting>
  <conditionalFormatting sqref="AU32:AU34">
    <cfRule type="expression" dxfId="1157" priority="219">
      <formula>IF(RIGHT(TEXT(AU32,"0.#"),1)=".",FALSE,TRUE)</formula>
    </cfRule>
    <cfRule type="expression" dxfId="1156" priority="220">
      <formula>IF(RIGHT(TEXT(AU32,"0.#"),1)=".",TRUE,FALSE)</formula>
    </cfRule>
  </conditionalFormatting>
  <conditionalFormatting sqref="AQ39:AQ41">
    <cfRule type="expression" dxfId="1155" priority="199">
      <formula>IF(RIGHT(TEXT(AQ39,"0.#"),1)=".",FALSE,TRUE)</formula>
    </cfRule>
    <cfRule type="expression" dxfId="1154" priority="200">
      <formula>IF(RIGHT(TEXT(AQ39,"0.#"),1)=".",TRUE,FALSE)</formula>
    </cfRule>
  </conditionalFormatting>
  <conditionalFormatting sqref="AU39:AU41">
    <cfRule type="expression" dxfId="1153" priority="197">
      <formula>IF(RIGHT(TEXT(AU39,"0.#"),1)=".",FALSE,TRUE)</formula>
    </cfRule>
    <cfRule type="expression" dxfId="1152" priority="198">
      <formula>IF(RIGHT(TEXT(AU39,"0.#"),1)=".",TRUE,FALSE)</formula>
    </cfRule>
  </conditionalFormatting>
  <conditionalFormatting sqref="AQ46:AQ48">
    <cfRule type="expression" dxfId="1151" priority="177">
      <formula>IF(RIGHT(TEXT(AQ46,"0.#"),1)=".",FALSE,TRUE)</formula>
    </cfRule>
    <cfRule type="expression" dxfId="1150" priority="178">
      <formula>IF(RIGHT(TEXT(AQ46,"0.#"),1)=".",TRUE,FALSE)</formula>
    </cfRule>
  </conditionalFormatting>
  <conditionalFormatting sqref="AU46:AU48">
    <cfRule type="expression" dxfId="1149" priority="175">
      <formula>IF(RIGHT(TEXT(AU46,"0.#"),1)=".",FALSE,TRUE)</formula>
    </cfRule>
    <cfRule type="expression" dxfId="1148" priority="176">
      <formula>IF(RIGHT(TEXT(AU46,"0.#"),1)=".",TRUE,FALSE)</formula>
    </cfRule>
  </conditionalFormatting>
  <conditionalFormatting sqref="AQ53:AQ55">
    <cfRule type="expression" dxfId="1147" priority="155">
      <formula>IF(RIGHT(TEXT(AQ53,"0.#"),1)=".",FALSE,TRUE)</formula>
    </cfRule>
    <cfRule type="expression" dxfId="1146" priority="156">
      <formula>IF(RIGHT(TEXT(AQ53,"0.#"),1)=".",TRUE,FALSE)</formula>
    </cfRule>
  </conditionalFormatting>
  <conditionalFormatting sqref="AU53:AU55">
    <cfRule type="expression" dxfId="1145" priority="153">
      <formula>IF(RIGHT(TEXT(AU53,"0.#"),1)=".",FALSE,TRUE)</formula>
    </cfRule>
    <cfRule type="expression" dxfId="1144" priority="154">
      <formula>IF(RIGHT(TEXT(AU53,"0.#"),1)=".",TRUE,FALSE)</formula>
    </cfRule>
  </conditionalFormatting>
  <conditionalFormatting sqref="AQ60:AQ62">
    <cfRule type="expression" dxfId="1143" priority="133">
      <formula>IF(RIGHT(TEXT(AQ60,"0.#"),1)=".",FALSE,TRUE)</formula>
    </cfRule>
    <cfRule type="expression" dxfId="1142" priority="134">
      <formula>IF(RIGHT(TEXT(AQ60,"0.#"),1)=".",TRUE,FALSE)</formula>
    </cfRule>
  </conditionalFormatting>
  <conditionalFormatting sqref="AU60:AU62">
    <cfRule type="expression" dxfId="1141" priority="131">
      <formula>IF(RIGHT(TEXT(AU60,"0.#"),1)=".",FALSE,TRUE)</formula>
    </cfRule>
    <cfRule type="expression" dxfId="1140" priority="132">
      <formula>IF(RIGHT(TEXT(AU60,"0.#"),1)=".",TRUE,FALSE)</formula>
    </cfRule>
  </conditionalFormatting>
  <conditionalFormatting sqref="AE67">
    <cfRule type="expression" dxfId="1139" priority="129">
      <formula>IF(RIGHT(TEXT(AE67,"0.#"),1)=".",FALSE,TRUE)</formula>
    </cfRule>
    <cfRule type="expression" dxfId="1138" priority="130">
      <formula>IF(RIGHT(TEXT(AE67,"0.#"),1)=".",TRUE,FALSE)</formula>
    </cfRule>
  </conditionalFormatting>
  <conditionalFormatting sqref="AE68">
    <cfRule type="expression" dxfId="1137" priority="127">
      <formula>IF(RIGHT(TEXT(AE68,"0.#"),1)=".",FALSE,TRUE)</formula>
    </cfRule>
    <cfRule type="expression" dxfId="1136" priority="128">
      <formula>IF(RIGHT(TEXT(AE68,"0.#"),1)=".",TRUE,FALSE)</formula>
    </cfRule>
  </conditionalFormatting>
  <conditionalFormatting sqref="AE69">
    <cfRule type="expression" dxfId="1135" priority="125">
      <formula>IF(RIGHT(TEXT(AE69,"0.#"),1)=".",FALSE,TRUE)</formula>
    </cfRule>
    <cfRule type="expression" dxfId="1134" priority="126">
      <formula>IF(RIGHT(TEXT(AE69,"0.#"),1)=".",TRUE,FALSE)</formula>
    </cfRule>
  </conditionalFormatting>
  <conditionalFormatting sqref="AI69">
    <cfRule type="expression" dxfId="1133" priority="123">
      <formula>IF(RIGHT(TEXT(AI69,"0.#"),1)=".",FALSE,TRUE)</formula>
    </cfRule>
    <cfRule type="expression" dxfId="1132" priority="124">
      <formula>IF(RIGHT(TEXT(AI69,"0.#"),1)=".",TRUE,FALSE)</formula>
    </cfRule>
  </conditionalFormatting>
  <conditionalFormatting sqref="AI68">
    <cfRule type="expression" dxfId="1131" priority="121">
      <formula>IF(RIGHT(TEXT(AI68,"0.#"),1)=".",FALSE,TRUE)</formula>
    </cfRule>
    <cfRule type="expression" dxfId="1130" priority="122">
      <formula>IF(RIGHT(TEXT(AI68,"0.#"),1)=".",TRUE,FALSE)</formula>
    </cfRule>
  </conditionalFormatting>
  <conditionalFormatting sqref="AI67">
    <cfRule type="expression" dxfId="1129" priority="119">
      <formula>IF(RIGHT(TEXT(AI67,"0.#"),1)=".",FALSE,TRUE)</formula>
    </cfRule>
    <cfRule type="expression" dxfId="1128" priority="120">
      <formula>IF(RIGHT(TEXT(AI67,"0.#"),1)=".",TRUE,FALSE)</formula>
    </cfRule>
  </conditionalFormatting>
  <conditionalFormatting sqref="AM67">
    <cfRule type="expression" dxfId="1127" priority="117">
      <formula>IF(RIGHT(TEXT(AM67,"0.#"),1)=".",FALSE,TRUE)</formula>
    </cfRule>
    <cfRule type="expression" dxfId="1126" priority="118">
      <formula>IF(RIGHT(TEXT(AM67,"0.#"),1)=".",TRUE,FALSE)</formula>
    </cfRule>
  </conditionalFormatting>
  <conditionalFormatting sqref="AM68">
    <cfRule type="expression" dxfId="1125" priority="115">
      <formula>IF(RIGHT(TEXT(AM68,"0.#"),1)=".",FALSE,TRUE)</formula>
    </cfRule>
    <cfRule type="expression" dxfId="1124" priority="116">
      <formula>IF(RIGHT(TEXT(AM68,"0.#"),1)=".",TRUE,FALSE)</formula>
    </cfRule>
  </conditionalFormatting>
  <conditionalFormatting sqref="AM69">
    <cfRule type="expression" dxfId="1123" priority="113">
      <formula>IF(RIGHT(TEXT(AM69,"0.#"),1)=".",FALSE,TRUE)</formula>
    </cfRule>
    <cfRule type="expression" dxfId="1122" priority="114">
      <formula>IF(RIGHT(TEXT(AM69,"0.#"),1)=".",TRUE,FALSE)</formula>
    </cfRule>
  </conditionalFormatting>
  <conditionalFormatting sqref="AQ67:AQ69">
    <cfRule type="expression" dxfId="1121" priority="111">
      <formula>IF(RIGHT(TEXT(AQ67,"0.#"),1)=".",FALSE,TRUE)</formula>
    </cfRule>
    <cfRule type="expression" dxfId="1120" priority="112">
      <formula>IF(RIGHT(TEXT(AQ67,"0.#"),1)=".",TRUE,FALSE)</formula>
    </cfRule>
  </conditionalFormatting>
  <conditionalFormatting sqref="AU67:AU69">
    <cfRule type="expression" dxfId="1119" priority="109">
      <formula>IF(RIGHT(TEXT(AU67,"0.#"),1)=".",FALSE,TRUE)</formula>
    </cfRule>
    <cfRule type="expression" dxfId="1118" priority="110">
      <formula>IF(RIGHT(TEXT(AU67,"0.#"),1)=".",TRUE,FALSE)</formula>
    </cfRule>
  </conditionalFormatting>
  <conditionalFormatting sqref="AE25">
    <cfRule type="expression" dxfId="1117" priority="107">
      <formula>IF(RIGHT(TEXT(AE25,"0.#"),1)=".",FALSE,TRUE)</formula>
    </cfRule>
    <cfRule type="expression" dxfId="1116" priority="108">
      <formula>IF(RIGHT(TEXT(AE25,"0.#"),1)=".",TRUE,FALSE)</formula>
    </cfRule>
  </conditionalFormatting>
  <conditionalFormatting sqref="AE26">
    <cfRule type="expression" dxfId="1115" priority="105">
      <formula>IF(RIGHT(TEXT(AE26,"0.#"),1)=".",FALSE,TRUE)</formula>
    </cfRule>
    <cfRule type="expression" dxfId="1114" priority="106">
      <formula>IF(RIGHT(TEXT(AE26,"0.#"),1)=".",TRUE,FALSE)</formula>
    </cfRule>
  </conditionalFormatting>
  <conditionalFormatting sqref="AE27">
    <cfRule type="expression" dxfId="1113" priority="103">
      <formula>IF(RIGHT(TEXT(AE27,"0.#"),1)=".",FALSE,TRUE)</formula>
    </cfRule>
    <cfRule type="expression" dxfId="1112" priority="104">
      <formula>IF(RIGHT(TEXT(AE27,"0.#"),1)=".",TRUE,FALSE)</formula>
    </cfRule>
  </conditionalFormatting>
  <conditionalFormatting sqref="AI27">
    <cfRule type="expression" dxfId="1111" priority="101">
      <formula>IF(RIGHT(TEXT(AI27,"0.#"),1)=".",FALSE,TRUE)</formula>
    </cfRule>
    <cfRule type="expression" dxfId="1110" priority="102">
      <formula>IF(RIGHT(TEXT(AI27,"0.#"),1)=".",TRUE,FALSE)</formula>
    </cfRule>
  </conditionalFormatting>
  <conditionalFormatting sqref="AI26">
    <cfRule type="expression" dxfId="1109" priority="99">
      <formula>IF(RIGHT(TEXT(AI26,"0.#"),1)=".",FALSE,TRUE)</formula>
    </cfRule>
    <cfRule type="expression" dxfId="1108" priority="100">
      <formula>IF(RIGHT(TEXT(AI26,"0.#"),1)=".",TRUE,FALSE)</formula>
    </cfRule>
  </conditionalFormatting>
  <conditionalFormatting sqref="AI25">
    <cfRule type="expression" dxfId="1107" priority="97">
      <formula>IF(RIGHT(TEXT(AI25,"0.#"),1)=".",FALSE,TRUE)</formula>
    </cfRule>
    <cfRule type="expression" dxfId="1106" priority="98">
      <formula>IF(RIGHT(TEXT(AI25,"0.#"),1)=".",TRUE,FALSE)</formula>
    </cfRule>
  </conditionalFormatting>
  <conditionalFormatting sqref="AM25">
    <cfRule type="expression" dxfId="1105" priority="95">
      <formula>IF(RIGHT(TEXT(AM25,"0.#"),1)=".",FALSE,TRUE)</formula>
    </cfRule>
    <cfRule type="expression" dxfId="1104" priority="96">
      <formula>IF(RIGHT(TEXT(AM25,"0.#"),1)=".",TRUE,FALSE)</formula>
    </cfRule>
  </conditionalFormatting>
  <conditionalFormatting sqref="AM26">
    <cfRule type="expression" dxfId="1103" priority="93">
      <formula>IF(RIGHT(TEXT(AM26,"0.#"),1)=".",FALSE,TRUE)</formula>
    </cfRule>
    <cfRule type="expression" dxfId="1102" priority="94">
      <formula>IF(RIGHT(TEXT(AM26,"0.#"),1)=".",TRUE,FALSE)</formula>
    </cfRule>
  </conditionalFormatting>
  <conditionalFormatting sqref="AM27">
    <cfRule type="expression" dxfId="1101" priority="91">
      <formula>IF(RIGHT(TEXT(AM27,"0.#"),1)=".",FALSE,TRUE)</formula>
    </cfRule>
    <cfRule type="expression" dxfId="1100" priority="92">
      <formula>IF(RIGHT(TEXT(AM27,"0.#"),1)=".",TRUE,FALSE)</formula>
    </cfRule>
  </conditionalFormatting>
  <conditionalFormatting sqref="AE32">
    <cfRule type="expression" dxfId="1099" priority="89">
      <formula>IF(RIGHT(TEXT(AE32,"0.#"),1)=".",FALSE,TRUE)</formula>
    </cfRule>
    <cfRule type="expression" dxfId="1098" priority="90">
      <formula>IF(RIGHT(TEXT(AE32,"0.#"),1)=".",TRUE,FALSE)</formula>
    </cfRule>
  </conditionalFormatting>
  <conditionalFormatting sqref="AE33">
    <cfRule type="expression" dxfId="1097" priority="87">
      <formula>IF(RIGHT(TEXT(AE33,"0.#"),1)=".",FALSE,TRUE)</formula>
    </cfRule>
    <cfRule type="expression" dxfId="1096" priority="88">
      <formula>IF(RIGHT(TEXT(AE33,"0.#"),1)=".",TRUE,FALSE)</formula>
    </cfRule>
  </conditionalFormatting>
  <conditionalFormatting sqref="AE34">
    <cfRule type="expression" dxfId="1095" priority="85">
      <formula>IF(RIGHT(TEXT(AE34,"0.#"),1)=".",FALSE,TRUE)</formula>
    </cfRule>
    <cfRule type="expression" dxfId="1094" priority="86">
      <formula>IF(RIGHT(TEXT(AE34,"0.#"),1)=".",TRUE,FALSE)</formula>
    </cfRule>
  </conditionalFormatting>
  <conditionalFormatting sqref="AI34">
    <cfRule type="expression" dxfId="1093" priority="83">
      <formula>IF(RIGHT(TEXT(AI34,"0.#"),1)=".",FALSE,TRUE)</formula>
    </cfRule>
    <cfRule type="expression" dxfId="1092" priority="84">
      <formula>IF(RIGHT(TEXT(AI34,"0.#"),1)=".",TRUE,FALSE)</formula>
    </cfRule>
  </conditionalFormatting>
  <conditionalFormatting sqref="AI33">
    <cfRule type="expression" dxfId="1091" priority="81">
      <formula>IF(RIGHT(TEXT(AI33,"0.#"),1)=".",FALSE,TRUE)</formula>
    </cfRule>
    <cfRule type="expression" dxfId="1090" priority="82">
      <formula>IF(RIGHT(TEXT(AI33,"0.#"),1)=".",TRUE,FALSE)</formula>
    </cfRule>
  </conditionalFormatting>
  <conditionalFormatting sqref="AI32">
    <cfRule type="expression" dxfId="1089" priority="79">
      <formula>IF(RIGHT(TEXT(AI32,"0.#"),1)=".",FALSE,TRUE)</formula>
    </cfRule>
    <cfRule type="expression" dxfId="1088" priority="80">
      <formula>IF(RIGHT(TEXT(AI32,"0.#"),1)=".",TRUE,FALSE)</formula>
    </cfRule>
  </conditionalFormatting>
  <conditionalFormatting sqref="AM32">
    <cfRule type="expression" dxfId="1087" priority="77">
      <formula>IF(RIGHT(TEXT(AM32,"0.#"),1)=".",FALSE,TRUE)</formula>
    </cfRule>
    <cfRule type="expression" dxfId="1086" priority="78">
      <formula>IF(RIGHT(TEXT(AM32,"0.#"),1)=".",TRUE,FALSE)</formula>
    </cfRule>
  </conditionalFormatting>
  <conditionalFormatting sqref="AM33">
    <cfRule type="expression" dxfId="1085" priority="75">
      <formula>IF(RIGHT(TEXT(AM33,"0.#"),1)=".",FALSE,TRUE)</formula>
    </cfRule>
    <cfRule type="expression" dxfId="1084" priority="76">
      <formula>IF(RIGHT(TEXT(AM33,"0.#"),1)=".",TRUE,FALSE)</formula>
    </cfRule>
  </conditionalFormatting>
  <conditionalFormatting sqref="AM34">
    <cfRule type="expression" dxfId="1083" priority="73">
      <formula>IF(RIGHT(TEXT(AM34,"0.#"),1)=".",FALSE,TRUE)</formula>
    </cfRule>
    <cfRule type="expression" dxfId="1082" priority="74">
      <formula>IF(RIGHT(TEXT(AM34,"0.#"),1)=".",TRUE,FALSE)</formula>
    </cfRule>
  </conditionalFormatting>
  <conditionalFormatting sqref="AE39">
    <cfRule type="expression" dxfId="1081" priority="71">
      <formula>IF(RIGHT(TEXT(AE39,"0.#"),1)=".",FALSE,TRUE)</formula>
    </cfRule>
    <cfRule type="expression" dxfId="1080" priority="72">
      <formula>IF(RIGHT(TEXT(AE39,"0.#"),1)=".",TRUE,FALSE)</formula>
    </cfRule>
  </conditionalFormatting>
  <conditionalFormatting sqref="AE40">
    <cfRule type="expression" dxfId="1079" priority="69">
      <formula>IF(RIGHT(TEXT(AE40,"0.#"),1)=".",FALSE,TRUE)</formula>
    </cfRule>
    <cfRule type="expression" dxfId="1078" priority="70">
      <formula>IF(RIGHT(TEXT(AE40,"0.#"),1)=".",TRUE,FALSE)</formula>
    </cfRule>
  </conditionalFormatting>
  <conditionalFormatting sqref="AE41">
    <cfRule type="expression" dxfId="1077" priority="67">
      <formula>IF(RIGHT(TEXT(AE41,"0.#"),1)=".",FALSE,TRUE)</formula>
    </cfRule>
    <cfRule type="expression" dxfId="1076" priority="68">
      <formula>IF(RIGHT(TEXT(AE41,"0.#"),1)=".",TRUE,FALSE)</formula>
    </cfRule>
  </conditionalFormatting>
  <conditionalFormatting sqref="AI41">
    <cfRule type="expression" dxfId="1075" priority="65">
      <formula>IF(RIGHT(TEXT(AI41,"0.#"),1)=".",FALSE,TRUE)</formula>
    </cfRule>
    <cfRule type="expression" dxfId="1074" priority="66">
      <formula>IF(RIGHT(TEXT(AI41,"0.#"),1)=".",TRUE,FALSE)</formula>
    </cfRule>
  </conditionalFormatting>
  <conditionalFormatting sqref="AI40">
    <cfRule type="expression" dxfId="1073" priority="63">
      <formula>IF(RIGHT(TEXT(AI40,"0.#"),1)=".",FALSE,TRUE)</formula>
    </cfRule>
    <cfRule type="expression" dxfId="1072" priority="64">
      <formula>IF(RIGHT(TEXT(AI40,"0.#"),1)=".",TRUE,FALSE)</formula>
    </cfRule>
  </conditionalFormatting>
  <conditionalFormatting sqref="AI39">
    <cfRule type="expression" dxfId="1071" priority="61">
      <formula>IF(RIGHT(TEXT(AI39,"0.#"),1)=".",FALSE,TRUE)</formula>
    </cfRule>
    <cfRule type="expression" dxfId="1070" priority="62">
      <formula>IF(RIGHT(TEXT(AI39,"0.#"),1)=".",TRUE,FALSE)</formula>
    </cfRule>
  </conditionalFormatting>
  <conditionalFormatting sqref="AM39">
    <cfRule type="expression" dxfId="1069" priority="59">
      <formula>IF(RIGHT(TEXT(AM39,"0.#"),1)=".",FALSE,TRUE)</formula>
    </cfRule>
    <cfRule type="expression" dxfId="1068" priority="60">
      <formula>IF(RIGHT(TEXT(AM39,"0.#"),1)=".",TRUE,FALSE)</formula>
    </cfRule>
  </conditionalFormatting>
  <conditionalFormatting sqref="AM40">
    <cfRule type="expression" dxfId="1067" priority="57">
      <formula>IF(RIGHT(TEXT(AM40,"0.#"),1)=".",FALSE,TRUE)</formula>
    </cfRule>
    <cfRule type="expression" dxfId="1066" priority="58">
      <formula>IF(RIGHT(TEXT(AM40,"0.#"),1)=".",TRUE,FALSE)</formula>
    </cfRule>
  </conditionalFormatting>
  <conditionalFormatting sqref="AM41">
    <cfRule type="expression" dxfId="1065" priority="55">
      <formula>IF(RIGHT(TEXT(AM41,"0.#"),1)=".",FALSE,TRUE)</formula>
    </cfRule>
    <cfRule type="expression" dxfId="1064" priority="56">
      <formula>IF(RIGHT(TEXT(AM41,"0.#"),1)=".",TRUE,FALSE)</formula>
    </cfRule>
  </conditionalFormatting>
  <conditionalFormatting sqref="AE46">
    <cfRule type="expression" dxfId="1063" priority="53">
      <formula>IF(RIGHT(TEXT(AE46,"0.#"),1)=".",FALSE,TRUE)</formula>
    </cfRule>
    <cfRule type="expression" dxfId="1062" priority="54">
      <formula>IF(RIGHT(TEXT(AE46,"0.#"),1)=".",TRUE,FALSE)</formula>
    </cfRule>
  </conditionalFormatting>
  <conditionalFormatting sqref="AE47">
    <cfRule type="expression" dxfId="1061" priority="51">
      <formula>IF(RIGHT(TEXT(AE47,"0.#"),1)=".",FALSE,TRUE)</formula>
    </cfRule>
    <cfRule type="expression" dxfId="1060" priority="52">
      <formula>IF(RIGHT(TEXT(AE47,"0.#"),1)=".",TRUE,FALSE)</formula>
    </cfRule>
  </conditionalFormatting>
  <conditionalFormatting sqref="AE48">
    <cfRule type="expression" dxfId="1059" priority="49">
      <formula>IF(RIGHT(TEXT(AE48,"0.#"),1)=".",FALSE,TRUE)</formula>
    </cfRule>
    <cfRule type="expression" dxfId="1058" priority="50">
      <formula>IF(RIGHT(TEXT(AE48,"0.#"),1)=".",TRUE,FALSE)</formula>
    </cfRule>
  </conditionalFormatting>
  <conditionalFormatting sqref="AI48">
    <cfRule type="expression" dxfId="1057" priority="47">
      <formula>IF(RIGHT(TEXT(AI48,"0.#"),1)=".",FALSE,TRUE)</formula>
    </cfRule>
    <cfRule type="expression" dxfId="1056" priority="48">
      <formula>IF(RIGHT(TEXT(AI48,"0.#"),1)=".",TRUE,FALSE)</formula>
    </cfRule>
  </conditionalFormatting>
  <conditionalFormatting sqref="AI47">
    <cfRule type="expression" dxfId="1055" priority="45">
      <formula>IF(RIGHT(TEXT(AI47,"0.#"),1)=".",FALSE,TRUE)</formula>
    </cfRule>
    <cfRule type="expression" dxfId="1054" priority="46">
      <formula>IF(RIGHT(TEXT(AI47,"0.#"),1)=".",TRUE,FALSE)</formula>
    </cfRule>
  </conditionalFormatting>
  <conditionalFormatting sqref="AI46">
    <cfRule type="expression" dxfId="1053" priority="43">
      <formula>IF(RIGHT(TEXT(AI46,"0.#"),1)=".",FALSE,TRUE)</formula>
    </cfRule>
    <cfRule type="expression" dxfId="1052" priority="44">
      <formula>IF(RIGHT(TEXT(AI46,"0.#"),1)=".",TRUE,FALSE)</formula>
    </cfRule>
  </conditionalFormatting>
  <conditionalFormatting sqref="AM46">
    <cfRule type="expression" dxfId="1051" priority="41">
      <formula>IF(RIGHT(TEXT(AM46,"0.#"),1)=".",FALSE,TRUE)</formula>
    </cfRule>
    <cfRule type="expression" dxfId="1050" priority="42">
      <formula>IF(RIGHT(TEXT(AM46,"0.#"),1)=".",TRUE,FALSE)</formula>
    </cfRule>
  </conditionalFormatting>
  <conditionalFormatting sqref="AM47">
    <cfRule type="expression" dxfId="1049" priority="39">
      <formula>IF(RIGHT(TEXT(AM47,"0.#"),1)=".",FALSE,TRUE)</formula>
    </cfRule>
    <cfRule type="expression" dxfId="1048" priority="40">
      <formula>IF(RIGHT(TEXT(AM47,"0.#"),1)=".",TRUE,FALSE)</formula>
    </cfRule>
  </conditionalFormatting>
  <conditionalFormatting sqref="AM48">
    <cfRule type="expression" dxfId="1047" priority="37">
      <formula>IF(RIGHT(TEXT(AM48,"0.#"),1)=".",FALSE,TRUE)</formula>
    </cfRule>
    <cfRule type="expression" dxfId="1046" priority="38">
      <formula>IF(RIGHT(TEXT(AM48,"0.#"),1)=".",TRUE,FALSE)</formula>
    </cfRule>
  </conditionalFormatting>
  <conditionalFormatting sqref="AE53">
    <cfRule type="expression" dxfId="1045" priority="35">
      <formula>IF(RIGHT(TEXT(AE53,"0.#"),1)=".",FALSE,TRUE)</formula>
    </cfRule>
    <cfRule type="expression" dxfId="1044" priority="36">
      <formula>IF(RIGHT(TEXT(AE53,"0.#"),1)=".",TRUE,FALSE)</formula>
    </cfRule>
  </conditionalFormatting>
  <conditionalFormatting sqref="AE54">
    <cfRule type="expression" dxfId="1043" priority="33">
      <formula>IF(RIGHT(TEXT(AE54,"0.#"),1)=".",FALSE,TRUE)</formula>
    </cfRule>
    <cfRule type="expression" dxfId="1042" priority="34">
      <formula>IF(RIGHT(TEXT(AE54,"0.#"),1)=".",TRUE,FALSE)</formula>
    </cfRule>
  </conditionalFormatting>
  <conditionalFormatting sqref="AE55">
    <cfRule type="expression" dxfId="1041" priority="31">
      <formula>IF(RIGHT(TEXT(AE55,"0.#"),1)=".",FALSE,TRUE)</formula>
    </cfRule>
    <cfRule type="expression" dxfId="1040" priority="32">
      <formula>IF(RIGHT(TEXT(AE55,"0.#"),1)=".",TRUE,FALSE)</formula>
    </cfRule>
  </conditionalFormatting>
  <conditionalFormatting sqref="AI55">
    <cfRule type="expression" dxfId="1039" priority="29">
      <formula>IF(RIGHT(TEXT(AI55,"0.#"),1)=".",FALSE,TRUE)</formula>
    </cfRule>
    <cfRule type="expression" dxfId="1038" priority="30">
      <formula>IF(RIGHT(TEXT(AI55,"0.#"),1)=".",TRUE,FALSE)</formula>
    </cfRule>
  </conditionalFormatting>
  <conditionalFormatting sqref="AI54">
    <cfRule type="expression" dxfId="1037" priority="27">
      <formula>IF(RIGHT(TEXT(AI54,"0.#"),1)=".",FALSE,TRUE)</formula>
    </cfRule>
    <cfRule type="expression" dxfId="1036" priority="28">
      <formula>IF(RIGHT(TEXT(AI54,"0.#"),1)=".",TRUE,FALSE)</formula>
    </cfRule>
  </conditionalFormatting>
  <conditionalFormatting sqref="AI53">
    <cfRule type="expression" dxfId="1035" priority="25">
      <formula>IF(RIGHT(TEXT(AI53,"0.#"),1)=".",FALSE,TRUE)</formula>
    </cfRule>
    <cfRule type="expression" dxfId="1034" priority="26">
      <formula>IF(RIGHT(TEXT(AI53,"0.#"),1)=".",TRUE,FALSE)</formula>
    </cfRule>
  </conditionalFormatting>
  <conditionalFormatting sqref="AM53">
    <cfRule type="expression" dxfId="1033" priority="23">
      <formula>IF(RIGHT(TEXT(AM53,"0.#"),1)=".",FALSE,TRUE)</formula>
    </cfRule>
    <cfRule type="expression" dxfId="1032" priority="24">
      <formula>IF(RIGHT(TEXT(AM53,"0.#"),1)=".",TRUE,FALSE)</formula>
    </cfRule>
  </conditionalFormatting>
  <conditionalFormatting sqref="AM54">
    <cfRule type="expression" dxfId="1031" priority="21">
      <formula>IF(RIGHT(TEXT(AM54,"0.#"),1)=".",FALSE,TRUE)</formula>
    </cfRule>
    <cfRule type="expression" dxfId="1030" priority="22">
      <formula>IF(RIGHT(TEXT(AM54,"0.#"),1)=".",TRUE,FALSE)</formula>
    </cfRule>
  </conditionalFormatting>
  <conditionalFormatting sqref="AM55">
    <cfRule type="expression" dxfId="1029" priority="19">
      <formula>IF(RIGHT(TEXT(AM55,"0.#"),1)=".",FALSE,TRUE)</formula>
    </cfRule>
    <cfRule type="expression" dxfId="1028" priority="20">
      <formula>IF(RIGHT(TEXT(AM55,"0.#"),1)=".",TRUE,FALSE)</formula>
    </cfRule>
  </conditionalFormatting>
  <conditionalFormatting sqref="AE60">
    <cfRule type="expression" dxfId="1027" priority="17">
      <formula>IF(RIGHT(TEXT(AE60,"0.#"),1)=".",FALSE,TRUE)</formula>
    </cfRule>
    <cfRule type="expression" dxfId="1026" priority="18">
      <formula>IF(RIGHT(TEXT(AE60,"0.#"),1)=".",TRUE,FALSE)</formula>
    </cfRule>
  </conditionalFormatting>
  <conditionalFormatting sqref="AE61">
    <cfRule type="expression" dxfId="1025" priority="15">
      <formula>IF(RIGHT(TEXT(AE61,"0.#"),1)=".",FALSE,TRUE)</formula>
    </cfRule>
    <cfRule type="expression" dxfId="1024" priority="16">
      <formula>IF(RIGHT(TEXT(AE61,"0.#"),1)=".",TRUE,FALSE)</formula>
    </cfRule>
  </conditionalFormatting>
  <conditionalFormatting sqref="AE62">
    <cfRule type="expression" dxfId="1023" priority="13">
      <formula>IF(RIGHT(TEXT(AE62,"0.#"),1)=".",FALSE,TRUE)</formula>
    </cfRule>
    <cfRule type="expression" dxfId="1022" priority="14">
      <formula>IF(RIGHT(TEXT(AE62,"0.#"),1)=".",TRUE,FALSE)</formula>
    </cfRule>
  </conditionalFormatting>
  <conditionalFormatting sqref="AI62">
    <cfRule type="expression" dxfId="1021" priority="11">
      <formula>IF(RIGHT(TEXT(AI62,"0.#"),1)=".",FALSE,TRUE)</formula>
    </cfRule>
    <cfRule type="expression" dxfId="1020" priority="12">
      <formula>IF(RIGHT(TEXT(AI62,"0.#"),1)=".",TRUE,FALSE)</formula>
    </cfRule>
  </conditionalFormatting>
  <conditionalFormatting sqref="AI61">
    <cfRule type="expression" dxfId="1019" priority="9">
      <formula>IF(RIGHT(TEXT(AI61,"0.#"),1)=".",FALSE,TRUE)</formula>
    </cfRule>
    <cfRule type="expression" dxfId="1018" priority="10">
      <formula>IF(RIGHT(TEXT(AI61,"0.#"),1)=".",TRUE,FALSE)</formula>
    </cfRule>
  </conditionalFormatting>
  <conditionalFormatting sqref="AI60">
    <cfRule type="expression" dxfId="1017" priority="7">
      <formula>IF(RIGHT(TEXT(AI60,"0.#"),1)=".",FALSE,TRUE)</formula>
    </cfRule>
    <cfRule type="expression" dxfId="1016" priority="8">
      <formula>IF(RIGHT(TEXT(AI60,"0.#"),1)=".",TRUE,FALSE)</formula>
    </cfRule>
  </conditionalFormatting>
  <conditionalFormatting sqref="AM60">
    <cfRule type="expression" dxfId="1015" priority="5">
      <formula>IF(RIGHT(TEXT(AM60,"0.#"),1)=".",FALSE,TRUE)</formula>
    </cfRule>
    <cfRule type="expression" dxfId="1014" priority="6">
      <formula>IF(RIGHT(TEXT(AM60,"0.#"),1)=".",TRUE,FALSE)</formula>
    </cfRule>
  </conditionalFormatting>
  <conditionalFormatting sqref="AM61">
    <cfRule type="expression" dxfId="1013" priority="3">
      <formula>IF(RIGHT(TEXT(AM61,"0.#"),1)=".",FALSE,TRUE)</formula>
    </cfRule>
    <cfRule type="expression" dxfId="1012" priority="4">
      <formula>IF(RIGHT(TEXT(AM61,"0.#"),1)=".",TRUE,FALSE)</formula>
    </cfRule>
  </conditionalFormatting>
  <conditionalFormatting sqref="AM62">
    <cfRule type="expression" dxfId="1011" priority="1">
      <formula>IF(RIGHT(TEXT(AM62,"0.#"),1)=".",FALSE,TRUE)</formula>
    </cfRule>
    <cfRule type="expression" dxfId="10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L44" sqref="L44:X4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475" t="s">
        <v>676</v>
      </c>
      <c r="H2" s="1090"/>
      <c r="I2" s="1090"/>
      <c r="J2" s="1090"/>
      <c r="K2" s="1090"/>
      <c r="L2" s="1090"/>
      <c r="M2" s="1090"/>
      <c r="N2" s="1090"/>
      <c r="O2" s="1090"/>
      <c r="P2" s="1090"/>
      <c r="Q2" s="1090"/>
      <c r="R2" s="1090"/>
      <c r="S2" s="1090"/>
      <c r="T2" s="1090"/>
      <c r="U2" s="1090"/>
      <c r="V2" s="1090"/>
      <c r="W2" s="1090"/>
      <c r="X2" s="1090"/>
      <c r="Y2" s="1090"/>
      <c r="Z2" s="1090"/>
      <c r="AA2" s="1090"/>
      <c r="AB2" s="1091"/>
      <c r="AC2" s="1092" t="s">
        <v>677</v>
      </c>
      <c r="AD2" s="1090"/>
      <c r="AE2" s="1090"/>
      <c r="AF2" s="1090"/>
      <c r="AG2" s="1090"/>
      <c r="AH2" s="1090"/>
      <c r="AI2" s="1090"/>
      <c r="AJ2" s="1090"/>
      <c r="AK2" s="1090"/>
      <c r="AL2" s="1090"/>
      <c r="AM2" s="1090"/>
      <c r="AN2" s="1090"/>
      <c r="AO2" s="1090"/>
      <c r="AP2" s="1090"/>
      <c r="AQ2" s="1090"/>
      <c r="AR2" s="1090"/>
      <c r="AS2" s="1090"/>
      <c r="AT2" s="1090"/>
      <c r="AU2" s="1090"/>
      <c r="AV2" s="1090"/>
      <c r="AW2" s="1090"/>
      <c r="AX2" s="1093"/>
    </row>
    <row r="3" spans="1:50" ht="24.75" customHeight="1" x14ac:dyDescent="0.15">
      <c r="A3" s="1084"/>
      <c r="B3" s="1085"/>
      <c r="C3" s="1085"/>
      <c r="D3" s="1085"/>
      <c r="E3" s="1085"/>
      <c r="F3" s="1086"/>
      <c r="G3" s="479" t="s">
        <v>17</v>
      </c>
      <c r="H3" s="480"/>
      <c r="I3" s="480"/>
      <c r="J3" s="480"/>
      <c r="K3" s="480"/>
      <c r="L3" s="481" t="s">
        <v>18</v>
      </c>
      <c r="M3" s="480"/>
      <c r="N3" s="480"/>
      <c r="O3" s="480"/>
      <c r="P3" s="480"/>
      <c r="Q3" s="480"/>
      <c r="R3" s="480"/>
      <c r="S3" s="480"/>
      <c r="T3" s="480"/>
      <c r="U3" s="480"/>
      <c r="V3" s="480"/>
      <c r="W3" s="480"/>
      <c r="X3" s="482"/>
      <c r="Y3" s="472" t="s">
        <v>19</v>
      </c>
      <c r="Z3" s="473"/>
      <c r="AA3" s="473"/>
      <c r="AB3" s="483"/>
      <c r="AC3" s="479" t="s">
        <v>17</v>
      </c>
      <c r="AD3" s="480"/>
      <c r="AE3" s="480"/>
      <c r="AF3" s="480"/>
      <c r="AG3" s="480"/>
      <c r="AH3" s="481" t="s">
        <v>18</v>
      </c>
      <c r="AI3" s="480"/>
      <c r="AJ3" s="480"/>
      <c r="AK3" s="480"/>
      <c r="AL3" s="480"/>
      <c r="AM3" s="480"/>
      <c r="AN3" s="480"/>
      <c r="AO3" s="480"/>
      <c r="AP3" s="480"/>
      <c r="AQ3" s="480"/>
      <c r="AR3" s="480"/>
      <c r="AS3" s="480"/>
      <c r="AT3" s="482"/>
      <c r="AU3" s="472" t="s">
        <v>19</v>
      </c>
      <c r="AV3" s="473"/>
      <c r="AW3" s="473"/>
      <c r="AX3" s="474"/>
    </row>
    <row r="4" spans="1:50" ht="24.75" customHeight="1" x14ac:dyDescent="0.15">
      <c r="A4" s="1084"/>
      <c r="B4" s="1085"/>
      <c r="C4" s="1085"/>
      <c r="D4" s="1085"/>
      <c r="E4" s="1085"/>
      <c r="F4" s="1086"/>
      <c r="G4" s="487"/>
      <c r="H4" s="488"/>
      <c r="I4" s="488"/>
      <c r="J4" s="488"/>
      <c r="K4" s="489"/>
      <c r="L4" s="490"/>
      <c r="M4" s="491"/>
      <c r="N4" s="491"/>
      <c r="O4" s="491"/>
      <c r="P4" s="491"/>
      <c r="Q4" s="491"/>
      <c r="R4" s="491"/>
      <c r="S4" s="491"/>
      <c r="T4" s="491"/>
      <c r="U4" s="491"/>
      <c r="V4" s="491"/>
      <c r="W4" s="491"/>
      <c r="X4" s="492"/>
      <c r="Y4" s="493"/>
      <c r="Z4" s="494"/>
      <c r="AA4" s="494"/>
      <c r="AB4" s="595"/>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84"/>
      <c r="B5" s="1085"/>
      <c r="C5" s="1085"/>
      <c r="D5" s="1085"/>
      <c r="E5" s="1085"/>
      <c r="F5" s="108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84"/>
      <c r="B6" s="1085"/>
      <c r="C6" s="1085"/>
      <c r="D6" s="1085"/>
      <c r="E6" s="1085"/>
      <c r="F6" s="108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84"/>
      <c r="B7" s="1085"/>
      <c r="C7" s="1085"/>
      <c r="D7" s="1085"/>
      <c r="E7" s="1085"/>
      <c r="F7" s="108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84"/>
      <c r="B8" s="1085"/>
      <c r="C8" s="1085"/>
      <c r="D8" s="1085"/>
      <c r="E8" s="1085"/>
      <c r="F8" s="108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84"/>
      <c r="B9" s="1085"/>
      <c r="C9" s="1085"/>
      <c r="D9" s="1085"/>
      <c r="E9" s="1085"/>
      <c r="F9" s="108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84"/>
      <c r="B10" s="1085"/>
      <c r="C10" s="1085"/>
      <c r="D10" s="1085"/>
      <c r="E10" s="1085"/>
      <c r="F10" s="108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84"/>
      <c r="B11" s="1085"/>
      <c r="C11" s="1085"/>
      <c r="D11" s="1085"/>
      <c r="E11" s="1085"/>
      <c r="F11" s="108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84"/>
      <c r="B12" s="1085"/>
      <c r="C12" s="1085"/>
      <c r="D12" s="1085"/>
      <c r="E12" s="1085"/>
      <c r="F12" s="108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84"/>
      <c r="B13" s="1085"/>
      <c r="C13" s="1085"/>
      <c r="D13" s="1085"/>
      <c r="E13" s="1085"/>
      <c r="F13" s="108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84"/>
      <c r="B14" s="1085"/>
      <c r="C14" s="1085"/>
      <c r="D14" s="1085"/>
      <c r="E14" s="1085"/>
      <c r="F14" s="108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84"/>
      <c r="B15" s="1085"/>
      <c r="C15" s="1085"/>
      <c r="D15" s="1085"/>
      <c r="E15" s="1085"/>
      <c r="F15" s="1086"/>
      <c r="G15" s="1092" t="s">
        <v>678</v>
      </c>
      <c r="H15" s="1090"/>
      <c r="I15" s="1090"/>
      <c r="J15" s="1090"/>
      <c r="K15" s="1090"/>
      <c r="L15" s="1090"/>
      <c r="M15" s="1090"/>
      <c r="N15" s="1090"/>
      <c r="O15" s="1090"/>
      <c r="P15" s="1090"/>
      <c r="Q15" s="1090"/>
      <c r="R15" s="1090"/>
      <c r="S15" s="1090"/>
      <c r="T15" s="1090"/>
      <c r="U15" s="1090"/>
      <c r="V15" s="1090"/>
      <c r="W15" s="1090"/>
      <c r="X15" s="1090"/>
      <c r="Y15" s="1090"/>
      <c r="Z15" s="1090"/>
      <c r="AA15" s="1090"/>
      <c r="AB15" s="1091"/>
      <c r="AC15" s="475" t="s">
        <v>679</v>
      </c>
      <c r="AD15" s="476"/>
      <c r="AE15" s="476"/>
      <c r="AF15" s="476"/>
      <c r="AG15" s="476"/>
      <c r="AH15" s="476"/>
      <c r="AI15" s="476"/>
      <c r="AJ15" s="476"/>
      <c r="AK15" s="476"/>
      <c r="AL15" s="476"/>
      <c r="AM15" s="476"/>
      <c r="AN15" s="476"/>
      <c r="AO15" s="476"/>
      <c r="AP15" s="476"/>
      <c r="AQ15" s="476"/>
      <c r="AR15" s="476"/>
      <c r="AS15" s="476"/>
      <c r="AT15" s="476"/>
      <c r="AU15" s="476"/>
      <c r="AV15" s="476"/>
      <c r="AW15" s="476"/>
      <c r="AX15" s="478"/>
    </row>
    <row r="16" spans="1:50" ht="25.5" customHeight="1" x14ac:dyDescent="0.15">
      <c r="A16" s="1084"/>
      <c r="B16" s="1085"/>
      <c r="C16" s="1085"/>
      <c r="D16" s="1085"/>
      <c r="E16" s="1085"/>
      <c r="F16" s="1086"/>
      <c r="G16" s="479" t="s">
        <v>17</v>
      </c>
      <c r="H16" s="480"/>
      <c r="I16" s="480"/>
      <c r="J16" s="480"/>
      <c r="K16" s="480"/>
      <c r="L16" s="481" t="s">
        <v>18</v>
      </c>
      <c r="M16" s="480"/>
      <c r="N16" s="480"/>
      <c r="O16" s="480"/>
      <c r="P16" s="480"/>
      <c r="Q16" s="480"/>
      <c r="R16" s="480"/>
      <c r="S16" s="480"/>
      <c r="T16" s="480"/>
      <c r="U16" s="480"/>
      <c r="V16" s="480"/>
      <c r="W16" s="480"/>
      <c r="X16" s="482"/>
      <c r="Y16" s="472" t="s">
        <v>19</v>
      </c>
      <c r="Z16" s="473"/>
      <c r="AA16" s="473"/>
      <c r="AB16" s="483"/>
      <c r="AC16" s="479" t="s">
        <v>17</v>
      </c>
      <c r="AD16" s="480"/>
      <c r="AE16" s="480"/>
      <c r="AF16" s="480"/>
      <c r="AG16" s="480"/>
      <c r="AH16" s="481" t="s">
        <v>18</v>
      </c>
      <c r="AI16" s="480"/>
      <c r="AJ16" s="480"/>
      <c r="AK16" s="480"/>
      <c r="AL16" s="480"/>
      <c r="AM16" s="480"/>
      <c r="AN16" s="480"/>
      <c r="AO16" s="480"/>
      <c r="AP16" s="480"/>
      <c r="AQ16" s="480"/>
      <c r="AR16" s="480"/>
      <c r="AS16" s="480"/>
      <c r="AT16" s="482"/>
      <c r="AU16" s="472" t="s">
        <v>19</v>
      </c>
      <c r="AV16" s="473"/>
      <c r="AW16" s="473"/>
      <c r="AX16" s="474"/>
    </row>
    <row r="17" spans="1:50" ht="24.75" customHeight="1" x14ac:dyDescent="0.15">
      <c r="A17" s="1084"/>
      <c r="B17" s="1085"/>
      <c r="C17" s="1085"/>
      <c r="D17" s="1085"/>
      <c r="E17" s="1085"/>
      <c r="F17" s="1086"/>
      <c r="G17" s="487"/>
      <c r="H17" s="488"/>
      <c r="I17" s="488"/>
      <c r="J17" s="488"/>
      <c r="K17" s="489"/>
      <c r="L17" s="490"/>
      <c r="M17" s="491"/>
      <c r="N17" s="491"/>
      <c r="O17" s="491"/>
      <c r="P17" s="491"/>
      <c r="Q17" s="491"/>
      <c r="R17" s="491"/>
      <c r="S17" s="491"/>
      <c r="T17" s="491"/>
      <c r="U17" s="491"/>
      <c r="V17" s="491"/>
      <c r="W17" s="491"/>
      <c r="X17" s="492"/>
      <c r="Y17" s="493"/>
      <c r="Z17" s="494"/>
      <c r="AA17" s="494"/>
      <c r="AB17" s="595"/>
      <c r="AC17" s="487"/>
      <c r="AD17" s="488"/>
      <c r="AE17" s="488"/>
      <c r="AF17" s="488"/>
      <c r="AG17" s="489"/>
      <c r="AH17" s="490" t="s">
        <v>710</v>
      </c>
      <c r="AI17" s="491"/>
      <c r="AJ17" s="491"/>
      <c r="AK17" s="491"/>
      <c r="AL17" s="491"/>
      <c r="AM17" s="491"/>
      <c r="AN17" s="491"/>
      <c r="AO17" s="491"/>
      <c r="AP17" s="491"/>
      <c r="AQ17" s="491"/>
      <c r="AR17" s="491"/>
      <c r="AS17" s="491"/>
      <c r="AT17" s="492"/>
      <c r="AU17" s="493">
        <v>1</v>
      </c>
      <c r="AV17" s="494"/>
      <c r="AW17" s="494"/>
      <c r="AX17" s="495"/>
    </row>
    <row r="18" spans="1:50" ht="24.75" customHeight="1" x14ac:dyDescent="0.15">
      <c r="A18" s="1084"/>
      <c r="B18" s="1085"/>
      <c r="C18" s="1085"/>
      <c r="D18" s="1085"/>
      <c r="E18" s="1085"/>
      <c r="F18" s="108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84"/>
      <c r="B19" s="1085"/>
      <c r="C19" s="1085"/>
      <c r="D19" s="1085"/>
      <c r="E19" s="1085"/>
      <c r="F19" s="108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84"/>
      <c r="B20" s="1085"/>
      <c r="C20" s="1085"/>
      <c r="D20" s="1085"/>
      <c r="E20" s="1085"/>
      <c r="F20" s="108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84"/>
      <c r="B21" s="1085"/>
      <c r="C21" s="1085"/>
      <c r="D21" s="1085"/>
      <c r="E21" s="1085"/>
      <c r="F21" s="108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84"/>
      <c r="B22" s="1085"/>
      <c r="C22" s="1085"/>
      <c r="D22" s="1085"/>
      <c r="E22" s="1085"/>
      <c r="F22" s="108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84"/>
      <c r="B23" s="1085"/>
      <c r="C23" s="1085"/>
      <c r="D23" s="1085"/>
      <c r="E23" s="1085"/>
      <c r="F23" s="108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84"/>
      <c r="B24" s="1085"/>
      <c r="C24" s="1085"/>
      <c r="D24" s="1085"/>
      <c r="E24" s="1085"/>
      <c r="F24" s="108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84"/>
      <c r="B25" s="1085"/>
      <c r="C25" s="1085"/>
      <c r="D25" s="1085"/>
      <c r="E25" s="1085"/>
      <c r="F25" s="108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84"/>
      <c r="B26" s="1085"/>
      <c r="C26" s="1085"/>
      <c r="D26" s="1085"/>
      <c r="E26" s="1085"/>
      <c r="F26" s="108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84"/>
      <c r="B27" s="1085"/>
      <c r="C27" s="1085"/>
      <c r="D27" s="1085"/>
      <c r="E27" s="1085"/>
      <c r="F27" s="108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1</v>
      </c>
      <c r="AV27" s="414"/>
      <c r="AW27" s="414"/>
      <c r="AX27" s="416"/>
    </row>
    <row r="28" spans="1:50" ht="30" customHeight="1" x14ac:dyDescent="0.15">
      <c r="A28" s="1084"/>
      <c r="B28" s="1085"/>
      <c r="C28" s="1085"/>
      <c r="D28" s="1085"/>
      <c r="E28" s="1085"/>
      <c r="F28" s="1086"/>
      <c r="G28" s="1092" t="s">
        <v>680</v>
      </c>
      <c r="H28" s="1090"/>
      <c r="I28" s="1090"/>
      <c r="J28" s="1090"/>
      <c r="K28" s="1090"/>
      <c r="L28" s="1090"/>
      <c r="M28" s="1090"/>
      <c r="N28" s="1090"/>
      <c r="O28" s="1090"/>
      <c r="P28" s="1090"/>
      <c r="Q28" s="1090"/>
      <c r="R28" s="1090"/>
      <c r="S28" s="1090"/>
      <c r="T28" s="1090"/>
      <c r="U28" s="1090"/>
      <c r="V28" s="1090"/>
      <c r="W28" s="1090"/>
      <c r="X28" s="1090"/>
      <c r="Y28" s="1090"/>
      <c r="Z28" s="1090"/>
      <c r="AA28" s="1090"/>
      <c r="AB28" s="1091"/>
      <c r="AC28" s="475" t="s">
        <v>681</v>
      </c>
      <c r="AD28" s="476"/>
      <c r="AE28" s="476"/>
      <c r="AF28" s="476"/>
      <c r="AG28" s="476"/>
      <c r="AH28" s="476"/>
      <c r="AI28" s="476"/>
      <c r="AJ28" s="476"/>
      <c r="AK28" s="476"/>
      <c r="AL28" s="476"/>
      <c r="AM28" s="476"/>
      <c r="AN28" s="476"/>
      <c r="AO28" s="476"/>
      <c r="AP28" s="476"/>
      <c r="AQ28" s="476"/>
      <c r="AR28" s="476"/>
      <c r="AS28" s="476"/>
      <c r="AT28" s="476"/>
      <c r="AU28" s="476"/>
      <c r="AV28" s="476"/>
      <c r="AW28" s="476"/>
      <c r="AX28" s="478"/>
    </row>
    <row r="29" spans="1:50" ht="24.75" customHeight="1" x14ac:dyDescent="0.15">
      <c r="A29" s="1084"/>
      <c r="B29" s="1085"/>
      <c r="C29" s="1085"/>
      <c r="D29" s="1085"/>
      <c r="E29" s="1085"/>
      <c r="F29" s="1086"/>
      <c r="G29" s="479" t="s">
        <v>17</v>
      </c>
      <c r="H29" s="480"/>
      <c r="I29" s="480"/>
      <c r="J29" s="480"/>
      <c r="K29" s="480"/>
      <c r="L29" s="481" t="s">
        <v>18</v>
      </c>
      <c r="M29" s="480"/>
      <c r="N29" s="480"/>
      <c r="O29" s="480"/>
      <c r="P29" s="480"/>
      <c r="Q29" s="480"/>
      <c r="R29" s="480"/>
      <c r="S29" s="480"/>
      <c r="T29" s="480"/>
      <c r="U29" s="480"/>
      <c r="V29" s="480"/>
      <c r="W29" s="480"/>
      <c r="X29" s="482"/>
      <c r="Y29" s="472" t="s">
        <v>19</v>
      </c>
      <c r="Z29" s="473"/>
      <c r="AA29" s="473"/>
      <c r="AB29" s="483"/>
      <c r="AC29" s="479" t="s">
        <v>17</v>
      </c>
      <c r="AD29" s="480"/>
      <c r="AE29" s="480"/>
      <c r="AF29" s="480"/>
      <c r="AG29" s="480"/>
      <c r="AH29" s="481" t="s">
        <v>18</v>
      </c>
      <c r="AI29" s="480"/>
      <c r="AJ29" s="480"/>
      <c r="AK29" s="480"/>
      <c r="AL29" s="480"/>
      <c r="AM29" s="480"/>
      <c r="AN29" s="480"/>
      <c r="AO29" s="480"/>
      <c r="AP29" s="480"/>
      <c r="AQ29" s="480"/>
      <c r="AR29" s="480"/>
      <c r="AS29" s="480"/>
      <c r="AT29" s="482"/>
      <c r="AU29" s="472" t="s">
        <v>19</v>
      </c>
      <c r="AV29" s="473"/>
      <c r="AW29" s="473"/>
      <c r="AX29" s="474"/>
    </row>
    <row r="30" spans="1:50" ht="24.75" customHeight="1" x14ac:dyDescent="0.15">
      <c r="A30" s="1084"/>
      <c r="B30" s="1085"/>
      <c r="C30" s="1085"/>
      <c r="D30" s="1085"/>
      <c r="E30" s="1085"/>
      <c r="F30" s="1086"/>
      <c r="G30" s="487"/>
      <c r="H30" s="488"/>
      <c r="I30" s="488"/>
      <c r="J30" s="488"/>
      <c r="K30" s="489"/>
      <c r="L30" s="490" t="s">
        <v>637</v>
      </c>
      <c r="M30" s="491"/>
      <c r="N30" s="491"/>
      <c r="O30" s="491"/>
      <c r="P30" s="491"/>
      <c r="Q30" s="491"/>
      <c r="R30" s="491"/>
      <c r="S30" s="491"/>
      <c r="T30" s="491"/>
      <c r="U30" s="491"/>
      <c r="V30" s="491"/>
      <c r="W30" s="491"/>
      <c r="X30" s="492"/>
      <c r="Y30" s="493"/>
      <c r="Z30" s="494"/>
      <c r="AA30" s="494"/>
      <c r="AB30" s="595"/>
      <c r="AC30" s="347" t="s">
        <v>638</v>
      </c>
      <c r="AD30" s="1094"/>
      <c r="AE30" s="1094"/>
      <c r="AF30" s="1094"/>
      <c r="AG30" s="1095"/>
      <c r="AH30" s="400" t="s">
        <v>639</v>
      </c>
      <c r="AI30" s="1096"/>
      <c r="AJ30" s="1096"/>
      <c r="AK30" s="1096"/>
      <c r="AL30" s="1096"/>
      <c r="AM30" s="1096"/>
      <c r="AN30" s="1096"/>
      <c r="AO30" s="1096"/>
      <c r="AP30" s="1096"/>
      <c r="AQ30" s="1096"/>
      <c r="AR30" s="1096"/>
      <c r="AS30" s="1096"/>
      <c r="AT30" s="1097"/>
      <c r="AU30" s="397">
        <v>0.5</v>
      </c>
      <c r="AV30" s="398"/>
      <c r="AW30" s="398"/>
      <c r="AX30" s="399"/>
    </row>
    <row r="31" spans="1:50" ht="24.75" customHeight="1" x14ac:dyDescent="0.15">
      <c r="A31" s="1084"/>
      <c r="B31" s="1085"/>
      <c r="C31" s="1085"/>
      <c r="D31" s="1085"/>
      <c r="E31" s="1085"/>
      <c r="F31" s="108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t="s">
        <v>640</v>
      </c>
      <c r="AD31" s="1094"/>
      <c r="AE31" s="1094"/>
      <c r="AF31" s="1094"/>
      <c r="AG31" s="1095"/>
      <c r="AH31" s="400" t="s">
        <v>641</v>
      </c>
      <c r="AI31" s="1096"/>
      <c r="AJ31" s="1096"/>
      <c r="AK31" s="1096"/>
      <c r="AL31" s="1096"/>
      <c r="AM31" s="1096"/>
      <c r="AN31" s="1096"/>
      <c r="AO31" s="1096"/>
      <c r="AP31" s="1096"/>
      <c r="AQ31" s="1096"/>
      <c r="AR31" s="1096"/>
      <c r="AS31" s="1096"/>
      <c r="AT31" s="1097"/>
      <c r="AU31" s="397">
        <v>0.3</v>
      </c>
      <c r="AV31" s="398"/>
      <c r="AW31" s="398"/>
      <c r="AX31" s="399"/>
    </row>
    <row r="32" spans="1:50" ht="24.75" customHeight="1" x14ac:dyDescent="0.15">
      <c r="A32" s="1084"/>
      <c r="B32" s="1085"/>
      <c r="C32" s="1085"/>
      <c r="D32" s="1085"/>
      <c r="E32" s="1085"/>
      <c r="F32" s="1086"/>
      <c r="G32" s="347"/>
      <c r="H32" s="348"/>
      <c r="I32" s="348"/>
      <c r="J32" s="348"/>
      <c r="K32" s="349"/>
      <c r="L32" s="400"/>
      <c r="M32" s="401"/>
      <c r="N32" s="401"/>
      <c r="O32" s="401"/>
      <c r="P32" s="401"/>
      <c r="Q32" s="401"/>
      <c r="R32" s="401"/>
      <c r="S32" s="401"/>
      <c r="T32" s="401"/>
      <c r="U32" s="401"/>
      <c r="V32" s="401"/>
      <c r="W32" s="401"/>
      <c r="X32" s="402"/>
      <c r="Y32" s="397"/>
      <c r="Z32" s="398"/>
      <c r="AA32" s="398"/>
      <c r="AB32" s="404"/>
      <c r="AC32" s="1098" t="s">
        <v>642</v>
      </c>
      <c r="AD32" s="1099"/>
      <c r="AE32" s="1099"/>
      <c r="AF32" s="1099"/>
      <c r="AG32" s="1100"/>
      <c r="AH32" s="400" t="s">
        <v>643</v>
      </c>
      <c r="AI32" s="1096"/>
      <c r="AJ32" s="1096"/>
      <c r="AK32" s="1096"/>
      <c r="AL32" s="1096"/>
      <c r="AM32" s="1096"/>
      <c r="AN32" s="1096"/>
      <c r="AO32" s="1096"/>
      <c r="AP32" s="1096"/>
      <c r="AQ32" s="1096"/>
      <c r="AR32" s="1096"/>
      <c r="AS32" s="1096"/>
      <c r="AT32" s="1097"/>
      <c r="AU32" s="397">
        <v>0.1</v>
      </c>
      <c r="AV32" s="398"/>
      <c r="AW32" s="398"/>
      <c r="AX32" s="399"/>
    </row>
    <row r="33" spans="1:50" ht="24.75" customHeight="1" x14ac:dyDescent="0.15">
      <c r="A33" s="1084"/>
      <c r="B33" s="1085"/>
      <c r="C33" s="1085"/>
      <c r="D33" s="1085"/>
      <c r="E33" s="1085"/>
      <c r="F33" s="1086"/>
      <c r="G33" s="347"/>
      <c r="H33" s="348"/>
      <c r="I33" s="348"/>
      <c r="J33" s="348"/>
      <c r="K33" s="349"/>
      <c r="L33" s="400"/>
      <c r="M33" s="401"/>
      <c r="N33" s="401"/>
      <c r="O33" s="401"/>
      <c r="P33" s="401"/>
      <c r="Q33" s="401"/>
      <c r="R33" s="401"/>
      <c r="S33" s="401"/>
      <c r="T33" s="401"/>
      <c r="U33" s="401"/>
      <c r="V33" s="401"/>
      <c r="W33" s="401"/>
      <c r="X33" s="402"/>
      <c r="Y33" s="397"/>
      <c r="Z33" s="398"/>
      <c r="AA33" s="398"/>
      <c r="AB33" s="404"/>
      <c r="AC33" s="1098" t="s">
        <v>644</v>
      </c>
      <c r="AD33" s="1099"/>
      <c r="AE33" s="1099"/>
      <c r="AF33" s="1099"/>
      <c r="AG33" s="1100"/>
      <c r="AH33" s="400" t="s">
        <v>645</v>
      </c>
      <c r="AI33" s="1096"/>
      <c r="AJ33" s="1096"/>
      <c r="AK33" s="1096"/>
      <c r="AL33" s="1096"/>
      <c r="AM33" s="1096"/>
      <c r="AN33" s="1096"/>
      <c r="AO33" s="1096"/>
      <c r="AP33" s="1096"/>
      <c r="AQ33" s="1096"/>
      <c r="AR33" s="1096"/>
      <c r="AS33" s="1096"/>
      <c r="AT33" s="1097"/>
      <c r="AU33" s="397">
        <v>0.1</v>
      </c>
      <c r="AV33" s="398"/>
      <c r="AW33" s="398"/>
      <c r="AX33" s="399"/>
    </row>
    <row r="34" spans="1:50" ht="24.75" customHeight="1" x14ac:dyDescent="0.15">
      <c r="A34" s="1084"/>
      <c r="B34" s="1085"/>
      <c r="C34" s="1085"/>
      <c r="D34" s="1085"/>
      <c r="E34" s="1085"/>
      <c r="F34" s="1086"/>
      <c r="G34" s="347"/>
      <c r="H34" s="348"/>
      <c r="I34" s="348"/>
      <c r="J34" s="348"/>
      <c r="K34" s="349"/>
      <c r="L34" s="400"/>
      <c r="M34" s="401"/>
      <c r="N34" s="401"/>
      <c r="O34" s="401"/>
      <c r="P34" s="401"/>
      <c r="Q34" s="401"/>
      <c r="R34" s="401"/>
      <c r="S34" s="401"/>
      <c r="T34" s="401"/>
      <c r="U34" s="401"/>
      <c r="V34" s="401"/>
      <c r="W34" s="401"/>
      <c r="X34" s="402"/>
      <c r="Y34" s="397"/>
      <c r="Z34" s="398"/>
      <c r="AA34" s="398"/>
      <c r="AB34" s="404"/>
      <c r="AC34" s="1098" t="s">
        <v>646</v>
      </c>
      <c r="AD34" s="1099"/>
      <c r="AE34" s="1099"/>
      <c r="AF34" s="1099"/>
      <c r="AG34" s="1100"/>
      <c r="AH34" s="400" t="s">
        <v>647</v>
      </c>
      <c r="AI34" s="1096"/>
      <c r="AJ34" s="1096"/>
      <c r="AK34" s="1096"/>
      <c r="AL34" s="1096"/>
      <c r="AM34" s="1096"/>
      <c r="AN34" s="1096"/>
      <c r="AO34" s="1096"/>
      <c r="AP34" s="1096"/>
      <c r="AQ34" s="1096"/>
      <c r="AR34" s="1096"/>
      <c r="AS34" s="1096"/>
      <c r="AT34" s="1097"/>
      <c r="AU34" s="397">
        <v>0.1</v>
      </c>
      <c r="AV34" s="398"/>
      <c r="AW34" s="398"/>
      <c r="AX34" s="399"/>
    </row>
    <row r="35" spans="1:50" ht="24.75" customHeight="1" x14ac:dyDescent="0.15">
      <c r="A35" s="1084"/>
      <c r="B35" s="1085"/>
      <c r="C35" s="1085"/>
      <c r="D35" s="1085"/>
      <c r="E35" s="1085"/>
      <c r="F35" s="1086"/>
      <c r="G35" s="347"/>
      <c r="H35" s="348"/>
      <c r="I35" s="348"/>
      <c r="J35" s="348"/>
      <c r="K35" s="349"/>
      <c r="L35" s="400"/>
      <c r="M35" s="401"/>
      <c r="N35" s="401"/>
      <c r="O35" s="401"/>
      <c r="P35" s="401"/>
      <c r="Q35" s="401"/>
      <c r="R35" s="401"/>
      <c r="S35" s="401"/>
      <c r="T35" s="401"/>
      <c r="U35" s="401"/>
      <c r="V35" s="401"/>
      <c r="W35" s="401"/>
      <c r="X35" s="402"/>
      <c r="Y35" s="397"/>
      <c r="Z35" s="398"/>
      <c r="AA35" s="398"/>
      <c r="AB35" s="404"/>
      <c r="AC35" s="1098" t="s">
        <v>648</v>
      </c>
      <c r="AD35" s="1099"/>
      <c r="AE35" s="1099"/>
      <c r="AF35" s="1099"/>
      <c r="AG35" s="1100"/>
      <c r="AH35" s="400" t="s">
        <v>649</v>
      </c>
      <c r="AI35" s="1096"/>
      <c r="AJ35" s="1096"/>
      <c r="AK35" s="1096"/>
      <c r="AL35" s="1096"/>
      <c r="AM35" s="1096"/>
      <c r="AN35" s="1096"/>
      <c r="AO35" s="1096"/>
      <c r="AP35" s="1096"/>
      <c r="AQ35" s="1096"/>
      <c r="AR35" s="1096"/>
      <c r="AS35" s="1096"/>
      <c r="AT35" s="1097"/>
      <c r="AU35" s="397">
        <v>0.1</v>
      </c>
      <c r="AV35" s="398"/>
      <c r="AW35" s="398"/>
      <c r="AX35" s="399"/>
    </row>
    <row r="36" spans="1:50" ht="24.75" customHeight="1" x14ac:dyDescent="0.15">
      <c r="A36" s="1084"/>
      <c r="B36" s="1085"/>
      <c r="C36" s="1085"/>
      <c r="D36" s="1085"/>
      <c r="E36" s="1085"/>
      <c r="F36" s="1086"/>
      <c r="G36" s="347"/>
      <c r="H36" s="348"/>
      <c r="I36" s="348"/>
      <c r="J36" s="348"/>
      <c r="K36" s="349"/>
      <c r="L36" s="400"/>
      <c r="M36" s="401"/>
      <c r="N36" s="401"/>
      <c r="O36" s="401"/>
      <c r="P36" s="401"/>
      <c r="Q36" s="401"/>
      <c r="R36" s="401"/>
      <c r="S36" s="401"/>
      <c r="T36" s="401"/>
      <c r="U36" s="401"/>
      <c r="V36" s="401"/>
      <c r="W36" s="401"/>
      <c r="X36" s="402"/>
      <c r="Y36" s="397"/>
      <c r="Z36" s="398"/>
      <c r="AA36" s="398"/>
      <c r="AB36" s="404"/>
      <c r="AC36" s="1098" t="s">
        <v>650</v>
      </c>
      <c r="AD36" s="1099"/>
      <c r="AE36" s="1099"/>
      <c r="AF36" s="1099"/>
      <c r="AG36" s="1100"/>
      <c r="AH36" s="400" t="s">
        <v>651</v>
      </c>
      <c r="AI36" s="1096"/>
      <c r="AJ36" s="1096"/>
      <c r="AK36" s="1096"/>
      <c r="AL36" s="1096"/>
      <c r="AM36" s="1096"/>
      <c r="AN36" s="1096"/>
      <c r="AO36" s="1096"/>
      <c r="AP36" s="1096"/>
      <c r="AQ36" s="1096"/>
      <c r="AR36" s="1096"/>
      <c r="AS36" s="1096"/>
      <c r="AT36" s="1097"/>
      <c r="AU36" s="397">
        <v>0.1</v>
      </c>
      <c r="AV36" s="398"/>
      <c r="AW36" s="398"/>
      <c r="AX36" s="399"/>
    </row>
    <row r="37" spans="1:50" ht="24.75" customHeight="1" x14ac:dyDescent="0.15">
      <c r="A37" s="1084"/>
      <c r="B37" s="1085"/>
      <c r="C37" s="1085"/>
      <c r="D37" s="1085"/>
      <c r="E37" s="1085"/>
      <c r="F37" s="108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84"/>
      <c r="B38" s="1085"/>
      <c r="C38" s="1085"/>
      <c r="D38" s="1085"/>
      <c r="E38" s="1085"/>
      <c r="F38" s="108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84"/>
      <c r="B39" s="1085"/>
      <c r="C39" s="1085"/>
      <c r="D39" s="1085"/>
      <c r="E39" s="1085"/>
      <c r="F39" s="108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84"/>
      <c r="B40" s="1085"/>
      <c r="C40" s="1085"/>
      <c r="D40" s="1085"/>
      <c r="E40" s="1085"/>
      <c r="F40" s="108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1.3000000000000003</v>
      </c>
      <c r="AV40" s="414"/>
      <c r="AW40" s="414"/>
      <c r="AX40" s="416"/>
    </row>
    <row r="41" spans="1:50" ht="30" customHeight="1" x14ac:dyDescent="0.15">
      <c r="A41" s="1084"/>
      <c r="B41" s="1085"/>
      <c r="C41" s="1085"/>
      <c r="D41" s="1085"/>
      <c r="E41" s="1085"/>
      <c r="F41" s="1086"/>
      <c r="G41" s="475" t="s">
        <v>682</v>
      </c>
      <c r="H41" s="476"/>
      <c r="I41" s="476"/>
      <c r="J41" s="476"/>
      <c r="K41" s="476"/>
      <c r="L41" s="476"/>
      <c r="M41" s="476"/>
      <c r="N41" s="476"/>
      <c r="O41" s="476"/>
      <c r="P41" s="476"/>
      <c r="Q41" s="476"/>
      <c r="R41" s="476"/>
      <c r="S41" s="476"/>
      <c r="T41" s="476"/>
      <c r="U41" s="476"/>
      <c r="V41" s="476"/>
      <c r="W41" s="476"/>
      <c r="X41" s="476"/>
      <c r="Y41" s="476"/>
      <c r="Z41" s="476"/>
      <c r="AA41" s="476"/>
      <c r="AB41" s="477"/>
      <c r="AC41" s="475" t="s">
        <v>683</v>
      </c>
      <c r="AD41" s="476"/>
      <c r="AE41" s="476"/>
      <c r="AF41" s="476"/>
      <c r="AG41" s="476"/>
      <c r="AH41" s="476"/>
      <c r="AI41" s="476"/>
      <c r="AJ41" s="476"/>
      <c r="AK41" s="476"/>
      <c r="AL41" s="476"/>
      <c r="AM41" s="476"/>
      <c r="AN41" s="476"/>
      <c r="AO41" s="476"/>
      <c r="AP41" s="476"/>
      <c r="AQ41" s="476"/>
      <c r="AR41" s="476"/>
      <c r="AS41" s="476"/>
      <c r="AT41" s="476"/>
      <c r="AU41" s="476"/>
      <c r="AV41" s="476"/>
      <c r="AW41" s="476"/>
      <c r="AX41" s="478"/>
    </row>
    <row r="42" spans="1:50" ht="24.75" customHeight="1" x14ac:dyDescent="0.15">
      <c r="A42" s="1084"/>
      <c r="B42" s="1085"/>
      <c r="C42" s="1085"/>
      <c r="D42" s="1085"/>
      <c r="E42" s="1085"/>
      <c r="F42" s="1086"/>
      <c r="G42" s="479" t="s">
        <v>17</v>
      </c>
      <c r="H42" s="480"/>
      <c r="I42" s="480"/>
      <c r="J42" s="480"/>
      <c r="K42" s="480"/>
      <c r="L42" s="481" t="s">
        <v>18</v>
      </c>
      <c r="M42" s="480"/>
      <c r="N42" s="480"/>
      <c r="O42" s="480"/>
      <c r="P42" s="480"/>
      <c r="Q42" s="480"/>
      <c r="R42" s="480"/>
      <c r="S42" s="480"/>
      <c r="T42" s="480"/>
      <c r="U42" s="480"/>
      <c r="V42" s="480"/>
      <c r="W42" s="480"/>
      <c r="X42" s="482"/>
      <c r="Y42" s="472" t="s">
        <v>19</v>
      </c>
      <c r="Z42" s="473"/>
      <c r="AA42" s="473"/>
      <c r="AB42" s="483"/>
      <c r="AC42" s="479" t="s">
        <v>17</v>
      </c>
      <c r="AD42" s="480"/>
      <c r="AE42" s="480"/>
      <c r="AF42" s="480"/>
      <c r="AG42" s="480"/>
      <c r="AH42" s="481" t="s">
        <v>18</v>
      </c>
      <c r="AI42" s="480"/>
      <c r="AJ42" s="480"/>
      <c r="AK42" s="480"/>
      <c r="AL42" s="480"/>
      <c r="AM42" s="480"/>
      <c r="AN42" s="480"/>
      <c r="AO42" s="480"/>
      <c r="AP42" s="480"/>
      <c r="AQ42" s="480"/>
      <c r="AR42" s="480"/>
      <c r="AS42" s="480"/>
      <c r="AT42" s="482"/>
      <c r="AU42" s="472" t="s">
        <v>19</v>
      </c>
      <c r="AV42" s="473"/>
      <c r="AW42" s="473"/>
      <c r="AX42" s="474"/>
    </row>
    <row r="43" spans="1:50" ht="24.75" customHeight="1" x14ac:dyDescent="0.15">
      <c r="A43" s="1084"/>
      <c r="B43" s="1085"/>
      <c r="C43" s="1085"/>
      <c r="D43" s="1085"/>
      <c r="E43" s="1085"/>
      <c r="F43" s="1086"/>
      <c r="G43" s="487"/>
      <c r="H43" s="488"/>
      <c r="I43" s="488"/>
      <c r="J43" s="488"/>
      <c r="K43" s="489"/>
      <c r="L43" s="1110" t="s">
        <v>1154</v>
      </c>
      <c r="M43" s="1111"/>
      <c r="N43" s="1111"/>
      <c r="O43" s="1111"/>
      <c r="P43" s="1111"/>
      <c r="Q43" s="1111"/>
      <c r="R43" s="1111"/>
      <c r="S43" s="1111"/>
      <c r="T43" s="1111"/>
      <c r="U43" s="1111"/>
      <c r="V43" s="1111"/>
      <c r="W43" s="1111"/>
      <c r="X43" s="1112"/>
      <c r="Y43" s="1113"/>
      <c r="Z43" s="1114"/>
      <c r="AA43" s="1114"/>
      <c r="AB43" s="1115"/>
      <c r="AC43" s="1104" t="s">
        <v>652</v>
      </c>
      <c r="AD43" s="1105"/>
      <c r="AE43" s="1105"/>
      <c r="AF43" s="1105"/>
      <c r="AG43" s="1106"/>
      <c r="AH43" s="1107" t="s">
        <v>653</v>
      </c>
      <c r="AI43" s="1108"/>
      <c r="AJ43" s="1108"/>
      <c r="AK43" s="1108"/>
      <c r="AL43" s="1108"/>
      <c r="AM43" s="1108"/>
      <c r="AN43" s="1108"/>
      <c r="AO43" s="1108"/>
      <c r="AP43" s="1108"/>
      <c r="AQ43" s="1108"/>
      <c r="AR43" s="1108"/>
      <c r="AS43" s="1108"/>
      <c r="AT43" s="1109"/>
      <c r="AU43" s="397">
        <v>2.2000000000000002</v>
      </c>
      <c r="AV43" s="398"/>
      <c r="AW43" s="398"/>
      <c r="AX43" s="399"/>
    </row>
    <row r="44" spans="1:50" ht="24.75" customHeight="1" x14ac:dyDescent="0.15">
      <c r="A44" s="1084"/>
      <c r="B44" s="1085"/>
      <c r="C44" s="1085"/>
      <c r="D44" s="1085"/>
      <c r="E44" s="1085"/>
      <c r="F44" s="1086"/>
      <c r="G44" s="347"/>
      <c r="H44" s="348"/>
      <c r="I44" s="348"/>
      <c r="J44" s="348"/>
      <c r="K44" s="349"/>
      <c r="L44" s="400"/>
      <c r="M44" s="401"/>
      <c r="N44" s="401"/>
      <c r="O44" s="401"/>
      <c r="P44" s="401"/>
      <c r="Q44" s="401"/>
      <c r="R44" s="401"/>
      <c r="S44" s="401"/>
      <c r="T44" s="401"/>
      <c r="U44" s="401"/>
      <c r="V44" s="401"/>
      <c r="W44" s="401"/>
      <c r="X44" s="402"/>
      <c r="Y44" s="1101"/>
      <c r="Z44" s="1102"/>
      <c r="AA44" s="1102"/>
      <c r="AB44" s="1103"/>
      <c r="AC44" s="1104" t="s">
        <v>654</v>
      </c>
      <c r="AD44" s="1105"/>
      <c r="AE44" s="1105"/>
      <c r="AF44" s="1105"/>
      <c r="AG44" s="1106"/>
      <c r="AH44" s="1107" t="s">
        <v>655</v>
      </c>
      <c r="AI44" s="1108"/>
      <c r="AJ44" s="1108"/>
      <c r="AK44" s="1108"/>
      <c r="AL44" s="1108"/>
      <c r="AM44" s="1108"/>
      <c r="AN44" s="1108"/>
      <c r="AO44" s="1108"/>
      <c r="AP44" s="1108"/>
      <c r="AQ44" s="1108"/>
      <c r="AR44" s="1108"/>
      <c r="AS44" s="1108"/>
      <c r="AT44" s="1109"/>
      <c r="AU44" s="397">
        <v>1</v>
      </c>
      <c r="AV44" s="398"/>
      <c r="AW44" s="398"/>
      <c r="AX44" s="399"/>
    </row>
    <row r="45" spans="1:50" ht="24.75" customHeight="1" x14ac:dyDescent="0.15">
      <c r="A45" s="1084"/>
      <c r="B45" s="1085"/>
      <c r="C45" s="1085"/>
      <c r="D45" s="1085"/>
      <c r="E45" s="1085"/>
      <c r="F45" s="1086"/>
      <c r="G45" s="1098"/>
      <c r="H45" s="1099"/>
      <c r="I45" s="1099"/>
      <c r="J45" s="1099"/>
      <c r="K45" s="1100"/>
      <c r="L45" s="400"/>
      <c r="M45" s="401"/>
      <c r="N45" s="401"/>
      <c r="O45" s="401"/>
      <c r="P45" s="401"/>
      <c r="Q45" s="401"/>
      <c r="R45" s="401"/>
      <c r="S45" s="401"/>
      <c r="T45" s="401"/>
      <c r="U45" s="401"/>
      <c r="V45" s="401"/>
      <c r="W45" s="401"/>
      <c r="X45" s="402"/>
      <c r="Y45" s="1116"/>
      <c r="Z45" s="1117"/>
      <c r="AA45" s="1117"/>
      <c r="AB45" s="1118"/>
      <c r="AC45" s="1104" t="s">
        <v>656</v>
      </c>
      <c r="AD45" s="1105"/>
      <c r="AE45" s="1105"/>
      <c r="AF45" s="1105"/>
      <c r="AG45" s="1106"/>
      <c r="AH45" s="1107" t="s">
        <v>657</v>
      </c>
      <c r="AI45" s="1108"/>
      <c r="AJ45" s="1108"/>
      <c r="AK45" s="1108"/>
      <c r="AL45" s="1108"/>
      <c r="AM45" s="1108"/>
      <c r="AN45" s="1108"/>
      <c r="AO45" s="1108"/>
      <c r="AP45" s="1108"/>
      <c r="AQ45" s="1108"/>
      <c r="AR45" s="1108"/>
      <c r="AS45" s="1108"/>
      <c r="AT45" s="1109"/>
      <c r="AU45" s="397">
        <v>0.6</v>
      </c>
      <c r="AV45" s="398"/>
      <c r="AW45" s="398"/>
      <c r="AX45" s="399"/>
    </row>
    <row r="46" spans="1:50" ht="24.75" customHeight="1" x14ac:dyDescent="0.15">
      <c r="A46" s="1084"/>
      <c r="B46" s="1085"/>
      <c r="C46" s="1085"/>
      <c r="D46" s="1085"/>
      <c r="E46" s="1085"/>
      <c r="F46" s="1086"/>
      <c r="G46" s="347"/>
      <c r="H46" s="348"/>
      <c r="I46" s="348"/>
      <c r="J46" s="348"/>
      <c r="K46" s="349"/>
      <c r="L46" s="400"/>
      <c r="M46" s="401"/>
      <c r="N46" s="401"/>
      <c r="O46" s="401"/>
      <c r="P46" s="401"/>
      <c r="Q46" s="401"/>
      <c r="R46" s="401"/>
      <c r="S46" s="401"/>
      <c r="T46" s="401"/>
      <c r="U46" s="401"/>
      <c r="V46" s="401"/>
      <c r="W46" s="401"/>
      <c r="X46" s="402"/>
      <c r="Y46" s="397"/>
      <c r="Z46" s="398"/>
      <c r="AA46" s="398"/>
      <c r="AB46" s="404"/>
      <c r="AC46" s="1104" t="s">
        <v>658</v>
      </c>
      <c r="AD46" s="1105"/>
      <c r="AE46" s="1105"/>
      <c r="AF46" s="1105"/>
      <c r="AG46" s="1106"/>
      <c r="AH46" s="1107" t="s">
        <v>659</v>
      </c>
      <c r="AI46" s="1108"/>
      <c r="AJ46" s="1108"/>
      <c r="AK46" s="1108"/>
      <c r="AL46" s="1108"/>
      <c r="AM46" s="1108"/>
      <c r="AN46" s="1108"/>
      <c r="AO46" s="1108"/>
      <c r="AP46" s="1108"/>
      <c r="AQ46" s="1108"/>
      <c r="AR46" s="1108"/>
      <c r="AS46" s="1108"/>
      <c r="AT46" s="1109"/>
      <c r="AU46" s="397">
        <v>0.2</v>
      </c>
      <c r="AV46" s="398"/>
      <c r="AW46" s="398"/>
      <c r="AX46" s="399"/>
    </row>
    <row r="47" spans="1:50" ht="24.75" customHeight="1" x14ac:dyDescent="0.15">
      <c r="A47" s="1084"/>
      <c r="B47" s="1085"/>
      <c r="C47" s="1085"/>
      <c r="D47" s="1085"/>
      <c r="E47" s="1085"/>
      <c r="F47" s="108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84"/>
      <c r="B48" s="1085"/>
      <c r="C48" s="1085"/>
      <c r="D48" s="1085"/>
      <c r="E48" s="1085"/>
      <c r="F48" s="108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84"/>
      <c r="B49" s="1085"/>
      <c r="C49" s="1085"/>
      <c r="D49" s="1085"/>
      <c r="E49" s="1085"/>
      <c r="F49" s="108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84"/>
      <c r="B50" s="1085"/>
      <c r="C50" s="1085"/>
      <c r="D50" s="1085"/>
      <c r="E50" s="1085"/>
      <c r="F50" s="108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84"/>
      <c r="B51" s="1085"/>
      <c r="C51" s="1085"/>
      <c r="D51" s="1085"/>
      <c r="E51" s="1085"/>
      <c r="F51" s="108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84"/>
      <c r="B52" s="1085"/>
      <c r="C52" s="1085"/>
      <c r="D52" s="1085"/>
      <c r="E52" s="1085"/>
      <c r="F52" s="108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87"/>
      <c r="B53" s="1088"/>
      <c r="C53" s="1088"/>
      <c r="D53" s="1088"/>
      <c r="E53" s="1088"/>
      <c r="F53" s="1089"/>
      <c r="G53" s="1119" t="s">
        <v>20</v>
      </c>
      <c r="H53" s="1120"/>
      <c r="I53" s="1120"/>
      <c r="J53" s="1120"/>
      <c r="K53" s="1120"/>
      <c r="L53" s="1121"/>
      <c r="M53" s="1122"/>
      <c r="N53" s="1122"/>
      <c r="O53" s="1122"/>
      <c r="P53" s="1122"/>
      <c r="Q53" s="1122"/>
      <c r="R53" s="1122"/>
      <c r="S53" s="1122"/>
      <c r="T53" s="1122"/>
      <c r="U53" s="1122"/>
      <c r="V53" s="1122"/>
      <c r="W53" s="1122"/>
      <c r="X53" s="1123"/>
      <c r="Y53" s="1124">
        <f>SUM(Y43:AB52)</f>
        <v>0</v>
      </c>
      <c r="Z53" s="1125"/>
      <c r="AA53" s="1125"/>
      <c r="AB53" s="1126"/>
      <c r="AC53" s="1119" t="s">
        <v>20</v>
      </c>
      <c r="AD53" s="1120"/>
      <c r="AE53" s="1120"/>
      <c r="AF53" s="1120"/>
      <c r="AG53" s="1120"/>
      <c r="AH53" s="1121"/>
      <c r="AI53" s="1122"/>
      <c r="AJ53" s="1122"/>
      <c r="AK53" s="1122"/>
      <c r="AL53" s="1122"/>
      <c r="AM53" s="1122"/>
      <c r="AN53" s="1122"/>
      <c r="AO53" s="1122"/>
      <c r="AP53" s="1122"/>
      <c r="AQ53" s="1122"/>
      <c r="AR53" s="1122"/>
      <c r="AS53" s="1122"/>
      <c r="AT53" s="1123"/>
      <c r="AU53" s="1124">
        <f>SUM(AU43:AX52)</f>
        <v>4</v>
      </c>
      <c r="AV53" s="1125"/>
      <c r="AW53" s="1125"/>
      <c r="AX53" s="1127"/>
    </row>
    <row r="54" spans="1:50" s="38" customFormat="1" ht="24.75" customHeight="1" thickBot="1" x14ac:dyDescent="0.2"/>
    <row r="55" spans="1:50" ht="30" customHeight="1" x14ac:dyDescent="0.15">
      <c r="A55" s="1081" t="s">
        <v>28</v>
      </c>
      <c r="B55" s="1082"/>
      <c r="C55" s="1082"/>
      <c r="D55" s="1082"/>
      <c r="E55" s="1082"/>
      <c r="F55" s="1083"/>
      <c r="G55" s="475" t="s">
        <v>684</v>
      </c>
      <c r="H55" s="476"/>
      <c r="I55" s="476"/>
      <c r="J55" s="476"/>
      <c r="K55" s="476"/>
      <c r="L55" s="476"/>
      <c r="M55" s="476"/>
      <c r="N55" s="476"/>
      <c r="O55" s="476"/>
      <c r="P55" s="476"/>
      <c r="Q55" s="476"/>
      <c r="R55" s="476"/>
      <c r="S55" s="476"/>
      <c r="T55" s="476"/>
      <c r="U55" s="476"/>
      <c r="V55" s="476"/>
      <c r="W55" s="476"/>
      <c r="X55" s="476"/>
      <c r="Y55" s="476"/>
      <c r="Z55" s="476"/>
      <c r="AA55" s="476"/>
      <c r="AB55" s="477"/>
      <c r="AC55" s="475" t="s">
        <v>685</v>
      </c>
      <c r="AD55" s="476"/>
      <c r="AE55" s="476"/>
      <c r="AF55" s="476"/>
      <c r="AG55" s="476"/>
      <c r="AH55" s="476"/>
      <c r="AI55" s="476"/>
      <c r="AJ55" s="476"/>
      <c r="AK55" s="476"/>
      <c r="AL55" s="476"/>
      <c r="AM55" s="476"/>
      <c r="AN55" s="476"/>
      <c r="AO55" s="476"/>
      <c r="AP55" s="476"/>
      <c r="AQ55" s="476"/>
      <c r="AR55" s="476"/>
      <c r="AS55" s="476"/>
      <c r="AT55" s="476"/>
      <c r="AU55" s="476"/>
      <c r="AV55" s="476"/>
      <c r="AW55" s="476"/>
      <c r="AX55" s="478"/>
    </row>
    <row r="56" spans="1:50" ht="24.75" customHeight="1" x14ac:dyDescent="0.15">
      <c r="A56" s="1084"/>
      <c r="B56" s="1085"/>
      <c r="C56" s="1085"/>
      <c r="D56" s="1085"/>
      <c r="E56" s="1085"/>
      <c r="F56" s="1086"/>
      <c r="G56" s="479" t="s">
        <v>17</v>
      </c>
      <c r="H56" s="480"/>
      <c r="I56" s="480"/>
      <c r="J56" s="480"/>
      <c r="K56" s="480"/>
      <c r="L56" s="481" t="s">
        <v>18</v>
      </c>
      <c r="M56" s="480"/>
      <c r="N56" s="480"/>
      <c r="O56" s="480"/>
      <c r="P56" s="480"/>
      <c r="Q56" s="480"/>
      <c r="R56" s="480"/>
      <c r="S56" s="480"/>
      <c r="T56" s="480"/>
      <c r="U56" s="480"/>
      <c r="V56" s="480"/>
      <c r="W56" s="480"/>
      <c r="X56" s="482"/>
      <c r="Y56" s="472" t="s">
        <v>19</v>
      </c>
      <c r="Z56" s="473"/>
      <c r="AA56" s="473"/>
      <c r="AB56" s="483"/>
      <c r="AC56" s="479" t="s">
        <v>17</v>
      </c>
      <c r="AD56" s="480"/>
      <c r="AE56" s="480"/>
      <c r="AF56" s="480"/>
      <c r="AG56" s="480"/>
      <c r="AH56" s="481" t="s">
        <v>18</v>
      </c>
      <c r="AI56" s="480"/>
      <c r="AJ56" s="480"/>
      <c r="AK56" s="480"/>
      <c r="AL56" s="480"/>
      <c r="AM56" s="480"/>
      <c r="AN56" s="480"/>
      <c r="AO56" s="480"/>
      <c r="AP56" s="480"/>
      <c r="AQ56" s="480"/>
      <c r="AR56" s="480"/>
      <c r="AS56" s="480"/>
      <c r="AT56" s="482"/>
      <c r="AU56" s="472" t="s">
        <v>19</v>
      </c>
      <c r="AV56" s="473"/>
      <c r="AW56" s="473"/>
      <c r="AX56" s="474"/>
    </row>
    <row r="57" spans="1:50" ht="24.75" customHeight="1" x14ac:dyDescent="0.15">
      <c r="A57" s="1084"/>
      <c r="B57" s="1085"/>
      <c r="C57" s="1085"/>
      <c r="D57" s="1085"/>
      <c r="E57" s="1085"/>
      <c r="F57" s="1086"/>
      <c r="G57" s="487"/>
      <c r="H57" s="488"/>
      <c r="I57" s="488"/>
      <c r="J57" s="488"/>
      <c r="K57" s="489"/>
      <c r="L57" s="490" t="s">
        <v>711</v>
      </c>
      <c r="M57" s="491"/>
      <c r="N57" s="491"/>
      <c r="O57" s="491"/>
      <c r="P57" s="491"/>
      <c r="Q57" s="491"/>
      <c r="R57" s="491"/>
      <c r="S57" s="491"/>
      <c r="T57" s="491"/>
      <c r="U57" s="491"/>
      <c r="V57" s="491"/>
      <c r="W57" s="491"/>
      <c r="X57" s="492"/>
      <c r="Y57" s="493">
        <v>1</v>
      </c>
      <c r="Z57" s="494"/>
      <c r="AA57" s="494"/>
      <c r="AB57" s="595"/>
      <c r="AC57" s="347"/>
      <c r="AD57" s="348"/>
      <c r="AE57" s="348"/>
      <c r="AF57" s="348"/>
      <c r="AG57" s="349"/>
      <c r="AH57" s="400" t="s">
        <v>660</v>
      </c>
      <c r="AI57" s="401"/>
      <c r="AJ57" s="401"/>
      <c r="AK57" s="401"/>
      <c r="AL57" s="401"/>
      <c r="AM57" s="401"/>
      <c r="AN57" s="401"/>
      <c r="AO57" s="401"/>
      <c r="AP57" s="401"/>
      <c r="AQ57" s="401"/>
      <c r="AR57" s="401"/>
      <c r="AS57" s="401"/>
      <c r="AT57" s="402"/>
      <c r="AU57" s="397">
        <v>1</v>
      </c>
      <c r="AV57" s="398"/>
      <c r="AW57" s="398"/>
      <c r="AX57" s="399"/>
    </row>
    <row r="58" spans="1:50" ht="24.75" customHeight="1" x14ac:dyDescent="0.15">
      <c r="A58" s="1084"/>
      <c r="B58" s="1085"/>
      <c r="C58" s="1085"/>
      <c r="D58" s="1085"/>
      <c r="E58" s="1085"/>
      <c r="F58" s="108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84"/>
      <c r="B59" s="1085"/>
      <c r="C59" s="1085"/>
      <c r="D59" s="1085"/>
      <c r="E59" s="1085"/>
      <c r="F59" s="108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84"/>
      <c r="B60" s="1085"/>
      <c r="C60" s="1085"/>
      <c r="D60" s="1085"/>
      <c r="E60" s="1085"/>
      <c r="F60" s="108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84"/>
      <c r="B61" s="1085"/>
      <c r="C61" s="1085"/>
      <c r="D61" s="1085"/>
      <c r="E61" s="1085"/>
      <c r="F61" s="108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84"/>
      <c r="B62" s="1085"/>
      <c r="C62" s="1085"/>
      <c r="D62" s="1085"/>
      <c r="E62" s="1085"/>
      <c r="F62" s="108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84"/>
      <c r="B63" s="1085"/>
      <c r="C63" s="1085"/>
      <c r="D63" s="1085"/>
      <c r="E63" s="1085"/>
      <c r="F63" s="108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84"/>
      <c r="B64" s="1085"/>
      <c r="C64" s="1085"/>
      <c r="D64" s="1085"/>
      <c r="E64" s="1085"/>
      <c r="F64" s="108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84"/>
      <c r="B65" s="1085"/>
      <c r="C65" s="1085"/>
      <c r="D65" s="1085"/>
      <c r="E65" s="1085"/>
      <c r="F65" s="108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84"/>
      <c r="B66" s="1085"/>
      <c r="C66" s="1085"/>
      <c r="D66" s="1085"/>
      <c r="E66" s="1085"/>
      <c r="F66" s="108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84"/>
      <c r="B67" s="1085"/>
      <c r="C67" s="1085"/>
      <c r="D67" s="1085"/>
      <c r="E67" s="1085"/>
      <c r="F67" s="1086"/>
      <c r="G67" s="408" t="s">
        <v>20</v>
      </c>
      <c r="H67" s="409"/>
      <c r="I67" s="409"/>
      <c r="J67" s="409"/>
      <c r="K67" s="409"/>
      <c r="L67" s="410"/>
      <c r="M67" s="411"/>
      <c r="N67" s="411"/>
      <c r="O67" s="411"/>
      <c r="P67" s="411"/>
      <c r="Q67" s="411"/>
      <c r="R67" s="411"/>
      <c r="S67" s="411"/>
      <c r="T67" s="411"/>
      <c r="U67" s="411"/>
      <c r="V67" s="411"/>
      <c r="W67" s="411"/>
      <c r="X67" s="412"/>
      <c r="Y67" s="413">
        <f>SUM(Y57:AB66)</f>
        <v>1</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1</v>
      </c>
      <c r="AV67" s="414"/>
      <c r="AW67" s="414"/>
      <c r="AX67" s="416"/>
    </row>
    <row r="68" spans="1:50" ht="30" customHeight="1" x14ac:dyDescent="0.15">
      <c r="A68" s="1084"/>
      <c r="B68" s="1085"/>
      <c r="C68" s="1085"/>
      <c r="D68" s="1085"/>
      <c r="E68" s="1085"/>
      <c r="F68" s="1086"/>
      <c r="G68" s="1092" t="s">
        <v>686</v>
      </c>
      <c r="H68" s="1090"/>
      <c r="I68" s="1090"/>
      <c r="J68" s="1090"/>
      <c r="K68" s="1090"/>
      <c r="L68" s="1090"/>
      <c r="M68" s="1090"/>
      <c r="N68" s="1090"/>
      <c r="O68" s="1090"/>
      <c r="P68" s="1090"/>
      <c r="Q68" s="1090"/>
      <c r="R68" s="1090"/>
      <c r="S68" s="1090"/>
      <c r="T68" s="1090"/>
      <c r="U68" s="1090"/>
      <c r="V68" s="1090"/>
      <c r="W68" s="1090"/>
      <c r="X68" s="1090"/>
      <c r="Y68" s="1090"/>
      <c r="Z68" s="1090"/>
      <c r="AA68" s="1090"/>
      <c r="AB68" s="1091"/>
      <c r="AC68" s="1092" t="s">
        <v>687</v>
      </c>
      <c r="AD68" s="1090"/>
      <c r="AE68" s="1090"/>
      <c r="AF68" s="1090"/>
      <c r="AG68" s="1090"/>
      <c r="AH68" s="1090"/>
      <c r="AI68" s="1090"/>
      <c r="AJ68" s="1090"/>
      <c r="AK68" s="1090"/>
      <c r="AL68" s="1090"/>
      <c r="AM68" s="1090"/>
      <c r="AN68" s="1090"/>
      <c r="AO68" s="1090"/>
      <c r="AP68" s="1090"/>
      <c r="AQ68" s="1090"/>
      <c r="AR68" s="1090"/>
      <c r="AS68" s="1090"/>
      <c r="AT68" s="1090"/>
      <c r="AU68" s="1090"/>
      <c r="AV68" s="1090"/>
      <c r="AW68" s="1090"/>
      <c r="AX68" s="1093"/>
    </row>
    <row r="69" spans="1:50" ht="25.5" customHeight="1" x14ac:dyDescent="0.15">
      <c r="A69" s="1084"/>
      <c r="B69" s="1085"/>
      <c r="C69" s="1085"/>
      <c r="D69" s="1085"/>
      <c r="E69" s="1085"/>
      <c r="F69" s="1086"/>
      <c r="G69" s="479" t="s">
        <v>17</v>
      </c>
      <c r="H69" s="480"/>
      <c r="I69" s="480"/>
      <c r="J69" s="480"/>
      <c r="K69" s="480"/>
      <c r="L69" s="481" t="s">
        <v>18</v>
      </c>
      <c r="M69" s="480"/>
      <c r="N69" s="480"/>
      <c r="O69" s="480"/>
      <c r="P69" s="480"/>
      <c r="Q69" s="480"/>
      <c r="R69" s="480"/>
      <c r="S69" s="480"/>
      <c r="T69" s="480"/>
      <c r="U69" s="480"/>
      <c r="V69" s="480"/>
      <c r="W69" s="480"/>
      <c r="X69" s="482"/>
      <c r="Y69" s="472" t="s">
        <v>19</v>
      </c>
      <c r="Z69" s="473"/>
      <c r="AA69" s="473"/>
      <c r="AB69" s="483"/>
      <c r="AC69" s="479" t="s">
        <v>17</v>
      </c>
      <c r="AD69" s="480"/>
      <c r="AE69" s="480"/>
      <c r="AF69" s="480"/>
      <c r="AG69" s="480"/>
      <c r="AH69" s="481" t="s">
        <v>18</v>
      </c>
      <c r="AI69" s="480"/>
      <c r="AJ69" s="480"/>
      <c r="AK69" s="480"/>
      <c r="AL69" s="480"/>
      <c r="AM69" s="480"/>
      <c r="AN69" s="480"/>
      <c r="AO69" s="480"/>
      <c r="AP69" s="480"/>
      <c r="AQ69" s="480"/>
      <c r="AR69" s="480"/>
      <c r="AS69" s="480"/>
      <c r="AT69" s="482"/>
      <c r="AU69" s="472" t="s">
        <v>19</v>
      </c>
      <c r="AV69" s="473"/>
      <c r="AW69" s="473"/>
      <c r="AX69" s="474"/>
    </row>
    <row r="70" spans="1:50" ht="24.75" customHeight="1" x14ac:dyDescent="0.15">
      <c r="A70" s="1084"/>
      <c r="B70" s="1085"/>
      <c r="C70" s="1085"/>
      <c r="D70" s="1085"/>
      <c r="E70" s="1085"/>
      <c r="F70" s="1086"/>
      <c r="G70" s="487"/>
      <c r="H70" s="488"/>
      <c r="I70" s="488"/>
      <c r="J70" s="488"/>
      <c r="K70" s="489"/>
      <c r="L70" s="490" t="s">
        <v>661</v>
      </c>
      <c r="M70" s="491"/>
      <c r="N70" s="491"/>
      <c r="O70" s="491"/>
      <c r="P70" s="491"/>
      <c r="Q70" s="491"/>
      <c r="R70" s="491"/>
      <c r="S70" s="491"/>
      <c r="T70" s="491"/>
      <c r="U70" s="491"/>
      <c r="V70" s="491"/>
      <c r="W70" s="491"/>
      <c r="X70" s="492"/>
      <c r="Y70" s="493"/>
      <c r="Z70" s="494"/>
      <c r="AA70" s="494"/>
      <c r="AB70" s="595"/>
      <c r="AC70" s="347" t="s">
        <v>661</v>
      </c>
      <c r="AD70" s="348"/>
      <c r="AE70" s="348"/>
      <c r="AF70" s="348"/>
      <c r="AG70" s="349"/>
      <c r="AH70" s="490" t="s">
        <v>637</v>
      </c>
      <c r="AI70" s="491"/>
      <c r="AJ70" s="491"/>
      <c r="AK70" s="491"/>
      <c r="AL70" s="491"/>
      <c r="AM70" s="491"/>
      <c r="AN70" s="491"/>
      <c r="AO70" s="491"/>
      <c r="AP70" s="491"/>
      <c r="AQ70" s="491"/>
      <c r="AR70" s="491"/>
      <c r="AS70" s="491"/>
      <c r="AT70" s="492"/>
      <c r="AU70" s="493">
        <v>1</v>
      </c>
      <c r="AV70" s="494"/>
      <c r="AW70" s="494"/>
      <c r="AX70" s="495"/>
    </row>
    <row r="71" spans="1:50" ht="24.75" customHeight="1" x14ac:dyDescent="0.15">
      <c r="A71" s="1084"/>
      <c r="B71" s="1085"/>
      <c r="C71" s="1085"/>
      <c r="D71" s="1085"/>
      <c r="E71" s="1085"/>
      <c r="F71" s="108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84"/>
      <c r="B72" s="1085"/>
      <c r="C72" s="1085"/>
      <c r="D72" s="1085"/>
      <c r="E72" s="1085"/>
      <c r="F72" s="108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84"/>
      <c r="B73" s="1085"/>
      <c r="C73" s="1085"/>
      <c r="D73" s="1085"/>
      <c r="E73" s="1085"/>
      <c r="F73" s="108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84"/>
      <c r="B74" s="1085"/>
      <c r="C74" s="1085"/>
      <c r="D74" s="1085"/>
      <c r="E74" s="1085"/>
      <c r="F74" s="108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84"/>
      <c r="B75" s="1085"/>
      <c r="C75" s="1085"/>
      <c r="D75" s="1085"/>
      <c r="E75" s="1085"/>
      <c r="F75" s="108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84"/>
      <c r="B76" s="1085"/>
      <c r="C76" s="1085"/>
      <c r="D76" s="1085"/>
      <c r="E76" s="1085"/>
      <c r="F76" s="108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84"/>
      <c r="B77" s="1085"/>
      <c r="C77" s="1085"/>
      <c r="D77" s="1085"/>
      <c r="E77" s="1085"/>
      <c r="F77" s="108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84"/>
      <c r="B78" s="1085"/>
      <c r="C78" s="1085"/>
      <c r="D78" s="1085"/>
      <c r="E78" s="1085"/>
      <c r="F78" s="108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84"/>
      <c r="B79" s="1085"/>
      <c r="C79" s="1085"/>
      <c r="D79" s="1085"/>
      <c r="E79" s="1085"/>
      <c r="F79" s="108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84"/>
      <c r="B80" s="1085"/>
      <c r="C80" s="1085"/>
      <c r="D80" s="1085"/>
      <c r="E80" s="1085"/>
      <c r="F80" s="108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1</v>
      </c>
      <c r="AV80" s="414"/>
      <c r="AW80" s="414"/>
      <c r="AX80" s="416"/>
    </row>
    <row r="81" spans="1:50" ht="30" customHeight="1" x14ac:dyDescent="0.15">
      <c r="A81" s="1084"/>
      <c r="B81" s="1085"/>
      <c r="C81" s="1085"/>
      <c r="D81" s="1085"/>
      <c r="E81" s="1085"/>
      <c r="F81" s="1086"/>
      <c r="G81" s="1092" t="s">
        <v>688</v>
      </c>
      <c r="H81" s="1090"/>
      <c r="I81" s="1090"/>
      <c r="J81" s="1090"/>
      <c r="K81" s="1090"/>
      <c r="L81" s="1090"/>
      <c r="M81" s="1090"/>
      <c r="N81" s="1090"/>
      <c r="O81" s="1090"/>
      <c r="P81" s="1090"/>
      <c r="Q81" s="1090"/>
      <c r="R81" s="1090"/>
      <c r="S81" s="1090"/>
      <c r="T81" s="1090"/>
      <c r="U81" s="1090"/>
      <c r="V81" s="1090"/>
      <c r="W81" s="1090"/>
      <c r="X81" s="1090"/>
      <c r="Y81" s="1090"/>
      <c r="Z81" s="1090"/>
      <c r="AA81" s="1090"/>
      <c r="AB81" s="1091"/>
      <c r="AC81" s="1092" t="s">
        <v>689</v>
      </c>
      <c r="AD81" s="1090"/>
      <c r="AE81" s="1090"/>
      <c r="AF81" s="1090"/>
      <c r="AG81" s="1090"/>
      <c r="AH81" s="1090"/>
      <c r="AI81" s="1090"/>
      <c r="AJ81" s="1090"/>
      <c r="AK81" s="1090"/>
      <c r="AL81" s="1090"/>
      <c r="AM81" s="1090"/>
      <c r="AN81" s="1090"/>
      <c r="AO81" s="1090"/>
      <c r="AP81" s="1090"/>
      <c r="AQ81" s="1090"/>
      <c r="AR81" s="1090"/>
      <c r="AS81" s="1090"/>
      <c r="AT81" s="1090"/>
      <c r="AU81" s="1090"/>
      <c r="AV81" s="1090"/>
      <c r="AW81" s="1090"/>
      <c r="AX81" s="1093"/>
    </row>
    <row r="82" spans="1:50" ht="24.75" customHeight="1" x14ac:dyDescent="0.15">
      <c r="A82" s="1084"/>
      <c r="B82" s="1085"/>
      <c r="C82" s="1085"/>
      <c r="D82" s="1085"/>
      <c r="E82" s="1085"/>
      <c r="F82" s="1086"/>
      <c r="G82" s="479" t="s">
        <v>17</v>
      </c>
      <c r="H82" s="480"/>
      <c r="I82" s="480"/>
      <c r="J82" s="480"/>
      <c r="K82" s="480"/>
      <c r="L82" s="481" t="s">
        <v>18</v>
      </c>
      <c r="M82" s="480"/>
      <c r="N82" s="480"/>
      <c r="O82" s="480"/>
      <c r="P82" s="480"/>
      <c r="Q82" s="480"/>
      <c r="R82" s="480"/>
      <c r="S82" s="480"/>
      <c r="T82" s="480"/>
      <c r="U82" s="480"/>
      <c r="V82" s="480"/>
      <c r="W82" s="480"/>
      <c r="X82" s="482"/>
      <c r="Y82" s="472" t="s">
        <v>19</v>
      </c>
      <c r="Z82" s="473"/>
      <c r="AA82" s="473"/>
      <c r="AB82" s="483"/>
      <c r="AC82" s="479" t="s">
        <v>17</v>
      </c>
      <c r="AD82" s="480"/>
      <c r="AE82" s="480"/>
      <c r="AF82" s="480"/>
      <c r="AG82" s="480"/>
      <c r="AH82" s="481" t="s">
        <v>18</v>
      </c>
      <c r="AI82" s="480"/>
      <c r="AJ82" s="480"/>
      <c r="AK82" s="480"/>
      <c r="AL82" s="480"/>
      <c r="AM82" s="480"/>
      <c r="AN82" s="480"/>
      <c r="AO82" s="480"/>
      <c r="AP82" s="480"/>
      <c r="AQ82" s="480"/>
      <c r="AR82" s="480"/>
      <c r="AS82" s="480"/>
      <c r="AT82" s="482"/>
      <c r="AU82" s="472" t="s">
        <v>19</v>
      </c>
      <c r="AV82" s="473"/>
      <c r="AW82" s="473"/>
      <c r="AX82" s="474"/>
    </row>
    <row r="83" spans="1:50" ht="24.75" customHeight="1" x14ac:dyDescent="0.15">
      <c r="A83" s="1084"/>
      <c r="B83" s="1085"/>
      <c r="C83" s="1085"/>
      <c r="D83" s="1085"/>
      <c r="E83" s="1085"/>
      <c r="F83" s="1086"/>
      <c r="G83" s="487"/>
      <c r="H83" s="488"/>
      <c r="I83" s="488"/>
      <c r="J83" s="488"/>
      <c r="K83" s="489"/>
      <c r="L83" s="490" t="s">
        <v>661</v>
      </c>
      <c r="M83" s="491"/>
      <c r="N83" s="491"/>
      <c r="O83" s="491"/>
      <c r="P83" s="491"/>
      <c r="Q83" s="491"/>
      <c r="R83" s="491"/>
      <c r="S83" s="491"/>
      <c r="T83" s="491"/>
      <c r="U83" s="491"/>
      <c r="V83" s="491"/>
      <c r="W83" s="491"/>
      <c r="X83" s="492"/>
      <c r="Y83" s="493"/>
      <c r="Z83" s="494"/>
      <c r="AA83" s="494"/>
      <c r="AB83" s="595"/>
      <c r="AC83" s="1131" t="s">
        <v>638</v>
      </c>
      <c r="AD83" s="1132"/>
      <c r="AE83" s="1132"/>
      <c r="AF83" s="1132"/>
      <c r="AG83" s="1133"/>
      <c r="AH83" s="490" t="s">
        <v>662</v>
      </c>
      <c r="AI83" s="491"/>
      <c r="AJ83" s="491"/>
      <c r="AK83" s="491"/>
      <c r="AL83" s="491"/>
      <c r="AM83" s="491"/>
      <c r="AN83" s="491"/>
      <c r="AO83" s="491"/>
      <c r="AP83" s="491"/>
      <c r="AQ83" s="491"/>
      <c r="AR83" s="491"/>
      <c r="AS83" s="491"/>
      <c r="AT83" s="492"/>
      <c r="AU83" s="1134">
        <v>1</v>
      </c>
      <c r="AV83" s="1135"/>
      <c r="AW83" s="1135"/>
      <c r="AX83" s="1136"/>
    </row>
    <row r="84" spans="1:50" ht="24.75" customHeight="1" x14ac:dyDescent="0.15">
      <c r="A84" s="1084"/>
      <c r="B84" s="1085"/>
      <c r="C84" s="1085"/>
      <c r="D84" s="1085"/>
      <c r="E84" s="1085"/>
      <c r="F84" s="1086"/>
      <c r="G84" s="347"/>
      <c r="H84" s="348"/>
      <c r="I84" s="348"/>
      <c r="J84" s="348"/>
      <c r="K84" s="349"/>
      <c r="L84" s="400"/>
      <c r="M84" s="401"/>
      <c r="N84" s="401"/>
      <c r="O84" s="401"/>
      <c r="P84" s="401"/>
      <c r="Q84" s="401"/>
      <c r="R84" s="401"/>
      <c r="S84" s="401"/>
      <c r="T84" s="401"/>
      <c r="U84" s="401"/>
      <c r="V84" s="401"/>
      <c r="W84" s="401"/>
      <c r="X84" s="402"/>
      <c r="Y84" s="397"/>
      <c r="Z84" s="398"/>
      <c r="AA84" s="398"/>
      <c r="AB84" s="404"/>
      <c r="AC84" s="1098" t="s">
        <v>640</v>
      </c>
      <c r="AD84" s="1099"/>
      <c r="AE84" s="1099"/>
      <c r="AF84" s="1099"/>
      <c r="AG84" s="1100"/>
      <c r="AH84" s="400" t="s">
        <v>665</v>
      </c>
      <c r="AI84" s="401"/>
      <c r="AJ84" s="401"/>
      <c r="AK84" s="401"/>
      <c r="AL84" s="401"/>
      <c r="AM84" s="401"/>
      <c r="AN84" s="401"/>
      <c r="AO84" s="401"/>
      <c r="AP84" s="401"/>
      <c r="AQ84" s="401"/>
      <c r="AR84" s="401"/>
      <c r="AS84" s="401"/>
      <c r="AT84" s="402"/>
      <c r="AU84" s="1128">
        <v>2.1</v>
      </c>
      <c r="AV84" s="1129"/>
      <c r="AW84" s="1129"/>
      <c r="AX84" s="1130"/>
    </row>
    <row r="85" spans="1:50" ht="24.75" customHeight="1" x14ac:dyDescent="0.15">
      <c r="A85" s="1084"/>
      <c r="B85" s="1085"/>
      <c r="C85" s="1085"/>
      <c r="D85" s="1085"/>
      <c r="E85" s="1085"/>
      <c r="F85" s="1086"/>
      <c r="G85" s="347"/>
      <c r="H85" s="348"/>
      <c r="I85" s="348"/>
      <c r="J85" s="348"/>
      <c r="K85" s="349"/>
      <c r="L85" s="400"/>
      <c r="M85" s="401"/>
      <c r="N85" s="401"/>
      <c r="O85" s="401"/>
      <c r="P85" s="401"/>
      <c r="Q85" s="401"/>
      <c r="R85" s="401"/>
      <c r="S85" s="401"/>
      <c r="T85" s="401"/>
      <c r="U85" s="401"/>
      <c r="V85" s="401"/>
      <c r="W85" s="401"/>
      <c r="X85" s="402"/>
      <c r="Y85" s="397"/>
      <c r="Z85" s="398"/>
      <c r="AA85" s="398"/>
      <c r="AB85" s="404"/>
      <c r="AC85" s="1098" t="s">
        <v>668</v>
      </c>
      <c r="AD85" s="1099"/>
      <c r="AE85" s="1099"/>
      <c r="AF85" s="1099"/>
      <c r="AG85" s="1100"/>
      <c r="AH85" s="400" t="s">
        <v>669</v>
      </c>
      <c r="AI85" s="401"/>
      <c r="AJ85" s="401"/>
      <c r="AK85" s="401"/>
      <c r="AL85" s="401"/>
      <c r="AM85" s="401"/>
      <c r="AN85" s="401"/>
      <c r="AO85" s="401"/>
      <c r="AP85" s="401"/>
      <c r="AQ85" s="401"/>
      <c r="AR85" s="401"/>
      <c r="AS85" s="401"/>
      <c r="AT85" s="402"/>
      <c r="AU85" s="1128"/>
      <c r="AV85" s="1129"/>
      <c r="AW85" s="1129"/>
      <c r="AX85" s="1130"/>
    </row>
    <row r="86" spans="1:50" ht="24.75" customHeight="1" x14ac:dyDescent="0.15">
      <c r="A86" s="1084"/>
      <c r="B86" s="1085"/>
      <c r="C86" s="1085"/>
      <c r="D86" s="1085"/>
      <c r="E86" s="1085"/>
      <c r="F86" s="1086"/>
      <c r="G86" s="347"/>
      <c r="H86" s="348"/>
      <c r="I86" s="348"/>
      <c r="J86" s="348"/>
      <c r="K86" s="349"/>
      <c r="L86" s="400"/>
      <c r="M86" s="401"/>
      <c r="N86" s="401"/>
      <c r="O86" s="401"/>
      <c r="P86" s="401"/>
      <c r="Q86" s="401"/>
      <c r="R86" s="401"/>
      <c r="S86" s="401"/>
      <c r="T86" s="401"/>
      <c r="U86" s="401"/>
      <c r="V86" s="401"/>
      <c r="W86" s="401"/>
      <c r="X86" s="402"/>
      <c r="Y86" s="397"/>
      <c r="Z86" s="398"/>
      <c r="AA86" s="398"/>
      <c r="AB86" s="404"/>
      <c r="AC86" s="1098" t="s">
        <v>671</v>
      </c>
      <c r="AD86" s="1099"/>
      <c r="AE86" s="1099"/>
      <c r="AF86" s="1099"/>
      <c r="AG86" s="1100"/>
      <c r="AH86" s="400"/>
      <c r="AI86" s="401"/>
      <c r="AJ86" s="401"/>
      <c r="AK86" s="401"/>
      <c r="AL86" s="401"/>
      <c r="AM86" s="401"/>
      <c r="AN86" s="401"/>
      <c r="AO86" s="401"/>
      <c r="AP86" s="401"/>
      <c r="AQ86" s="401"/>
      <c r="AR86" s="401"/>
      <c r="AS86" s="401"/>
      <c r="AT86" s="402"/>
      <c r="AU86" s="1128"/>
      <c r="AV86" s="1129"/>
      <c r="AW86" s="1129"/>
      <c r="AX86" s="1130"/>
    </row>
    <row r="87" spans="1:50" ht="24.75" customHeight="1" x14ac:dyDescent="0.15">
      <c r="A87" s="1084"/>
      <c r="B87" s="1085"/>
      <c r="C87" s="1085"/>
      <c r="D87" s="1085"/>
      <c r="E87" s="1085"/>
      <c r="F87" s="1086"/>
      <c r="G87" s="347"/>
      <c r="H87" s="348"/>
      <c r="I87" s="348"/>
      <c r="J87" s="348"/>
      <c r="K87" s="349"/>
      <c r="L87" s="400"/>
      <c r="M87" s="401"/>
      <c r="N87" s="401"/>
      <c r="O87" s="401"/>
      <c r="P87" s="401"/>
      <c r="Q87" s="401"/>
      <c r="R87" s="401"/>
      <c r="S87" s="401"/>
      <c r="T87" s="401"/>
      <c r="U87" s="401"/>
      <c r="V87" s="401"/>
      <c r="W87" s="401"/>
      <c r="X87" s="402"/>
      <c r="Y87" s="397"/>
      <c r="Z87" s="398"/>
      <c r="AA87" s="398"/>
      <c r="AB87" s="404"/>
      <c r="AC87" s="1098" t="s">
        <v>672</v>
      </c>
      <c r="AD87" s="1099"/>
      <c r="AE87" s="1099"/>
      <c r="AF87" s="1099"/>
      <c r="AG87" s="1100"/>
      <c r="AH87" s="400" t="s">
        <v>673</v>
      </c>
      <c r="AI87" s="401"/>
      <c r="AJ87" s="401"/>
      <c r="AK87" s="401"/>
      <c r="AL87" s="401"/>
      <c r="AM87" s="401"/>
      <c r="AN87" s="401"/>
      <c r="AO87" s="401"/>
      <c r="AP87" s="401"/>
      <c r="AQ87" s="401"/>
      <c r="AR87" s="401"/>
      <c r="AS87" s="401"/>
      <c r="AT87" s="402"/>
      <c r="AU87" s="1128">
        <v>0.2</v>
      </c>
      <c r="AV87" s="1129"/>
      <c r="AW87" s="1129"/>
      <c r="AX87" s="1129"/>
    </row>
    <row r="88" spans="1:50" ht="24.75" customHeight="1" x14ac:dyDescent="0.15">
      <c r="A88" s="1084"/>
      <c r="B88" s="1085"/>
      <c r="C88" s="1085"/>
      <c r="D88" s="1085"/>
      <c r="E88" s="1085"/>
      <c r="F88" s="1086"/>
      <c r="G88" s="347"/>
      <c r="H88" s="348"/>
      <c r="I88" s="348"/>
      <c r="J88" s="348"/>
      <c r="K88" s="349"/>
      <c r="L88" s="400"/>
      <c r="M88" s="401"/>
      <c r="N88" s="401"/>
      <c r="O88" s="401"/>
      <c r="P88" s="401"/>
      <c r="Q88" s="401"/>
      <c r="R88" s="401"/>
      <c r="S88" s="401"/>
      <c r="T88" s="401"/>
      <c r="U88" s="401"/>
      <c r="V88" s="401"/>
      <c r="W88" s="401"/>
      <c r="X88" s="402"/>
      <c r="Y88" s="397"/>
      <c r="Z88" s="398"/>
      <c r="AA88" s="398"/>
      <c r="AB88" s="404"/>
      <c r="AC88" s="1098" t="s">
        <v>650</v>
      </c>
      <c r="AD88" s="1099"/>
      <c r="AE88" s="1099"/>
      <c r="AF88" s="1099"/>
      <c r="AG88" s="1100"/>
      <c r="AH88" s="400"/>
      <c r="AI88" s="401"/>
      <c r="AJ88" s="401"/>
      <c r="AK88" s="401"/>
      <c r="AL88" s="401"/>
      <c r="AM88" s="401"/>
      <c r="AN88" s="401"/>
      <c r="AO88" s="401"/>
      <c r="AP88" s="401"/>
      <c r="AQ88" s="401"/>
      <c r="AR88" s="401"/>
      <c r="AS88" s="401"/>
      <c r="AT88" s="402"/>
      <c r="AU88" s="1128"/>
      <c r="AV88" s="1129"/>
      <c r="AW88" s="1129"/>
      <c r="AX88" s="1129"/>
    </row>
    <row r="89" spans="1:50" ht="24.75" customHeight="1" x14ac:dyDescent="0.15">
      <c r="A89" s="1084"/>
      <c r="B89" s="1085"/>
      <c r="C89" s="1085"/>
      <c r="D89" s="1085"/>
      <c r="E89" s="1085"/>
      <c r="F89" s="1086"/>
      <c r="G89" s="347"/>
      <c r="H89" s="348"/>
      <c r="I89" s="348"/>
      <c r="J89" s="348"/>
      <c r="K89" s="349"/>
      <c r="L89" s="400"/>
      <c r="M89" s="401"/>
      <c r="N89" s="401"/>
      <c r="O89" s="401"/>
      <c r="P89" s="401"/>
      <c r="Q89" s="401"/>
      <c r="R89" s="401"/>
      <c r="S89" s="401"/>
      <c r="T89" s="401"/>
      <c r="U89" s="401"/>
      <c r="V89" s="401"/>
      <c r="W89" s="401"/>
      <c r="X89" s="402"/>
      <c r="Y89" s="397"/>
      <c r="Z89" s="398"/>
      <c r="AA89" s="398"/>
      <c r="AB89" s="404"/>
      <c r="AC89" s="1098"/>
      <c r="AD89" s="1099"/>
      <c r="AE89" s="1099"/>
      <c r="AF89" s="1099"/>
      <c r="AG89" s="1100"/>
      <c r="AH89" s="400"/>
      <c r="AI89" s="1096"/>
      <c r="AJ89" s="1096"/>
      <c r="AK89" s="1096"/>
      <c r="AL89" s="1096"/>
      <c r="AM89" s="1096"/>
      <c r="AN89" s="1096"/>
      <c r="AO89" s="1096"/>
      <c r="AP89" s="1096"/>
      <c r="AQ89" s="1096"/>
      <c r="AR89" s="1096"/>
      <c r="AS89" s="1096"/>
      <c r="AT89" s="1097"/>
      <c r="AU89" s="397"/>
      <c r="AV89" s="398"/>
      <c r="AW89" s="398"/>
      <c r="AX89" s="399"/>
    </row>
    <row r="90" spans="1:50" ht="24.75" customHeight="1" x14ac:dyDescent="0.15">
      <c r="A90" s="1084"/>
      <c r="B90" s="1085"/>
      <c r="C90" s="1085"/>
      <c r="D90" s="1085"/>
      <c r="E90" s="1085"/>
      <c r="F90" s="108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84"/>
      <c r="B91" s="1085"/>
      <c r="C91" s="1085"/>
      <c r="D91" s="1085"/>
      <c r="E91" s="1085"/>
      <c r="F91" s="108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84"/>
      <c r="B92" s="1085"/>
      <c r="C92" s="1085"/>
      <c r="D92" s="1085"/>
      <c r="E92" s="1085"/>
      <c r="F92" s="108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84"/>
      <c r="B93" s="1085"/>
      <c r="C93" s="1085"/>
      <c r="D93" s="1085"/>
      <c r="E93" s="1085"/>
      <c r="F93" s="108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3.3000000000000003</v>
      </c>
      <c r="AV93" s="414"/>
      <c r="AW93" s="414"/>
      <c r="AX93" s="416"/>
    </row>
    <row r="94" spans="1:50" ht="30" customHeight="1" x14ac:dyDescent="0.15">
      <c r="A94" s="1084"/>
      <c r="B94" s="1085"/>
      <c r="C94" s="1085"/>
      <c r="D94" s="1085"/>
      <c r="E94" s="1085"/>
      <c r="F94" s="1086"/>
      <c r="G94" s="475" t="s">
        <v>690</v>
      </c>
      <c r="H94" s="476"/>
      <c r="I94" s="476"/>
      <c r="J94" s="476"/>
      <c r="K94" s="476"/>
      <c r="L94" s="476"/>
      <c r="M94" s="476"/>
      <c r="N94" s="476"/>
      <c r="O94" s="476"/>
      <c r="P94" s="476"/>
      <c r="Q94" s="476"/>
      <c r="R94" s="476"/>
      <c r="S94" s="476"/>
      <c r="T94" s="476"/>
      <c r="U94" s="476"/>
      <c r="V94" s="476"/>
      <c r="W94" s="476"/>
      <c r="X94" s="476"/>
      <c r="Y94" s="476"/>
      <c r="Z94" s="476"/>
      <c r="AA94" s="476"/>
      <c r="AB94" s="477"/>
      <c r="AC94" s="1092" t="s">
        <v>691</v>
      </c>
      <c r="AD94" s="1090"/>
      <c r="AE94" s="1090"/>
      <c r="AF94" s="1090"/>
      <c r="AG94" s="1090"/>
      <c r="AH94" s="1090"/>
      <c r="AI94" s="1090"/>
      <c r="AJ94" s="1090"/>
      <c r="AK94" s="1090"/>
      <c r="AL94" s="1090"/>
      <c r="AM94" s="1090"/>
      <c r="AN94" s="1090"/>
      <c r="AO94" s="1090"/>
      <c r="AP94" s="1090"/>
      <c r="AQ94" s="1090"/>
      <c r="AR94" s="1090"/>
      <c r="AS94" s="1090"/>
      <c r="AT94" s="1090"/>
      <c r="AU94" s="1090"/>
      <c r="AV94" s="1090"/>
      <c r="AW94" s="1090"/>
      <c r="AX94" s="1093"/>
    </row>
    <row r="95" spans="1:50" ht="24.75" customHeight="1" x14ac:dyDescent="0.15">
      <c r="A95" s="1084"/>
      <c r="B95" s="1085"/>
      <c r="C95" s="1085"/>
      <c r="D95" s="1085"/>
      <c r="E95" s="1085"/>
      <c r="F95" s="1086"/>
      <c r="G95" s="479" t="s">
        <v>17</v>
      </c>
      <c r="H95" s="480"/>
      <c r="I95" s="480"/>
      <c r="J95" s="480"/>
      <c r="K95" s="480"/>
      <c r="L95" s="481" t="s">
        <v>18</v>
      </c>
      <c r="M95" s="480"/>
      <c r="N95" s="480"/>
      <c r="O95" s="480"/>
      <c r="P95" s="480"/>
      <c r="Q95" s="480"/>
      <c r="R95" s="480"/>
      <c r="S95" s="480"/>
      <c r="T95" s="480"/>
      <c r="U95" s="480"/>
      <c r="V95" s="480"/>
      <c r="W95" s="480"/>
      <c r="X95" s="482"/>
      <c r="Y95" s="472" t="s">
        <v>19</v>
      </c>
      <c r="Z95" s="473"/>
      <c r="AA95" s="473"/>
      <c r="AB95" s="483"/>
      <c r="AC95" s="479" t="s">
        <v>17</v>
      </c>
      <c r="AD95" s="480"/>
      <c r="AE95" s="480"/>
      <c r="AF95" s="480"/>
      <c r="AG95" s="480"/>
      <c r="AH95" s="481" t="s">
        <v>18</v>
      </c>
      <c r="AI95" s="480"/>
      <c r="AJ95" s="480"/>
      <c r="AK95" s="480"/>
      <c r="AL95" s="480"/>
      <c r="AM95" s="480"/>
      <c r="AN95" s="480"/>
      <c r="AO95" s="480"/>
      <c r="AP95" s="480"/>
      <c r="AQ95" s="480"/>
      <c r="AR95" s="480"/>
      <c r="AS95" s="480"/>
      <c r="AT95" s="482"/>
      <c r="AU95" s="472" t="s">
        <v>19</v>
      </c>
      <c r="AV95" s="473"/>
      <c r="AW95" s="473"/>
      <c r="AX95" s="474"/>
    </row>
    <row r="96" spans="1:50" ht="24.75" customHeight="1" x14ac:dyDescent="0.15">
      <c r="A96" s="1084"/>
      <c r="B96" s="1085"/>
      <c r="C96" s="1085"/>
      <c r="D96" s="1085"/>
      <c r="E96" s="1085"/>
      <c r="F96" s="1086"/>
      <c r="G96" s="1140" t="s">
        <v>663</v>
      </c>
      <c r="H96" s="1132"/>
      <c r="I96" s="1132"/>
      <c r="J96" s="1132"/>
      <c r="K96" s="1133"/>
      <c r="L96" s="490" t="s">
        <v>664</v>
      </c>
      <c r="M96" s="491"/>
      <c r="N96" s="491"/>
      <c r="O96" s="491"/>
      <c r="P96" s="491"/>
      <c r="Q96" s="491"/>
      <c r="R96" s="491"/>
      <c r="S96" s="491"/>
      <c r="T96" s="491"/>
      <c r="U96" s="491"/>
      <c r="V96" s="491"/>
      <c r="W96" s="491"/>
      <c r="X96" s="492"/>
      <c r="Y96" s="397">
        <v>2</v>
      </c>
      <c r="Z96" s="398"/>
      <c r="AA96" s="398"/>
      <c r="AB96" s="399"/>
      <c r="AC96" s="1104"/>
      <c r="AD96" s="1105"/>
      <c r="AE96" s="1105"/>
      <c r="AF96" s="1105"/>
      <c r="AG96" s="1106"/>
      <c r="AH96" s="490" t="s">
        <v>611</v>
      </c>
      <c r="AI96" s="491"/>
      <c r="AJ96" s="491"/>
      <c r="AK96" s="491"/>
      <c r="AL96" s="491"/>
      <c r="AM96" s="491"/>
      <c r="AN96" s="491"/>
      <c r="AO96" s="491"/>
      <c r="AP96" s="491"/>
      <c r="AQ96" s="491"/>
      <c r="AR96" s="491"/>
      <c r="AS96" s="491"/>
      <c r="AT96" s="492"/>
      <c r="AU96" s="493">
        <v>0.9</v>
      </c>
      <c r="AV96" s="494"/>
      <c r="AW96" s="494"/>
      <c r="AX96" s="595"/>
    </row>
    <row r="97" spans="1:50" ht="24.75" customHeight="1" x14ac:dyDescent="0.15">
      <c r="A97" s="1084"/>
      <c r="B97" s="1085"/>
      <c r="C97" s="1085"/>
      <c r="D97" s="1085"/>
      <c r="E97" s="1085"/>
      <c r="F97" s="1086"/>
      <c r="G97" s="1137" t="s">
        <v>666</v>
      </c>
      <c r="H97" s="1099"/>
      <c r="I97" s="1099"/>
      <c r="J97" s="1099"/>
      <c r="K97" s="1100"/>
      <c r="L97" s="400" t="s">
        <v>667</v>
      </c>
      <c r="M97" s="401"/>
      <c r="N97" s="401"/>
      <c r="O97" s="401"/>
      <c r="P97" s="401"/>
      <c r="Q97" s="401"/>
      <c r="R97" s="401"/>
      <c r="S97" s="401"/>
      <c r="T97" s="401"/>
      <c r="U97" s="401"/>
      <c r="V97" s="401"/>
      <c r="W97" s="401"/>
      <c r="X97" s="402"/>
      <c r="Y97" s="397">
        <v>1</v>
      </c>
      <c r="Z97" s="398"/>
      <c r="AA97" s="398"/>
      <c r="AB97" s="399"/>
      <c r="AC97" s="1104"/>
      <c r="AD97" s="1105"/>
      <c r="AE97" s="1105"/>
      <c r="AF97" s="1105"/>
      <c r="AG97" s="1106"/>
      <c r="AH97" s="1107"/>
      <c r="AI97" s="1138"/>
      <c r="AJ97" s="1138"/>
      <c r="AK97" s="1138"/>
      <c r="AL97" s="1138"/>
      <c r="AM97" s="1138"/>
      <c r="AN97" s="1138"/>
      <c r="AO97" s="1138"/>
      <c r="AP97" s="1138"/>
      <c r="AQ97" s="1138"/>
      <c r="AR97" s="1138"/>
      <c r="AS97" s="1138"/>
      <c r="AT97" s="1139"/>
      <c r="AU97" s="397"/>
      <c r="AV97" s="398"/>
      <c r="AW97" s="398"/>
      <c r="AX97" s="399"/>
    </row>
    <row r="98" spans="1:50" ht="24.75" customHeight="1" x14ac:dyDescent="0.15">
      <c r="A98" s="1084"/>
      <c r="B98" s="1085"/>
      <c r="C98" s="1085"/>
      <c r="D98" s="1085"/>
      <c r="E98" s="1085"/>
      <c r="F98" s="1086"/>
      <c r="G98" s="1137" t="s">
        <v>196</v>
      </c>
      <c r="H98" s="1099"/>
      <c r="I98" s="1099"/>
      <c r="J98" s="1099"/>
      <c r="K98" s="1100"/>
      <c r="L98" s="400" t="s">
        <v>670</v>
      </c>
      <c r="M98" s="401"/>
      <c r="N98" s="401"/>
      <c r="O98" s="401"/>
      <c r="P98" s="401"/>
      <c r="Q98" s="401"/>
      <c r="R98" s="401"/>
      <c r="S98" s="401"/>
      <c r="T98" s="401"/>
      <c r="U98" s="401"/>
      <c r="V98" s="401"/>
      <c r="W98" s="401"/>
      <c r="X98" s="402"/>
      <c r="Y98" s="397">
        <v>1</v>
      </c>
      <c r="Z98" s="398"/>
      <c r="AA98" s="398"/>
      <c r="AB98" s="399"/>
      <c r="AC98" s="1104"/>
      <c r="AD98" s="1105"/>
      <c r="AE98" s="1105"/>
      <c r="AF98" s="1105"/>
      <c r="AG98" s="1106"/>
      <c r="AH98" s="1107"/>
      <c r="AI98" s="1138"/>
      <c r="AJ98" s="1138"/>
      <c r="AK98" s="1138"/>
      <c r="AL98" s="1138"/>
      <c r="AM98" s="1138"/>
      <c r="AN98" s="1138"/>
      <c r="AO98" s="1138"/>
      <c r="AP98" s="1138"/>
      <c r="AQ98" s="1138"/>
      <c r="AR98" s="1138"/>
      <c r="AS98" s="1138"/>
      <c r="AT98" s="1139"/>
      <c r="AU98" s="397"/>
      <c r="AV98" s="398"/>
      <c r="AW98" s="398"/>
      <c r="AX98" s="399"/>
    </row>
    <row r="99" spans="1:50" ht="24.75" customHeight="1" x14ac:dyDescent="0.15">
      <c r="A99" s="1084"/>
      <c r="B99" s="1085"/>
      <c r="C99" s="1085"/>
      <c r="D99" s="1085"/>
      <c r="E99" s="1085"/>
      <c r="F99" s="1086"/>
      <c r="G99" s="347"/>
      <c r="H99" s="348"/>
      <c r="I99" s="348"/>
      <c r="J99" s="348"/>
      <c r="K99" s="349"/>
      <c r="L99" s="400"/>
      <c r="M99" s="401"/>
      <c r="N99" s="401"/>
      <c r="O99" s="401"/>
      <c r="P99" s="401"/>
      <c r="Q99" s="401"/>
      <c r="R99" s="401"/>
      <c r="S99" s="401"/>
      <c r="T99" s="401"/>
      <c r="U99" s="401"/>
      <c r="V99" s="401"/>
      <c r="W99" s="401"/>
      <c r="X99" s="402"/>
      <c r="Y99" s="397"/>
      <c r="Z99" s="398"/>
      <c r="AA99" s="398"/>
      <c r="AB99" s="404"/>
      <c r="AC99" s="1104"/>
      <c r="AD99" s="1105"/>
      <c r="AE99" s="1105"/>
      <c r="AF99" s="1105"/>
      <c r="AG99" s="1106"/>
      <c r="AH99" s="1107"/>
      <c r="AI99" s="1138"/>
      <c r="AJ99" s="1138"/>
      <c r="AK99" s="1138"/>
      <c r="AL99" s="1138"/>
      <c r="AM99" s="1138"/>
      <c r="AN99" s="1138"/>
      <c r="AO99" s="1138"/>
      <c r="AP99" s="1138"/>
      <c r="AQ99" s="1138"/>
      <c r="AR99" s="1138"/>
      <c r="AS99" s="1138"/>
      <c r="AT99" s="1139"/>
      <c r="AU99" s="397"/>
      <c r="AV99" s="398"/>
      <c r="AW99" s="398"/>
      <c r="AX99" s="399"/>
    </row>
    <row r="100" spans="1:50" ht="24.75" customHeight="1" x14ac:dyDescent="0.15">
      <c r="A100" s="1084"/>
      <c r="B100" s="1085"/>
      <c r="C100" s="1085"/>
      <c r="D100" s="1085"/>
      <c r="E100" s="1085"/>
      <c r="F100" s="108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84"/>
      <c r="B101" s="1085"/>
      <c r="C101" s="1085"/>
      <c r="D101" s="1085"/>
      <c r="E101" s="1085"/>
      <c r="F101" s="108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84"/>
      <c r="B102" s="1085"/>
      <c r="C102" s="1085"/>
      <c r="D102" s="1085"/>
      <c r="E102" s="1085"/>
      <c r="F102" s="108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84"/>
      <c r="B103" s="1085"/>
      <c r="C103" s="1085"/>
      <c r="D103" s="1085"/>
      <c r="E103" s="1085"/>
      <c r="F103" s="108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84"/>
      <c r="B104" s="1085"/>
      <c r="C104" s="1085"/>
      <c r="D104" s="1085"/>
      <c r="E104" s="1085"/>
      <c r="F104" s="108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84"/>
      <c r="B105" s="1085"/>
      <c r="C105" s="1085"/>
      <c r="D105" s="1085"/>
      <c r="E105" s="1085"/>
      <c r="F105" s="108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87"/>
      <c r="B106" s="1088"/>
      <c r="C106" s="1088"/>
      <c r="D106" s="1088"/>
      <c r="E106" s="1088"/>
      <c r="F106" s="1089"/>
      <c r="G106" s="1119" t="s">
        <v>20</v>
      </c>
      <c r="H106" s="1120"/>
      <c r="I106" s="1120"/>
      <c r="J106" s="1120"/>
      <c r="K106" s="1120"/>
      <c r="L106" s="1121"/>
      <c r="M106" s="1122"/>
      <c r="N106" s="1122"/>
      <c r="O106" s="1122"/>
      <c r="P106" s="1122"/>
      <c r="Q106" s="1122"/>
      <c r="R106" s="1122"/>
      <c r="S106" s="1122"/>
      <c r="T106" s="1122"/>
      <c r="U106" s="1122"/>
      <c r="V106" s="1122"/>
      <c r="W106" s="1122"/>
      <c r="X106" s="1123"/>
      <c r="Y106" s="1124">
        <f>SUM(Y96:AB105)</f>
        <v>4</v>
      </c>
      <c r="Z106" s="1125"/>
      <c r="AA106" s="1125"/>
      <c r="AB106" s="1126"/>
      <c r="AC106" s="1119" t="s">
        <v>20</v>
      </c>
      <c r="AD106" s="1120"/>
      <c r="AE106" s="1120"/>
      <c r="AF106" s="1120"/>
      <c r="AG106" s="1120"/>
      <c r="AH106" s="1121"/>
      <c r="AI106" s="1122"/>
      <c r="AJ106" s="1122"/>
      <c r="AK106" s="1122"/>
      <c r="AL106" s="1122"/>
      <c r="AM106" s="1122"/>
      <c r="AN106" s="1122"/>
      <c r="AO106" s="1122"/>
      <c r="AP106" s="1122"/>
      <c r="AQ106" s="1122"/>
      <c r="AR106" s="1122"/>
      <c r="AS106" s="1122"/>
      <c r="AT106" s="1123"/>
      <c r="AU106" s="1124">
        <f>SUM(AU96:AX105)</f>
        <v>0.9</v>
      </c>
      <c r="AV106" s="1125"/>
      <c r="AW106" s="1125"/>
      <c r="AX106" s="1127"/>
    </row>
    <row r="107" spans="1:50" s="38" customFormat="1" ht="24.75" customHeight="1" thickBot="1" x14ac:dyDescent="0.2"/>
    <row r="108" spans="1:50" ht="30" customHeight="1" x14ac:dyDescent="0.15">
      <c r="A108" s="1081" t="s">
        <v>28</v>
      </c>
      <c r="B108" s="1082"/>
      <c r="C108" s="1082"/>
      <c r="D108" s="1082"/>
      <c r="E108" s="1082"/>
      <c r="F108" s="1083"/>
      <c r="G108" s="475" t="s">
        <v>692</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693</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row>
    <row r="109" spans="1:50" ht="24.75" customHeight="1" x14ac:dyDescent="0.15">
      <c r="A109" s="1084"/>
      <c r="B109" s="1085"/>
      <c r="C109" s="1085"/>
      <c r="D109" s="1085"/>
      <c r="E109" s="1085"/>
      <c r="F109" s="1086"/>
      <c r="G109" s="479" t="s">
        <v>17</v>
      </c>
      <c r="H109" s="480"/>
      <c r="I109" s="480"/>
      <c r="J109" s="480"/>
      <c r="K109" s="480"/>
      <c r="L109" s="481" t="s">
        <v>18</v>
      </c>
      <c r="M109" s="480"/>
      <c r="N109" s="480"/>
      <c r="O109" s="480"/>
      <c r="P109" s="480"/>
      <c r="Q109" s="480"/>
      <c r="R109" s="480"/>
      <c r="S109" s="480"/>
      <c r="T109" s="480"/>
      <c r="U109" s="480"/>
      <c r="V109" s="480"/>
      <c r="W109" s="480"/>
      <c r="X109" s="482"/>
      <c r="Y109" s="472" t="s">
        <v>19</v>
      </c>
      <c r="Z109" s="473"/>
      <c r="AA109" s="473"/>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2" t="s">
        <v>19</v>
      </c>
      <c r="AV109" s="473"/>
      <c r="AW109" s="473"/>
      <c r="AX109" s="474"/>
    </row>
    <row r="110" spans="1:50" ht="24.75" customHeight="1" x14ac:dyDescent="0.15">
      <c r="A110" s="1084"/>
      <c r="B110" s="1085"/>
      <c r="C110" s="1085"/>
      <c r="D110" s="1085"/>
      <c r="E110" s="1085"/>
      <c r="F110" s="1086"/>
      <c r="G110" s="487"/>
      <c r="H110" s="488"/>
      <c r="I110" s="488"/>
      <c r="J110" s="488"/>
      <c r="K110" s="489"/>
      <c r="L110" s="490" t="s">
        <v>611</v>
      </c>
      <c r="M110" s="491"/>
      <c r="N110" s="491"/>
      <c r="O110" s="491"/>
      <c r="P110" s="491"/>
      <c r="Q110" s="491"/>
      <c r="R110" s="491"/>
      <c r="S110" s="491"/>
      <c r="T110" s="491"/>
      <c r="U110" s="491"/>
      <c r="V110" s="491"/>
      <c r="W110" s="491"/>
      <c r="X110" s="492"/>
      <c r="Y110" s="493">
        <v>1</v>
      </c>
      <c r="Z110" s="494"/>
      <c r="AA110" s="494"/>
      <c r="AB110" s="495"/>
      <c r="AC110" s="487"/>
      <c r="AD110" s="488"/>
      <c r="AE110" s="488"/>
      <c r="AF110" s="488"/>
      <c r="AG110" s="489"/>
      <c r="AH110" s="490" t="s">
        <v>611</v>
      </c>
      <c r="AI110" s="491"/>
      <c r="AJ110" s="491"/>
      <c r="AK110" s="491"/>
      <c r="AL110" s="491"/>
      <c r="AM110" s="491"/>
      <c r="AN110" s="491"/>
      <c r="AO110" s="491"/>
      <c r="AP110" s="491"/>
      <c r="AQ110" s="491"/>
      <c r="AR110" s="491"/>
      <c r="AS110" s="491"/>
      <c r="AT110" s="492"/>
      <c r="AU110" s="493">
        <v>0.3</v>
      </c>
      <c r="AV110" s="494"/>
      <c r="AW110" s="494"/>
      <c r="AX110" s="595"/>
    </row>
    <row r="111" spans="1:50" ht="24.75" customHeight="1" x14ac:dyDescent="0.15">
      <c r="A111" s="1084"/>
      <c r="B111" s="1085"/>
      <c r="C111" s="1085"/>
      <c r="D111" s="1085"/>
      <c r="E111" s="1085"/>
      <c r="F111" s="108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84"/>
      <c r="B112" s="1085"/>
      <c r="C112" s="1085"/>
      <c r="D112" s="1085"/>
      <c r="E112" s="1085"/>
      <c r="F112" s="108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84"/>
      <c r="B113" s="1085"/>
      <c r="C113" s="1085"/>
      <c r="D113" s="1085"/>
      <c r="E113" s="1085"/>
      <c r="F113" s="108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84"/>
      <c r="B114" s="1085"/>
      <c r="C114" s="1085"/>
      <c r="D114" s="1085"/>
      <c r="E114" s="1085"/>
      <c r="F114" s="108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84"/>
      <c r="B115" s="1085"/>
      <c r="C115" s="1085"/>
      <c r="D115" s="1085"/>
      <c r="E115" s="1085"/>
      <c r="F115" s="108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84"/>
      <c r="B116" s="1085"/>
      <c r="C116" s="1085"/>
      <c r="D116" s="1085"/>
      <c r="E116" s="1085"/>
      <c r="F116" s="108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84"/>
      <c r="B117" s="1085"/>
      <c r="C117" s="1085"/>
      <c r="D117" s="1085"/>
      <c r="E117" s="1085"/>
      <c r="F117" s="108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84"/>
      <c r="B118" s="1085"/>
      <c r="C118" s="1085"/>
      <c r="D118" s="1085"/>
      <c r="E118" s="1085"/>
      <c r="F118" s="108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84"/>
      <c r="B119" s="1085"/>
      <c r="C119" s="1085"/>
      <c r="D119" s="1085"/>
      <c r="E119" s="1085"/>
      <c r="F119" s="108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84"/>
      <c r="B120" s="1085"/>
      <c r="C120" s="1085"/>
      <c r="D120" s="1085"/>
      <c r="E120" s="1085"/>
      <c r="F120" s="1086"/>
      <c r="G120" s="408" t="s">
        <v>20</v>
      </c>
      <c r="H120" s="409"/>
      <c r="I120" s="409"/>
      <c r="J120" s="409"/>
      <c r="K120" s="409"/>
      <c r="L120" s="410"/>
      <c r="M120" s="411"/>
      <c r="N120" s="411"/>
      <c r="O120" s="411"/>
      <c r="P120" s="411"/>
      <c r="Q120" s="411"/>
      <c r="R120" s="411"/>
      <c r="S120" s="411"/>
      <c r="T120" s="411"/>
      <c r="U120" s="411"/>
      <c r="V120" s="411"/>
      <c r="W120" s="411"/>
      <c r="X120" s="412"/>
      <c r="Y120" s="413">
        <f>SUM(Y110:AB119)</f>
        <v>1</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0.3</v>
      </c>
      <c r="AV120" s="414"/>
      <c r="AW120" s="414"/>
      <c r="AX120" s="416"/>
    </row>
    <row r="121" spans="1:50" ht="30" customHeight="1" x14ac:dyDescent="0.15">
      <c r="A121" s="1084"/>
      <c r="B121" s="1085"/>
      <c r="C121" s="1085"/>
      <c r="D121" s="1085"/>
      <c r="E121" s="1085"/>
      <c r="F121" s="1086"/>
      <c r="G121" s="1092" t="s">
        <v>694</v>
      </c>
      <c r="H121" s="1090"/>
      <c r="I121" s="1090"/>
      <c r="J121" s="1090"/>
      <c r="K121" s="1090"/>
      <c r="L121" s="1090"/>
      <c r="M121" s="1090"/>
      <c r="N121" s="1090"/>
      <c r="O121" s="1090"/>
      <c r="P121" s="1090"/>
      <c r="Q121" s="1090"/>
      <c r="R121" s="1090"/>
      <c r="S121" s="1090"/>
      <c r="T121" s="1090"/>
      <c r="U121" s="1090"/>
      <c r="V121" s="1090"/>
      <c r="W121" s="1090"/>
      <c r="X121" s="1090"/>
      <c r="Y121" s="1090"/>
      <c r="Z121" s="1090"/>
      <c r="AA121" s="1090"/>
      <c r="AB121" s="1091"/>
      <c r="AC121" s="1092" t="s">
        <v>695</v>
      </c>
      <c r="AD121" s="1090"/>
      <c r="AE121" s="1090"/>
      <c r="AF121" s="1090"/>
      <c r="AG121" s="1090"/>
      <c r="AH121" s="1090"/>
      <c r="AI121" s="1090"/>
      <c r="AJ121" s="1090"/>
      <c r="AK121" s="1090"/>
      <c r="AL121" s="1090"/>
      <c r="AM121" s="1090"/>
      <c r="AN121" s="1090"/>
      <c r="AO121" s="1090"/>
      <c r="AP121" s="1090"/>
      <c r="AQ121" s="1090"/>
      <c r="AR121" s="1090"/>
      <c r="AS121" s="1090"/>
      <c r="AT121" s="1090"/>
      <c r="AU121" s="1090"/>
      <c r="AV121" s="1090"/>
      <c r="AW121" s="1090"/>
      <c r="AX121" s="1093"/>
    </row>
    <row r="122" spans="1:50" ht="25.5" customHeight="1" x14ac:dyDescent="0.15">
      <c r="A122" s="1084"/>
      <c r="B122" s="1085"/>
      <c r="C122" s="1085"/>
      <c r="D122" s="1085"/>
      <c r="E122" s="1085"/>
      <c r="F122" s="1086"/>
      <c r="G122" s="479" t="s">
        <v>17</v>
      </c>
      <c r="H122" s="480"/>
      <c r="I122" s="480"/>
      <c r="J122" s="480"/>
      <c r="K122" s="480"/>
      <c r="L122" s="481" t="s">
        <v>18</v>
      </c>
      <c r="M122" s="480"/>
      <c r="N122" s="480"/>
      <c r="O122" s="480"/>
      <c r="P122" s="480"/>
      <c r="Q122" s="480"/>
      <c r="R122" s="480"/>
      <c r="S122" s="480"/>
      <c r="T122" s="480"/>
      <c r="U122" s="480"/>
      <c r="V122" s="480"/>
      <c r="W122" s="480"/>
      <c r="X122" s="482"/>
      <c r="Y122" s="472" t="s">
        <v>19</v>
      </c>
      <c r="Z122" s="473"/>
      <c r="AA122" s="473"/>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2" t="s">
        <v>19</v>
      </c>
      <c r="AV122" s="473"/>
      <c r="AW122" s="473"/>
      <c r="AX122" s="474"/>
    </row>
    <row r="123" spans="1:50" ht="24.75" customHeight="1" x14ac:dyDescent="0.15">
      <c r="A123" s="1084"/>
      <c r="B123" s="1085"/>
      <c r="C123" s="1085"/>
      <c r="D123" s="1085"/>
      <c r="E123" s="1085"/>
      <c r="F123" s="1086"/>
      <c r="G123" s="487"/>
      <c r="H123" s="488"/>
      <c r="I123" s="488"/>
      <c r="J123" s="488"/>
      <c r="K123" s="489"/>
      <c r="L123" s="1141" t="s">
        <v>611</v>
      </c>
      <c r="M123" s="1142"/>
      <c r="N123" s="1142"/>
      <c r="O123" s="1142"/>
      <c r="P123" s="1142"/>
      <c r="Q123" s="1142"/>
      <c r="R123" s="1142"/>
      <c r="S123" s="1142"/>
      <c r="T123" s="1142"/>
      <c r="U123" s="1142"/>
      <c r="V123" s="1142"/>
      <c r="W123" s="1142"/>
      <c r="X123" s="1143"/>
      <c r="Y123" s="397">
        <v>0.6</v>
      </c>
      <c r="Z123" s="398"/>
      <c r="AA123" s="398"/>
      <c r="AB123" s="399"/>
      <c r="AC123" s="347"/>
      <c r="AD123" s="348"/>
      <c r="AE123" s="348"/>
      <c r="AF123" s="348"/>
      <c r="AG123" s="349"/>
      <c r="AH123" s="490" t="s">
        <v>611</v>
      </c>
      <c r="AI123" s="491"/>
      <c r="AJ123" s="491"/>
      <c r="AK123" s="491"/>
      <c r="AL123" s="491"/>
      <c r="AM123" s="491"/>
      <c r="AN123" s="491"/>
      <c r="AO123" s="491"/>
      <c r="AP123" s="491"/>
      <c r="AQ123" s="491"/>
      <c r="AR123" s="491"/>
      <c r="AS123" s="491"/>
      <c r="AT123" s="492"/>
      <c r="AU123" s="493">
        <v>1</v>
      </c>
      <c r="AV123" s="494"/>
      <c r="AW123" s="494"/>
      <c r="AX123" s="595"/>
    </row>
    <row r="124" spans="1:50" ht="24.75" customHeight="1" x14ac:dyDescent="0.15">
      <c r="A124" s="1084"/>
      <c r="B124" s="1085"/>
      <c r="C124" s="1085"/>
      <c r="D124" s="1085"/>
      <c r="E124" s="1085"/>
      <c r="F124" s="108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84"/>
      <c r="B125" s="1085"/>
      <c r="C125" s="1085"/>
      <c r="D125" s="1085"/>
      <c r="E125" s="1085"/>
      <c r="F125" s="108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84"/>
      <c r="B126" s="1085"/>
      <c r="C126" s="1085"/>
      <c r="D126" s="1085"/>
      <c r="E126" s="1085"/>
      <c r="F126" s="108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84"/>
      <c r="B127" s="1085"/>
      <c r="C127" s="1085"/>
      <c r="D127" s="1085"/>
      <c r="E127" s="1085"/>
      <c r="F127" s="108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84"/>
      <c r="B128" s="1085"/>
      <c r="C128" s="1085"/>
      <c r="D128" s="1085"/>
      <c r="E128" s="1085"/>
      <c r="F128" s="108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84"/>
      <c r="B129" s="1085"/>
      <c r="C129" s="1085"/>
      <c r="D129" s="1085"/>
      <c r="E129" s="1085"/>
      <c r="F129" s="108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84"/>
      <c r="B130" s="1085"/>
      <c r="C130" s="1085"/>
      <c r="D130" s="1085"/>
      <c r="E130" s="1085"/>
      <c r="F130" s="108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84"/>
      <c r="B131" s="1085"/>
      <c r="C131" s="1085"/>
      <c r="D131" s="1085"/>
      <c r="E131" s="1085"/>
      <c r="F131" s="108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84"/>
      <c r="B132" s="1085"/>
      <c r="C132" s="1085"/>
      <c r="D132" s="1085"/>
      <c r="E132" s="1085"/>
      <c r="F132" s="108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84"/>
      <c r="B133" s="1085"/>
      <c r="C133" s="1085"/>
      <c r="D133" s="1085"/>
      <c r="E133" s="1085"/>
      <c r="F133" s="1086"/>
      <c r="G133" s="408" t="s">
        <v>20</v>
      </c>
      <c r="H133" s="409"/>
      <c r="I133" s="409"/>
      <c r="J133" s="409"/>
      <c r="K133" s="409"/>
      <c r="L133" s="410"/>
      <c r="M133" s="411"/>
      <c r="N133" s="411"/>
      <c r="O133" s="411"/>
      <c r="P133" s="411"/>
      <c r="Q133" s="411"/>
      <c r="R133" s="411"/>
      <c r="S133" s="411"/>
      <c r="T133" s="411"/>
      <c r="U133" s="411"/>
      <c r="V133" s="411"/>
      <c r="W133" s="411"/>
      <c r="X133" s="412"/>
      <c r="Y133" s="413">
        <f>SUM(Y123:AB132)</f>
        <v>0.6</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1</v>
      </c>
      <c r="AV133" s="414"/>
      <c r="AW133" s="414"/>
      <c r="AX133" s="416"/>
    </row>
    <row r="134" spans="1:50" ht="30" customHeight="1" x14ac:dyDescent="0.15">
      <c r="A134" s="1084"/>
      <c r="B134" s="1085"/>
      <c r="C134" s="1085"/>
      <c r="D134" s="1085"/>
      <c r="E134" s="1085"/>
      <c r="F134" s="1086"/>
      <c r="G134" s="1092" t="s">
        <v>696</v>
      </c>
      <c r="H134" s="1090"/>
      <c r="I134" s="1090"/>
      <c r="J134" s="1090"/>
      <c r="K134" s="1090"/>
      <c r="L134" s="1090"/>
      <c r="M134" s="1090"/>
      <c r="N134" s="1090"/>
      <c r="O134" s="1090"/>
      <c r="P134" s="1090"/>
      <c r="Q134" s="1090"/>
      <c r="R134" s="1090"/>
      <c r="S134" s="1090"/>
      <c r="T134" s="1090"/>
      <c r="U134" s="1090"/>
      <c r="V134" s="1090"/>
      <c r="W134" s="1090"/>
      <c r="X134" s="1090"/>
      <c r="Y134" s="1090"/>
      <c r="Z134" s="1090"/>
      <c r="AA134" s="1090"/>
      <c r="AB134" s="1091"/>
      <c r="AC134" s="1092" t="s">
        <v>697</v>
      </c>
      <c r="AD134" s="1090"/>
      <c r="AE134" s="1090"/>
      <c r="AF134" s="1090"/>
      <c r="AG134" s="1090"/>
      <c r="AH134" s="1090"/>
      <c r="AI134" s="1090"/>
      <c r="AJ134" s="1090"/>
      <c r="AK134" s="1090"/>
      <c r="AL134" s="1090"/>
      <c r="AM134" s="1090"/>
      <c r="AN134" s="1090"/>
      <c r="AO134" s="1090"/>
      <c r="AP134" s="1090"/>
      <c r="AQ134" s="1090"/>
      <c r="AR134" s="1090"/>
      <c r="AS134" s="1090"/>
      <c r="AT134" s="1090"/>
      <c r="AU134" s="1090"/>
      <c r="AV134" s="1090"/>
      <c r="AW134" s="1090"/>
      <c r="AX134" s="1093"/>
    </row>
    <row r="135" spans="1:50" ht="24.75" customHeight="1" x14ac:dyDescent="0.15">
      <c r="A135" s="1084"/>
      <c r="B135" s="1085"/>
      <c r="C135" s="1085"/>
      <c r="D135" s="1085"/>
      <c r="E135" s="1085"/>
      <c r="F135" s="1086"/>
      <c r="G135" s="479" t="s">
        <v>17</v>
      </c>
      <c r="H135" s="480"/>
      <c r="I135" s="480"/>
      <c r="J135" s="480"/>
      <c r="K135" s="480"/>
      <c r="L135" s="481" t="s">
        <v>18</v>
      </c>
      <c r="M135" s="480"/>
      <c r="N135" s="480"/>
      <c r="O135" s="480"/>
      <c r="P135" s="480"/>
      <c r="Q135" s="480"/>
      <c r="R135" s="480"/>
      <c r="S135" s="480"/>
      <c r="T135" s="480"/>
      <c r="U135" s="480"/>
      <c r="V135" s="480"/>
      <c r="W135" s="480"/>
      <c r="X135" s="482"/>
      <c r="Y135" s="472" t="s">
        <v>19</v>
      </c>
      <c r="Z135" s="473"/>
      <c r="AA135" s="473"/>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2" t="s">
        <v>19</v>
      </c>
      <c r="AV135" s="473"/>
      <c r="AW135" s="473"/>
      <c r="AX135" s="474"/>
    </row>
    <row r="136" spans="1:50" ht="24.75" customHeight="1" x14ac:dyDescent="0.15">
      <c r="A136" s="1084"/>
      <c r="B136" s="1085"/>
      <c r="C136" s="1085"/>
      <c r="D136" s="1085"/>
      <c r="E136" s="1085"/>
      <c r="F136" s="1086"/>
      <c r="G136" s="487" t="s">
        <v>712</v>
      </c>
      <c r="H136" s="488"/>
      <c r="I136" s="488"/>
      <c r="J136" s="488"/>
      <c r="K136" s="489"/>
      <c r="L136" s="490" t="s">
        <v>713</v>
      </c>
      <c r="M136" s="491"/>
      <c r="N136" s="491"/>
      <c r="O136" s="491"/>
      <c r="P136" s="491"/>
      <c r="Q136" s="491"/>
      <c r="R136" s="491"/>
      <c r="S136" s="491"/>
      <c r="T136" s="491"/>
      <c r="U136" s="491"/>
      <c r="V136" s="491"/>
      <c r="W136" s="491"/>
      <c r="X136" s="492"/>
      <c r="Y136" s="493">
        <v>9</v>
      </c>
      <c r="Z136" s="494"/>
      <c r="AA136" s="494"/>
      <c r="AB136" s="595"/>
      <c r="AC136" s="487" t="s">
        <v>712</v>
      </c>
      <c r="AD136" s="1144"/>
      <c r="AE136" s="1144"/>
      <c r="AF136" s="1144"/>
      <c r="AG136" s="1145"/>
      <c r="AH136" s="490" t="s">
        <v>714</v>
      </c>
      <c r="AI136" s="1146"/>
      <c r="AJ136" s="1146"/>
      <c r="AK136" s="1146"/>
      <c r="AL136" s="1146"/>
      <c r="AM136" s="1146"/>
      <c r="AN136" s="1146"/>
      <c r="AO136" s="1146"/>
      <c r="AP136" s="1146"/>
      <c r="AQ136" s="1146"/>
      <c r="AR136" s="1146"/>
      <c r="AS136" s="1146"/>
      <c r="AT136" s="1147"/>
      <c r="AU136" s="397">
        <v>16</v>
      </c>
      <c r="AV136" s="398"/>
      <c r="AW136" s="398"/>
      <c r="AX136" s="404"/>
    </row>
    <row r="137" spans="1:50" ht="24.75" customHeight="1" x14ac:dyDescent="0.15">
      <c r="A137" s="1084"/>
      <c r="B137" s="1085"/>
      <c r="C137" s="1085"/>
      <c r="D137" s="1085"/>
      <c r="E137" s="1085"/>
      <c r="F137" s="108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84"/>
      <c r="B138" s="1085"/>
      <c r="C138" s="1085"/>
      <c r="D138" s="1085"/>
      <c r="E138" s="1085"/>
      <c r="F138" s="108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84"/>
      <c r="B139" s="1085"/>
      <c r="C139" s="1085"/>
      <c r="D139" s="1085"/>
      <c r="E139" s="1085"/>
      <c r="F139" s="108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84"/>
      <c r="B140" s="1085"/>
      <c r="C140" s="1085"/>
      <c r="D140" s="1085"/>
      <c r="E140" s="1085"/>
      <c r="F140" s="108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84"/>
      <c r="B141" s="1085"/>
      <c r="C141" s="1085"/>
      <c r="D141" s="1085"/>
      <c r="E141" s="1085"/>
      <c r="F141" s="108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84"/>
      <c r="B142" s="1085"/>
      <c r="C142" s="1085"/>
      <c r="D142" s="1085"/>
      <c r="E142" s="1085"/>
      <c r="F142" s="108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84"/>
      <c r="B143" s="1085"/>
      <c r="C143" s="1085"/>
      <c r="D143" s="1085"/>
      <c r="E143" s="1085"/>
      <c r="F143" s="108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84"/>
      <c r="B144" s="1085"/>
      <c r="C144" s="1085"/>
      <c r="D144" s="1085"/>
      <c r="E144" s="1085"/>
      <c r="F144" s="108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84"/>
      <c r="B145" s="1085"/>
      <c r="C145" s="1085"/>
      <c r="D145" s="1085"/>
      <c r="E145" s="1085"/>
      <c r="F145" s="108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84"/>
      <c r="B146" s="1085"/>
      <c r="C146" s="1085"/>
      <c r="D146" s="1085"/>
      <c r="E146" s="1085"/>
      <c r="F146" s="1086"/>
      <c r="G146" s="408" t="s">
        <v>20</v>
      </c>
      <c r="H146" s="409"/>
      <c r="I146" s="409"/>
      <c r="J146" s="409"/>
      <c r="K146" s="409"/>
      <c r="L146" s="410"/>
      <c r="M146" s="411"/>
      <c r="N146" s="411"/>
      <c r="O146" s="411"/>
      <c r="P146" s="411"/>
      <c r="Q146" s="411"/>
      <c r="R146" s="411"/>
      <c r="S146" s="411"/>
      <c r="T146" s="411"/>
      <c r="U146" s="411"/>
      <c r="V146" s="411"/>
      <c r="W146" s="411"/>
      <c r="X146" s="412"/>
      <c r="Y146" s="413">
        <f>SUM(Y136:AB145)</f>
        <v>9</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16</v>
      </c>
      <c r="AV146" s="414"/>
      <c r="AW146" s="414"/>
      <c r="AX146" s="416"/>
    </row>
    <row r="147" spans="1:50" ht="30" customHeight="1" x14ac:dyDescent="0.15">
      <c r="A147" s="1084"/>
      <c r="B147" s="1085"/>
      <c r="C147" s="1085"/>
      <c r="D147" s="1085"/>
      <c r="E147" s="1085"/>
      <c r="F147" s="1086"/>
      <c r="G147" s="475" t="s">
        <v>698</v>
      </c>
      <c r="H147" s="1090"/>
      <c r="I147" s="1090"/>
      <c r="J147" s="1090"/>
      <c r="K147" s="1090"/>
      <c r="L147" s="1090"/>
      <c r="M147" s="1090"/>
      <c r="N147" s="1090"/>
      <c r="O147" s="1090"/>
      <c r="P147" s="1090"/>
      <c r="Q147" s="1090"/>
      <c r="R147" s="1090"/>
      <c r="S147" s="1090"/>
      <c r="T147" s="1090"/>
      <c r="U147" s="1090"/>
      <c r="V147" s="1090"/>
      <c r="W147" s="1090"/>
      <c r="X147" s="1090"/>
      <c r="Y147" s="1090"/>
      <c r="Z147" s="1090"/>
      <c r="AA147" s="1090"/>
      <c r="AB147" s="1091"/>
      <c r="AC147" s="475" t="s">
        <v>699</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row>
    <row r="148" spans="1:50" ht="24.75" customHeight="1" x14ac:dyDescent="0.15">
      <c r="A148" s="1084"/>
      <c r="B148" s="1085"/>
      <c r="C148" s="1085"/>
      <c r="D148" s="1085"/>
      <c r="E148" s="1085"/>
      <c r="F148" s="1086"/>
      <c r="G148" s="479" t="s">
        <v>17</v>
      </c>
      <c r="H148" s="480"/>
      <c r="I148" s="480"/>
      <c r="J148" s="480"/>
      <c r="K148" s="480"/>
      <c r="L148" s="481" t="s">
        <v>18</v>
      </c>
      <c r="M148" s="480"/>
      <c r="N148" s="480"/>
      <c r="O148" s="480"/>
      <c r="P148" s="480"/>
      <c r="Q148" s="480"/>
      <c r="R148" s="480"/>
      <c r="S148" s="480"/>
      <c r="T148" s="480"/>
      <c r="U148" s="480"/>
      <c r="V148" s="480"/>
      <c r="W148" s="480"/>
      <c r="X148" s="482"/>
      <c r="Y148" s="472" t="s">
        <v>19</v>
      </c>
      <c r="Z148" s="473"/>
      <c r="AA148" s="473"/>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2" t="s">
        <v>19</v>
      </c>
      <c r="AV148" s="473"/>
      <c r="AW148" s="473"/>
      <c r="AX148" s="474"/>
    </row>
    <row r="149" spans="1:50" ht="24.75" customHeight="1" x14ac:dyDescent="0.15">
      <c r="A149" s="1084"/>
      <c r="B149" s="1085"/>
      <c r="C149" s="1085"/>
      <c r="D149" s="1085"/>
      <c r="E149" s="1085"/>
      <c r="F149" s="1086"/>
      <c r="G149" s="487" t="s">
        <v>712</v>
      </c>
      <c r="H149" s="488"/>
      <c r="I149" s="488"/>
      <c r="J149" s="488"/>
      <c r="K149" s="489"/>
      <c r="L149" s="490" t="s">
        <v>714</v>
      </c>
      <c r="M149" s="491"/>
      <c r="N149" s="491"/>
      <c r="O149" s="491"/>
      <c r="P149" s="491"/>
      <c r="Q149" s="491"/>
      <c r="R149" s="491"/>
      <c r="S149" s="491"/>
      <c r="T149" s="491"/>
      <c r="U149" s="491"/>
      <c r="V149" s="491"/>
      <c r="W149" s="491"/>
      <c r="X149" s="492"/>
      <c r="Y149" s="397">
        <v>4</v>
      </c>
      <c r="Z149" s="398"/>
      <c r="AA149" s="398"/>
      <c r="AB149" s="399"/>
      <c r="AC149" s="487" t="s">
        <v>712</v>
      </c>
      <c r="AD149" s="488"/>
      <c r="AE149" s="488"/>
      <c r="AF149" s="488"/>
      <c r="AG149" s="489"/>
      <c r="AH149" s="490" t="s">
        <v>714</v>
      </c>
      <c r="AI149" s="491"/>
      <c r="AJ149" s="491"/>
      <c r="AK149" s="491"/>
      <c r="AL149" s="491"/>
      <c r="AM149" s="491"/>
      <c r="AN149" s="491"/>
      <c r="AO149" s="491"/>
      <c r="AP149" s="491"/>
      <c r="AQ149" s="491"/>
      <c r="AR149" s="491"/>
      <c r="AS149" s="491"/>
      <c r="AT149" s="492"/>
      <c r="AU149" s="493">
        <v>13</v>
      </c>
      <c r="AV149" s="494"/>
      <c r="AW149" s="494"/>
      <c r="AX149" s="495"/>
    </row>
    <row r="150" spans="1:50" ht="24.75" customHeight="1" x14ac:dyDescent="0.15">
      <c r="A150" s="1084"/>
      <c r="B150" s="1085"/>
      <c r="C150" s="1085"/>
      <c r="D150" s="1085"/>
      <c r="E150" s="1085"/>
      <c r="F150" s="1086"/>
      <c r="G150" s="347"/>
      <c r="H150" s="348"/>
      <c r="I150" s="348"/>
      <c r="J150" s="348"/>
      <c r="K150" s="349"/>
      <c r="L150" s="490"/>
      <c r="M150" s="491"/>
      <c r="N150" s="491"/>
      <c r="O150" s="491"/>
      <c r="P150" s="491"/>
      <c r="Q150" s="491"/>
      <c r="R150" s="491"/>
      <c r="S150" s="491"/>
      <c r="T150" s="491"/>
      <c r="U150" s="491"/>
      <c r="V150" s="491"/>
      <c r="W150" s="491"/>
      <c r="X150" s="49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84"/>
      <c r="B151" s="1085"/>
      <c r="C151" s="1085"/>
      <c r="D151" s="1085"/>
      <c r="E151" s="1085"/>
      <c r="F151" s="108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84"/>
      <c r="B152" s="1085"/>
      <c r="C152" s="1085"/>
      <c r="D152" s="1085"/>
      <c r="E152" s="1085"/>
      <c r="F152" s="108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84"/>
      <c r="B153" s="1085"/>
      <c r="C153" s="1085"/>
      <c r="D153" s="1085"/>
      <c r="E153" s="1085"/>
      <c r="F153" s="108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84"/>
      <c r="B154" s="1085"/>
      <c r="C154" s="1085"/>
      <c r="D154" s="1085"/>
      <c r="E154" s="1085"/>
      <c r="F154" s="108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84"/>
      <c r="B155" s="1085"/>
      <c r="C155" s="1085"/>
      <c r="D155" s="1085"/>
      <c r="E155" s="1085"/>
      <c r="F155" s="108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84"/>
      <c r="B156" s="1085"/>
      <c r="C156" s="1085"/>
      <c r="D156" s="1085"/>
      <c r="E156" s="1085"/>
      <c r="F156" s="108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84"/>
      <c r="B157" s="1085"/>
      <c r="C157" s="1085"/>
      <c r="D157" s="1085"/>
      <c r="E157" s="1085"/>
      <c r="F157" s="108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84"/>
      <c r="B158" s="1085"/>
      <c r="C158" s="1085"/>
      <c r="D158" s="1085"/>
      <c r="E158" s="1085"/>
      <c r="F158" s="108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87"/>
      <c r="B159" s="1088"/>
      <c r="C159" s="1088"/>
      <c r="D159" s="1088"/>
      <c r="E159" s="1088"/>
      <c r="F159" s="1089"/>
      <c r="G159" s="1119" t="s">
        <v>20</v>
      </c>
      <c r="H159" s="1120"/>
      <c r="I159" s="1120"/>
      <c r="J159" s="1120"/>
      <c r="K159" s="1120"/>
      <c r="L159" s="1121"/>
      <c r="M159" s="1122"/>
      <c r="N159" s="1122"/>
      <c r="O159" s="1122"/>
      <c r="P159" s="1122"/>
      <c r="Q159" s="1122"/>
      <c r="R159" s="1122"/>
      <c r="S159" s="1122"/>
      <c r="T159" s="1122"/>
      <c r="U159" s="1122"/>
      <c r="V159" s="1122"/>
      <c r="W159" s="1122"/>
      <c r="X159" s="1123"/>
      <c r="Y159" s="1124">
        <f>SUM(Y149:AB158)</f>
        <v>4</v>
      </c>
      <c r="Z159" s="1125"/>
      <c r="AA159" s="1125"/>
      <c r="AB159" s="1126"/>
      <c r="AC159" s="1119" t="s">
        <v>20</v>
      </c>
      <c r="AD159" s="1120"/>
      <c r="AE159" s="1120"/>
      <c r="AF159" s="1120"/>
      <c r="AG159" s="1120"/>
      <c r="AH159" s="1121"/>
      <c r="AI159" s="1122"/>
      <c r="AJ159" s="1122"/>
      <c r="AK159" s="1122"/>
      <c r="AL159" s="1122"/>
      <c r="AM159" s="1122"/>
      <c r="AN159" s="1122"/>
      <c r="AO159" s="1122"/>
      <c r="AP159" s="1122"/>
      <c r="AQ159" s="1122"/>
      <c r="AR159" s="1122"/>
      <c r="AS159" s="1122"/>
      <c r="AT159" s="1123"/>
      <c r="AU159" s="1124">
        <f>SUM(AU149:AX158)</f>
        <v>13</v>
      </c>
      <c r="AV159" s="1125"/>
      <c r="AW159" s="1125"/>
      <c r="AX159" s="1127"/>
    </row>
    <row r="160" spans="1:50" s="38" customFormat="1" ht="24.75" customHeight="1" thickBot="1" x14ac:dyDescent="0.2"/>
    <row r="161" spans="1:50" ht="30" customHeight="1" x14ac:dyDescent="0.15">
      <c r="A161" s="1081" t="s">
        <v>28</v>
      </c>
      <c r="B161" s="1082"/>
      <c r="C161" s="1082"/>
      <c r="D161" s="1082"/>
      <c r="E161" s="1082"/>
      <c r="F161" s="1083"/>
      <c r="G161" s="1092" t="s">
        <v>700</v>
      </c>
      <c r="H161" s="1090"/>
      <c r="I161" s="1090"/>
      <c r="J161" s="1090"/>
      <c r="K161" s="1090"/>
      <c r="L161" s="1090"/>
      <c r="M161" s="1090"/>
      <c r="N161" s="1090"/>
      <c r="O161" s="1090"/>
      <c r="P161" s="1090"/>
      <c r="Q161" s="1090"/>
      <c r="R161" s="1090"/>
      <c r="S161" s="1090"/>
      <c r="T161" s="1090"/>
      <c r="U161" s="1090"/>
      <c r="V161" s="1090"/>
      <c r="W161" s="1090"/>
      <c r="X161" s="1090"/>
      <c r="Y161" s="1090"/>
      <c r="Z161" s="1090"/>
      <c r="AA161" s="1090"/>
      <c r="AB161" s="1091"/>
      <c r="AC161" s="1092" t="s">
        <v>701</v>
      </c>
      <c r="AD161" s="1090"/>
      <c r="AE161" s="1090"/>
      <c r="AF161" s="1090"/>
      <c r="AG161" s="1090"/>
      <c r="AH161" s="1090"/>
      <c r="AI161" s="1090"/>
      <c r="AJ161" s="1090"/>
      <c r="AK161" s="1090"/>
      <c r="AL161" s="1090"/>
      <c r="AM161" s="1090"/>
      <c r="AN161" s="1090"/>
      <c r="AO161" s="1090"/>
      <c r="AP161" s="1090"/>
      <c r="AQ161" s="1090"/>
      <c r="AR161" s="1090"/>
      <c r="AS161" s="1090"/>
      <c r="AT161" s="1090"/>
      <c r="AU161" s="1090"/>
      <c r="AV161" s="1090"/>
      <c r="AW161" s="1090"/>
      <c r="AX161" s="1093"/>
    </row>
    <row r="162" spans="1:50" ht="24.75" customHeight="1" x14ac:dyDescent="0.15">
      <c r="A162" s="1084"/>
      <c r="B162" s="1085"/>
      <c r="C162" s="1085"/>
      <c r="D162" s="1085"/>
      <c r="E162" s="1085"/>
      <c r="F162" s="1086"/>
      <c r="G162" s="479" t="s">
        <v>17</v>
      </c>
      <c r="H162" s="480"/>
      <c r="I162" s="480"/>
      <c r="J162" s="480"/>
      <c r="K162" s="480"/>
      <c r="L162" s="481" t="s">
        <v>18</v>
      </c>
      <c r="M162" s="480"/>
      <c r="N162" s="480"/>
      <c r="O162" s="480"/>
      <c r="P162" s="480"/>
      <c r="Q162" s="480"/>
      <c r="R162" s="480"/>
      <c r="S162" s="480"/>
      <c r="T162" s="480"/>
      <c r="U162" s="480"/>
      <c r="V162" s="480"/>
      <c r="W162" s="480"/>
      <c r="X162" s="482"/>
      <c r="Y162" s="472" t="s">
        <v>19</v>
      </c>
      <c r="Z162" s="473"/>
      <c r="AA162" s="473"/>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2" t="s">
        <v>19</v>
      </c>
      <c r="AV162" s="473"/>
      <c r="AW162" s="473"/>
      <c r="AX162" s="474"/>
    </row>
    <row r="163" spans="1:50" ht="24.75" customHeight="1" x14ac:dyDescent="0.15">
      <c r="A163" s="1084"/>
      <c r="B163" s="1085"/>
      <c r="C163" s="1085"/>
      <c r="D163" s="1085"/>
      <c r="E163" s="1085"/>
      <c r="F163" s="1086"/>
      <c r="G163" s="487" t="s">
        <v>712</v>
      </c>
      <c r="H163" s="488"/>
      <c r="I163" s="488"/>
      <c r="J163" s="488"/>
      <c r="K163" s="489"/>
      <c r="L163" s="490" t="s">
        <v>714</v>
      </c>
      <c r="M163" s="491"/>
      <c r="N163" s="491"/>
      <c r="O163" s="491"/>
      <c r="P163" s="491"/>
      <c r="Q163" s="491"/>
      <c r="R163" s="491"/>
      <c r="S163" s="491"/>
      <c r="T163" s="491"/>
      <c r="U163" s="491"/>
      <c r="V163" s="491"/>
      <c r="W163" s="491"/>
      <c r="X163" s="492"/>
      <c r="Y163" s="493">
        <v>9</v>
      </c>
      <c r="Z163" s="494"/>
      <c r="AA163" s="494"/>
      <c r="AB163" s="495"/>
      <c r="AC163" s="487" t="s">
        <v>712</v>
      </c>
      <c r="AD163" s="488"/>
      <c r="AE163" s="488"/>
      <c r="AF163" s="488"/>
      <c r="AG163" s="489"/>
      <c r="AH163" s="490" t="s">
        <v>715</v>
      </c>
      <c r="AI163" s="491"/>
      <c r="AJ163" s="491"/>
      <c r="AK163" s="491"/>
      <c r="AL163" s="491"/>
      <c r="AM163" s="491"/>
      <c r="AN163" s="491"/>
      <c r="AO163" s="491"/>
      <c r="AP163" s="491"/>
      <c r="AQ163" s="491"/>
      <c r="AR163" s="491"/>
      <c r="AS163" s="491"/>
      <c r="AT163" s="492"/>
      <c r="AU163" s="493">
        <v>29</v>
      </c>
      <c r="AV163" s="494"/>
      <c r="AW163" s="494"/>
      <c r="AX163" s="495"/>
    </row>
    <row r="164" spans="1:50" ht="24.75" customHeight="1" x14ac:dyDescent="0.15">
      <c r="A164" s="1084"/>
      <c r="B164" s="1085"/>
      <c r="C164" s="1085"/>
      <c r="D164" s="1085"/>
      <c r="E164" s="1085"/>
      <c r="F164" s="1086"/>
      <c r="G164" s="1098"/>
      <c r="H164" s="1099"/>
      <c r="I164" s="1099"/>
      <c r="J164" s="1099"/>
      <c r="K164" s="1100"/>
      <c r="L164" s="400"/>
      <c r="M164" s="401"/>
      <c r="N164" s="401"/>
      <c r="O164" s="401"/>
      <c r="P164" s="401"/>
      <c r="Q164" s="401"/>
      <c r="R164" s="401"/>
      <c r="S164" s="401"/>
      <c r="T164" s="401"/>
      <c r="U164" s="401"/>
      <c r="V164" s="401"/>
      <c r="W164" s="401"/>
      <c r="X164" s="402"/>
      <c r="Y164" s="1128"/>
      <c r="Z164" s="1129"/>
      <c r="AA164" s="1129"/>
      <c r="AB164" s="1130"/>
      <c r="AC164" s="1137"/>
      <c r="AD164" s="1099"/>
      <c r="AE164" s="1099"/>
      <c r="AF164" s="1099"/>
      <c r="AG164" s="110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84"/>
      <c r="B165" s="1085"/>
      <c r="C165" s="1085"/>
      <c r="D165" s="1085"/>
      <c r="E165" s="1085"/>
      <c r="F165" s="1086"/>
      <c r="G165" s="1098"/>
      <c r="H165" s="1099"/>
      <c r="I165" s="1099"/>
      <c r="J165" s="1099"/>
      <c r="K165" s="1100"/>
      <c r="L165" s="400"/>
      <c r="M165" s="401"/>
      <c r="N165" s="401"/>
      <c r="O165" s="401"/>
      <c r="P165" s="401"/>
      <c r="Q165" s="401"/>
      <c r="R165" s="401"/>
      <c r="S165" s="401"/>
      <c r="T165" s="401"/>
      <c r="U165" s="401"/>
      <c r="V165" s="401"/>
      <c r="W165" s="401"/>
      <c r="X165" s="402"/>
      <c r="Y165" s="1128"/>
      <c r="Z165" s="1129"/>
      <c r="AA165" s="1129"/>
      <c r="AB165" s="1130"/>
      <c r="AC165" s="1137"/>
      <c r="AD165" s="1099"/>
      <c r="AE165" s="1099"/>
      <c r="AF165" s="1099"/>
      <c r="AG165" s="110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84"/>
      <c r="B166" s="1085"/>
      <c r="C166" s="1085"/>
      <c r="D166" s="1085"/>
      <c r="E166" s="1085"/>
      <c r="F166" s="1086"/>
      <c r="G166" s="1098"/>
      <c r="H166" s="1099"/>
      <c r="I166" s="1099"/>
      <c r="J166" s="1099"/>
      <c r="K166" s="1100"/>
      <c r="L166" s="400"/>
      <c r="M166" s="401"/>
      <c r="N166" s="401"/>
      <c r="O166" s="401"/>
      <c r="P166" s="401"/>
      <c r="Q166" s="401"/>
      <c r="R166" s="401"/>
      <c r="S166" s="401"/>
      <c r="T166" s="401"/>
      <c r="U166" s="401"/>
      <c r="V166" s="401"/>
      <c r="W166" s="401"/>
      <c r="X166" s="402"/>
      <c r="Y166" s="1128"/>
      <c r="Z166" s="1129"/>
      <c r="AA166" s="1129"/>
      <c r="AB166" s="1130"/>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84"/>
      <c r="B167" s="1085"/>
      <c r="C167" s="1085"/>
      <c r="D167" s="1085"/>
      <c r="E167" s="1085"/>
      <c r="F167" s="1086"/>
      <c r="G167" s="1098"/>
      <c r="H167" s="1099"/>
      <c r="I167" s="1099"/>
      <c r="J167" s="1099"/>
      <c r="K167" s="1100"/>
      <c r="L167" s="400"/>
      <c r="M167" s="401"/>
      <c r="N167" s="401"/>
      <c r="O167" s="401"/>
      <c r="P167" s="401"/>
      <c r="Q167" s="401"/>
      <c r="R167" s="401"/>
      <c r="S167" s="401"/>
      <c r="T167" s="401"/>
      <c r="U167" s="401"/>
      <c r="V167" s="401"/>
      <c r="W167" s="401"/>
      <c r="X167" s="402"/>
      <c r="Y167" s="1128"/>
      <c r="Z167" s="1129"/>
      <c r="AA167" s="1129"/>
      <c r="AB167" s="1129"/>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84"/>
      <c r="B168" s="1085"/>
      <c r="C168" s="1085"/>
      <c r="D168" s="1085"/>
      <c r="E168" s="1085"/>
      <c r="F168" s="1086"/>
      <c r="G168" s="1098"/>
      <c r="H168" s="1099"/>
      <c r="I168" s="1099"/>
      <c r="J168" s="1099"/>
      <c r="K168" s="1100"/>
      <c r="L168" s="400"/>
      <c r="M168" s="401"/>
      <c r="N168" s="401"/>
      <c r="O168" s="401"/>
      <c r="P168" s="401"/>
      <c r="Q168" s="401"/>
      <c r="R168" s="401"/>
      <c r="S168" s="401"/>
      <c r="T168" s="401"/>
      <c r="U168" s="401"/>
      <c r="V168" s="401"/>
      <c r="W168" s="401"/>
      <c r="X168" s="402"/>
      <c r="Y168" s="1128"/>
      <c r="Z168" s="1129"/>
      <c r="AA168" s="1129"/>
      <c r="AB168" s="1129"/>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84"/>
      <c r="B169" s="1085"/>
      <c r="C169" s="1085"/>
      <c r="D169" s="1085"/>
      <c r="E169" s="1085"/>
      <c r="F169" s="108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84"/>
      <c r="B170" s="1085"/>
      <c r="C170" s="1085"/>
      <c r="D170" s="1085"/>
      <c r="E170" s="1085"/>
      <c r="F170" s="108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84"/>
      <c r="B171" s="1085"/>
      <c r="C171" s="1085"/>
      <c r="D171" s="1085"/>
      <c r="E171" s="1085"/>
      <c r="F171" s="108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84"/>
      <c r="B172" s="1085"/>
      <c r="C172" s="1085"/>
      <c r="D172" s="1085"/>
      <c r="E172" s="1085"/>
      <c r="F172" s="108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84"/>
      <c r="B173" s="1085"/>
      <c r="C173" s="1085"/>
      <c r="D173" s="1085"/>
      <c r="E173" s="1085"/>
      <c r="F173" s="1086"/>
      <c r="G173" s="408" t="s">
        <v>20</v>
      </c>
      <c r="H173" s="409"/>
      <c r="I173" s="409"/>
      <c r="J173" s="409"/>
      <c r="K173" s="409"/>
      <c r="L173" s="410"/>
      <c r="M173" s="411"/>
      <c r="N173" s="411"/>
      <c r="O173" s="411"/>
      <c r="P173" s="411"/>
      <c r="Q173" s="411"/>
      <c r="R173" s="411"/>
      <c r="S173" s="411"/>
      <c r="T173" s="411"/>
      <c r="U173" s="411"/>
      <c r="V173" s="411"/>
      <c r="W173" s="411"/>
      <c r="X173" s="412"/>
      <c r="Y173" s="413">
        <f>SUM(Y163:AB172)</f>
        <v>9</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29</v>
      </c>
      <c r="AV173" s="414"/>
      <c r="AW173" s="414"/>
      <c r="AX173" s="416"/>
    </row>
    <row r="174" spans="1:50" ht="30" customHeight="1" x14ac:dyDescent="0.15">
      <c r="A174" s="1084"/>
      <c r="B174" s="1085"/>
      <c r="C174" s="1085"/>
      <c r="D174" s="1085"/>
      <c r="E174" s="1085"/>
      <c r="F174" s="1086"/>
      <c r="G174" s="1092" t="s">
        <v>702</v>
      </c>
      <c r="H174" s="1090"/>
      <c r="I174" s="1090"/>
      <c r="J174" s="1090"/>
      <c r="K174" s="1090"/>
      <c r="L174" s="1090"/>
      <c r="M174" s="1090"/>
      <c r="N174" s="1090"/>
      <c r="O174" s="1090"/>
      <c r="P174" s="1090"/>
      <c r="Q174" s="1090"/>
      <c r="R174" s="1090"/>
      <c r="S174" s="1090"/>
      <c r="T174" s="1090"/>
      <c r="U174" s="1090"/>
      <c r="V174" s="1090"/>
      <c r="W174" s="1090"/>
      <c r="X174" s="1090"/>
      <c r="Y174" s="1090"/>
      <c r="Z174" s="1090"/>
      <c r="AA174" s="1090"/>
      <c r="AB174" s="1091"/>
      <c r="AC174" s="1092" t="s">
        <v>703</v>
      </c>
      <c r="AD174" s="1090"/>
      <c r="AE174" s="1090"/>
      <c r="AF174" s="1090"/>
      <c r="AG174" s="1090"/>
      <c r="AH174" s="1090"/>
      <c r="AI174" s="1090"/>
      <c r="AJ174" s="1090"/>
      <c r="AK174" s="1090"/>
      <c r="AL174" s="1090"/>
      <c r="AM174" s="1090"/>
      <c r="AN174" s="1090"/>
      <c r="AO174" s="1090"/>
      <c r="AP174" s="1090"/>
      <c r="AQ174" s="1090"/>
      <c r="AR174" s="1090"/>
      <c r="AS174" s="1090"/>
      <c r="AT174" s="1090"/>
      <c r="AU174" s="1090"/>
      <c r="AV174" s="1090"/>
      <c r="AW174" s="1090"/>
      <c r="AX174" s="1093"/>
    </row>
    <row r="175" spans="1:50" ht="25.5" customHeight="1" x14ac:dyDescent="0.15">
      <c r="A175" s="1084"/>
      <c r="B175" s="1085"/>
      <c r="C175" s="1085"/>
      <c r="D175" s="1085"/>
      <c r="E175" s="1085"/>
      <c r="F175" s="1086"/>
      <c r="G175" s="479" t="s">
        <v>17</v>
      </c>
      <c r="H175" s="480"/>
      <c r="I175" s="480"/>
      <c r="J175" s="480"/>
      <c r="K175" s="480"/>
      <c r="L175" s="481" t="s">
        <v>18</v>
      </c>
      <c r="M175" s="480"/>
      <c r="N175" s="480"/>
      <c r="O175" s="480"/>
      <c r="P175" s="480"/>
      <c r="Q175" s="480"/>
      <c r="R175" s="480"/>
      <c r="S175" s="480"/>
      <c r="T175" s="480"/>
      <c r="U175" s="480"/>
      <c r="V175" s="480"/>
      <c r="W175" s="480"/>
      <c r="X175" s="482"/>
      <c r="Y175" s="472" t="s">
        <v>19</v>
      </c>
      <c r="Z175" s="473"/>
      <c r="AA175" s="473"/>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2" t="s">
        <v>19</v>
      </c>
      <c r="AV175" s="473"/>
      <c r="AW175" s="473"/>
      <c r="AX175" s="474"/>
    </row>
    <row r="176" spans="1:50" ht="24.75" customHeight="1" x14ac:dyDescent="0.15">
      <c r="A176" s="1084"/>
      <c r="B176" s="1085"/>
      <c r="C176" s="1085"/>
      <c r="D176" s="1085"/>
      <c r="E176" s="1085"/>
      <c r="F176" s="1086"/>
      <c r="G176" s="1160" t="s">
        <v>663</v>
      </c>
      <c r="H176" s="1161"/>
      <c r="I176" s="1161"/>
      <c r="J176" s="1161"/>
      <c r="K176" s="1162"/>
      <c r="L176" s="1163" t="s">
        <v>716</v>
      </c>
      <c r="M176" s="1164"/>
      <c r="N176" s="1164"/>
      <c r="O176" s="1164"/>
      <c r="P176" s="1164"/>
      <c r="Q176" s="1164"/>
      <c r="R176" s="1164"/>
      <c r="S176" s="1164"/>
      <c r="T176" s="1164"/>
      <c r="U176" s="1164"/>
      <c r="V176" s="1164"/>
      <c r="W176" s="1164"/>
      <c r="X176" s="1165"/>
      <c r="Y176" s="1166">
        <v>1.6</v>
      </c>
      <c r="Z176" s="1167"/>
      <c r="AA176" s="1167"/>
      <c r="AB176" s="1168"/>
      <c r="AC176" s="1140" t="s">
        <v>717</v>
      </c>
      <c r="AD176" s="1169"/>
      <c r="AE176" s="1169"/>
      <c r="AF176" s="1169"/>
      <c r="AG176" s="1170"/>
      <c r="AH176" s="490" t="s">
        <v>718</v>
      </c>
      <c r="AI176" s="1146"/>
      <c r="AJ176" s="1146"/>
      <c r="AK176" s="1146"/>
      <c r="AL176" s="1146"/>
      <c r="AM176" s="1146"/>
      <c r="AN176" s="1146"/>
      <c r="AO176" s="1146"/>
      <c r="AP176" s="1146"/>
      <c r="AQ176" s="1146"/>
      <c r="AR176" s="1146"/>
      <c r="AS176" s="1146"/>
      <c r="AT176" s="1147"/>
      <c r="AU176" s="317">
        <v>2</v>
      </c>
      <c r="AV176" s="318"/>
      <c r="AW176" s="318"/>
      <c r="AX176" s="1159"/>
    </row>
    <row r="177" spans="1:50" ht="24.75" customHeight="1" x14ac:dyDescent="0.15">
      <c r="A177" s="1084"/>
      <c r="B177" s="1085"/>
      <c r="C177" s="1085"/>
      <c r="D177" s="1085"/>
      <c r="E177" s="1085"/>
      <c r="F177" s="1086"/>
      <c r="G177" s="1148" t="s">
        <v>658</v>
      </c>
      <c r="H177" s="1149"/>
      <c r="I177" s="1149"/>
      <c r="J177" s="1149"/>
      <c r="K177" s="1150"/>
      <c r="L177" s="1151" t="s">
        <v>719</v>
      </c>
      <c r="M177" s="1152"/>
      <c r="N177" s="1152"/>
      <c r="O177" s="1152"/>
      <c r="P177" s="1152"/>
      <c r="Q177" s="1152"/>
      <c r="R177" s="1152"/>
      <c r="S177" s="1152"/>
      <c r="T177" s="1152"/>
      <c r="U177" s="1152"/>
      <c r="V177" s="1152"/>
      <c r="W177" s="1152"/>
      <c r="X177" s="1153"/>
      <c r="Y177" s="1154">
        <v>0.9</v>
      </c>
      <c r="Z177" s="1155"/>
      <c r="AA177" s="1155"/>
      <c r="AB177" s="1156"/>
      <c r="AC177" s="1137" t="s">
        <v>720</v>
      </c>
      <c r="AD177" s="1157"/>
      <c r="AE177" s="1157"/>
      <c r="AF177" s="1157"/>
      <c r="AG177" s="1158"/>
      <c r="AH177" s="400" t="s">
        <v>721</v>
      </c>
      <c r="AI177" s="1096"/>
      <c r="AJ177" s="1096"/>
      <c r="AK177" s="1096"/>
      <c r="AL177" s="1096"/>
      <c r="AM177" s="1096"/>
      <c r="AN177" s="1096"/>
      <c r="AO177" s="1096"/>
      <c r="AP177" s="1096"/>
      <c r="AQ177" s="1096"/>
      <c r="AR177" s="1096"/>
      <c r="AS177" s="1096"/>
      <c r="AT177" s="1097"/>
      <c r="AU177" s="317">
        <v>0.4</v>
      </c>
      <c r="AV177" s="318"/>
      <c r="AW177" s="318"/>
      <c r="AX177" s="1159"/>
    </row>
    <row r="178" spans="1:50" ht="24.75" customHeight="1" x14ac:dyDescent="0.15">
      <c r="A178" s="1084"/>
      <c r="B178" s="1085"/>
      <c r="C178" s="1085"/>
      <c r="D178" s="1085"/>
      <c r="E178" s="1085"/>
      <c r="F178" s="1086"/>
      <c r="G178" s="1148" t="s">
        <v>657</v>
      </c>
      <c r="H178" s="1149"/>
      <c r="I178" s="1149"/>
      <c r="J178" s="1149"/>
      <c r="K178" s="1150"/>
      <c r="L178" s="1151" t="s">
        <v>722</v>
      </c>
      <c r="M178" s="1152"/>
      <c r="N178" s="1152"/>
      <c r="O178" s="1152"/>
      <c r="P178" s="1152"/>
      <c r="Q178" s="1152"/>
      <c r="R178" s="1152"/>
      <c r="S178" s="1152"/>
      <c r="T178" s="1152"/>
      <c r="U178" s="1152"/>
      <c r="V178" s="1152"/>
      <c r="W178" s="1152"/>
      <c r="X178" s="1153"/>
      <c r="Y178" s="1154">
        <v>0.6</v>
      </c>
      <c r="Z178" s="1155"/>
      <c r="AA178" s="1155"/>
      <c r="AB178" s="1156"/>
      <c r="AC178" s="1137" t="s">
        <v>723</v>
      </c>
      <c r="AD178" s="1157"/>
      <c r="AE178" s="1157"/>
      <c r="AF178" s="1157"/>
      <c r="AG178" s="1158"/>
      <c r="AH178" s="400" t="s">
        <v>724</v>
      </c>
      <c r="AI178" s="1096"/>
      <c r="AJ178" s="1096"/>
      <c r="AK178" s="1096"/>
      <c r="AL178" s="1096"/>
      <c r="AM178" s="1096"/>
      <c r="AN178" s="1096"/>
      <c r="AO178" s="1096"/>
      <c r="AP178" s="1096"/>
      <c r="AQ178" s="1096"/>
      <c r="AR178" s="1096"/>
      <c r="AS178" s="1096"/>
      <c r="AT178" s="1097"/>
      <c r="AU178" s="317">
        <v>0.3</v>
      </c>
      <c r="AV178" s="318"/>
      <c r="AW178" s="318"/>
      <c r="AX178" s="1159"/>
    </row>
    <row r="179" spans="1:50" ht="24.75" customHeight="1" x14ac:dyDescent="0.15">
      <c r="A179" s="1084"/>
      <c r="B179" s="1085"/>
      <c r="C179" s="1085"/>
      <c r="D179" s="1085"/>
      <c r="E179" s="1085"/>
      <c r="F179" s="1086"/>
      <c r="G179" s="1148" t="s">
        <v>725</v>
      </c>
      <c r="H179" s="1149"/>
      <c r="I179" s="1149"/>
      <c r="J179" s="1149"/>
      <c r="K179" s="1150"/>
      <c r="L179" s="1151" t="s">
        <v>726</v>
      </c>
      <c r="M179" s="1152"/>
      <c r="N179" s="1152"/>
      <c r="O179" s="1152"/>
      <c r="P179" s="1152"/>
      <c r="Q179" s="1152"/>
      <c r="R179" s="1152"/>
      <c r="S179" s="1152"/>
      <c r="T179" s="1152"/>
      <c r="U179" s="1152"/>
      <c r="V179" s="1152"/>
      <c r="W179" s="1152"/>
      <c r="X179" s="1153"/>
      <c r="Y179" s="1154">
        <v>0.2</v>
      </c>
      <c r="Z179" s="1155"/>
      <c r="AA179" s="1155"/>
      <c r="AB179" s="1156"/>
      <c r="AC179" s="1137" t="s">
        <v>727</v>
      </c>
      <c r="AD179" s="1157"/>
      <c r="AE179" s="1157"/>
      <c r="AF179" s="1157"/>
      <c r="AG179" s="1158"/>
      <c r="AH179" s="400" t="s">
        <v>728</v>
      </c>
      <c r="AI179" s="1096"/>
      <c r="AJ179" s="1096"/>
      <c r="AK179" s="1096"/>
      <c r="AL179" s="1096"/>
      <c r="AM179" s="1096"/>
      <c r="AN179" s="1096"/>
      <c r="AO179" s="1096"/>
      <c r="AP179" s="1096"/>
      <c r="AQ179" s="1096"/>
      <c r="AR179" s="1096"/>
      <c r="AS179" s="1096"/>
      <c r="AT179" s="1097"/>
      <c r="AU179" s="317">
        <v>0.3</v>
      </c>
      <c r="AV179" s="318"/>
      <c r="AW179" s="318"/>
      <c r="AX179" s="1159"/>
    </row>
    <row r="180" spans="1:50" ht="24.75" customHeight="1" x14ac:dyDescent="0.15">
      <c r="A180" s="1084"/>
      <c r="B180" s="1085"/>
      <c r="C180" s="1085"/>
      <c r="D180" s="1085"/>
      <c r="E180" s="1085"/>
      <c r="F180" s="1086"/>
      <c r="G180" s="1148" t="s">
        <v>729</v>
      </c>
      <c r="H180" s="1149"/>
      <c r="I180" s="1149"/>
      <c r="J180" s="1149"/>
      <c r="K180" s="1150"/>
      <c r="L180" s="1151" t="s">
        <v>670</v>
      </c>
      <c r="M180" s="1152"/>
      <c r="N180" s="1152"/>
      <c r="O180" s="1152"/>
      <c r="P180" s="1152"/>
      <c r="Q180" s="1152"/>
      <c r="R180" s="1152"/>
      <c r="S180" s="1152"/>
      <c r="T180" s="1152"/>
      <c r="U180" s="1152"/>
      <c r="V180" s="1152"/>
      <c r="W180" s="1152"/>
      <c r="X180" s="1153"/>
      <c r="Y180" s="1154">
        <v>0.7</v>
      </c>
      <c r="Z180" s="1155"/>
      <c r="AA180" s="1155"/>
      <c r="AB180" s="1156"/>
      <c r="AC180" s="1098" t="s">
        <v>730</v>
      </c>
      <c r="AD180" s="1099"/>
      <c r="AE180" s="1099"/>
      <c r="AF180" s="1099"/>
      <c r="AG180" s="1100"/>
      <c r="AH180" s="400" t="s">
        <v>731</v>
      </c>
      <c r="AI180" s="1096"/>
      <c r="AJ180" s="1096"/>
      <c r="AK180" s="1096"/>
      <c r="AL180" s="1096"/>
      <c r="AM180" s="1096"/>
      <c r="AN180" s="1096"/>
      <c r="AO180" s="1096"/>
      <c r="AP180" s="1096"/>
      <c r="AQ180" s="1096"/>
      <c r="AR180" s="1096"/>
      <c r="AS180" s="1096"/>
      <c r="AT180" s="1097"/>
      <c r="AU180" s="493">
        <v>0.06</v>
      </c>
      <c r="AV180" s="494"/>
      <c r="AW180" s="494"/>
      <c r="AX180" s="495"/>
    </row>
    <row r="181" spans="1:50" ht="24.75" customHeight="1" x14ac:dyDescent="0.15">
      <c r="A181" s="1084"/>
      <c r="B181" s="1085"/>
      <c r="C181" s="1085"/>
      <c r="D181" s="1085"/>
      <c r="E181" s="1085"/>
      <c r="F181" s="1086"/>
      <c r="G181" s="1171"/>
      <c r="H181" s="1172"/>
      <c r="I181" s="1172"/>
      <c r="J181" s="1172"/>
      <c r="K181" s="1173"/>
      <c r="L181" s="1177"/>
      <c r="M181" s="1178"/>
      <c r="N181" s="1178"/>
      <c r="O181" s="1178"/>
      <c r="P181" s="1178"/>
      <c r="Q181" s="1178"/>
      <c r="R181" s="1178"/>
      <c r="S181" s="1178"/>
      <c r="T181" s="1178"/>
      <c r="U181" s="1178"/>
      <c r="V181" s="1178"/>
      <c r="W181" s="1178"/>
      <c r="X181" s="1179"/>
      <c r="Y181" s="1154"/>
      <c r="Z181" s="1155"/>
      <c r="AA181" s="1155"/>
      <c r="AB181" s="1156"/>
      <c r="AC181" s="347" t="s">
        <v>732</v>
      </c>
      <c r="AD181" s="1094"/>
      <c r="AE181" s="1094"/>
      <c r="AF181" s="1094"/>
      <c r="AG181" s="1095"/>
      <c r="AH181" s="400" t="s">
        <v>733</v>
      </c>
      <c r="AI181" s="1096"/>
      <c r="AJ181" s="1096"/>
      <c r="AK181" s="1096"/>
      <c r="AL181" s="1096"/>
      <c r="AM181" s="1096"/>
      <c r="AN181" s="1096"/>
      <c r="AO181" s="1096"/>
      <c r="AP181" s="1096"/>
      <c r="AQ181" s="1096"/>
      <c r="AR181" s="1096"/>
      <c r="AS181" s="1096"/>
      <c r="AT181" s="1097"/>
      <c r="AU181" s="397">
        <v>0.2</v>
      </c>
      <c r="AV181" s="398"/>
      <c r="AW181" s="398"/>
      <c r="AX181" s="399"/>
    </row>
    <row r="182" spans="1:50" ht="24.75" customHeight="1" x14ac:dyDescent="0.15">
      <c r="A182" s="1084"/>
      <c r="B182" s="1085"/>
      <c r="C182" s="1085"/>
      <c r="D182" s="1085"/>
      <c r="E182" s="1085"/>
      <c r="F182" s="1086"/>
      <c r="G182" s="1171"/>
      <c r="H182" s="1172"/>
      <c r="I182" s="1172"/>
      <c r="J182" s="1172"/>
      <c r="K182" s="1173"/>
      <c r="L182" s="1174"/>
      <c r="M182" s="1175"/>
      <c r="N182" s="1175"/>
      <c r="O182" s="1175"/>
      <c r="P182" s="1175"/>
      <c r="Q182" s="1175"/>
      <c r="R182" s="1175"/>
      <c r="S182" s="1175"/>
      <c r="T182" s="1175"/>
      <c r="U182" s="1175"/>
      <c r="V182" s="1175"/>
      <c r="W182" s="1175"/>
      <c r="X182" s="1176"/>
      <c r="Y182" s="1154"/>
      <c r="Z182" s="1155"/>
      <c r="AA182" s="1155"/>
      <c r="AB182" s="1156"/>
      <c r="AC182" s="347" t="s">
        <v>734</v>
      </c>
      <c r="AD182" s="1094"/>
      <c r="AE182" s="1094"/>
      <c r="AF182" s="1094"/>
      <c r="AG182" s="1095"/>
      <c r="AH182" s="400"/>
      <c r="AI182" s="1096"/>
      <c r="AJ182" s="1096"/>
      <c r="AK182" s="1096"/>
      <c r="AL182" s="1096"/>
      <c r="AM182" s="1096"/>
      <c r="AN182" s="1096"/>
      <c r="AO182" s="1096"/>
      <c r="AP182" s="1096"/>
      <c r="AQ182" s="1096"/>
      <c r="AR182" s="1096"/>
      <c r="AS182" s="1096"/>
      <c r="AT182" s="1097"/>
      <c r="AU182" s="397">
        <v>0.3</v>
      </c>
      <c r="AV182" s="398"/>
      <c r="AW182" s="398"/>
      <c r="AX182" s="399"/>
    </row>
    <row r="183" spans="1:50" ht="24.75" customHeight="1" x14ac:dyDescent="0.15">
      <c r="A183" s="1084"/>
      <c r="B183" s="1085"/>
      <c r="C183" s="1085"/>
      <c r="D183" s="1085"/>
      <c r="E183" s="1085"/>
      <c r="F183" s="1086"/>
      <c r="G183" s="347"/>
      <c r="H183" s="1094"/>
      <c r="I183" s="1094"/>
      <c r="J183" s="1094"/>
      <c r="K183" s="1095"/>
      <c r="L183" s="400"/>
      <c r="M183" s="1096"/>
      <c r="N183" s="1096"/>
      <c r="O183" s="1096"/>
      <c r="P183" s="1096"/>
      <c r="Q183" s="1096"/>
      <c r="R183" s="1096"/>
      <c r="S183" s="1096"/>
      <c r="T183" s="1096"/>
      <c r="U183" s="1096"/>
      <c r="V183" s="1096"/>
      <c r="W183" s="1096"/>
      <c r="X183" s="1097"/>
      <c r="Y183" s="397"/>
      <c r="Z183" s="398"/>
      <c r="AA183" s="398"/>
      <c r="AB183" s="404"/>
      <c r="AC183" s="347" t="s">
        <v>735</v>
      </c>
      <c r="AD183" s="1094"/>
      <c r="AE183" s="1094"/>
      <c r="AF183" s="1094"/>
      <c r="AG183" s="1095"/>
      <c r="AH183" s="400"/>
      <c r="AI183" s="1096"/>
      <c r="AJ183" s="1096"/>
      <c r="AK183" s="1096"/>
      <c r="AL183" s="1096"/>
      <c r="AM183" s="1096"/>
      <c r="AN183" s="1096"/>
      <c r="AO183" s="1096"/>
      <c r="AP183" s="1096"/>
      <c r="AQ183" s="1096"/>
      <c r="AR183" s="1096"/>
      <c r="AS183" s="1096"/>
      <c r="AT183" s="1097"/>
      <c r="AU183" s="397">
        <v>0.3</v>
      </c>
      <c r="AV183" s="398"/>
      <c r="AW183" s="398"/>
      <c r="AX183" s="399"/>
    </row>
    <row r="184" spans="1:50" ht="24.75" customHeight="1" x14ac:dyDescent="0.15">
      <c r="A184" s="1084"/>
      <c r="B184" s="1085"/>
      <c r="C184" s="1085"/>
      <c r="D184" s="1085"/>
      <c r="E184" s="1085"/>
      <c r="F184" s="1086"/>
      <c r="G184" s="347"/>
      <c r="H184" s="1094"/>
      <c r="I184" s="1094"/>
      <c r="J184" s="1094"/>
      <c r="K184" s="1095"/>
      <c r="L184" s="400"/>
      <c r="M184" s="1096"/>
      <c r="N184" s="1096"/>
      <c r="O184" s="1096"/>
      <c r="P184" s="1096"/>
      <c r="Q184" s="1096"/>
      <c r="R184" s="1096"/>
      <c r="S184" s="1096"/>
      <c r="T184" s="1096"/>
      <c r="U184" s="1096"/>
      <c r="V184" s="1096"/>
      <c r="W184" s="1096"/>
      <c r="X184" s="1097"/>
      <c r="Y184" s="397"/>
      <c r="Z184" s="398"/>
      <c r="AA184" s="398"/>
      <c r="AB184" s="404"/>
      <c r="AC184" s="347"/>
      <c r="AD184" s="1094"/>
      <c r="AE184" s="1094"/>
      <c r="AF184" s="1094"/>
      <c r="AG184" s="1095"/>
      <c r="AH184" s="400"/>
      <c r="AI184" s="1096"/>
      <c r="AJ184" s="1096"/>
      <c r="AK184" s="1096"/>
      <c r="AL184" s="1096"/>
      <c r="AM184" s="1096"/>
      <c r="AN184" s="1096"/>
      <c r="AO184" s="1096"/>
      <c r="AP184" s="1096"/>
      <c r="AQ184" s="1096"/>
      <c r="AR184" s="1096"/>
      <c r="AS184" s="1096"/>
      <c r="AT184" s="1097"/>
      <c r="AU184" s="397"/>
      <c r="AV184" s="398"/>
      <c r="AW184" s="398"/>
      <c r="AX184" s="399"/>
    </row>
    <row r="185" spans="1:50" ht="24.75" customHeight="1" x14ac:dyDescent="0.15">
      <c r="A185" s="1084"/>
      <c r="B185" s="1085"/>
      <c r="C185" s="1085"/>
      <c r="D185" s="1085"/>
      <c r="E185" s="1085"/>
      <c r="F185" s="108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84"/>
      <c r="B186" s="1085"/>
      <c r="C186" s="1085"/>
      <c r="D186" s="1085"/>
      <c r="E186" s="1085"/>
      <c r="F186" s="1086"/>
      <c r="G186" s="408" t="s">
        <v>20</v>
      </c>
      <c r="H186" s="409"/>
      <c r="I186" s="409"/>
      <c r="J186" s="409"/>
      <c r="K186" s="409"/>
      <c r="L186" s="410"/>
      <c r="M186" s="411"/>
      <c r="N186" s="411"/>
      <c r="O186" s="411"/>
      <c r="P186" s="411"/>
      <c r="Q186" s="411"/>
      <c r="R186" s="411"/>
      <c r="S186" s="411"/>
      <c r="T186" s="411"/>
      <c r="U186" s="411"/>
      <c r="V186" s="411"/>
      <c r="W186" s="411"/>
      <c r="X186" s="412"/>
      <c r="Y186" s="413">
        <f>SUM(Y176:AB185)</f>
        <v>4</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3.8599999999999994</v>
      </c>
      <c r="AV186" s="414"/>
      <c r="AW186" s="414"/>
      <c r="AX186" s="416"/>
    </row>
    <row r="187" spans="1:50" ht="30" customHeight="1" x14ac:dyDescent="0.15">
      <c r="A187" s="1084"/>
      <c r="B187" s="1085"/>
      <c r="C187" s="1085"/>
      <c r="D187" s="1085"/>
      <c r="E187" s="1085"/>
      <c r="F187" s="1086"/>
      <c r="G187" s="1092" t="s">
        <v>704</v>
      </c>
      <c r="H187" s="1090"/>
      <c r="I187" s="1090"/>
      <c r="J187" s="1090"/>
      <c r="K187" s="1090"/>
      <c r="L187" s="1090"/>
      <c r="M187" s="1090"/>
      <c r="N187" s="1090"/>
      <c r="O187" s="1090"/>
      <c r="P187" s="1090"/>
      <c r="Q187" s="1090"/>
      <c r="R187" s="1090"/>
      <c r="S187" s="1090"/>
      <c r="T187" s="1090"/>
      <c r="U187" s="1090"/>
      <c r="V187" s="1090"/>
      <c r="W187" s="1090"/>
      <c r="X187" s="1090"/>
      <c r="Y187" s="1090"/>
      <c r="Z187" s="1090"/>
      <c r="AA187" s="1090"/>
      <c r="AB187" s="1091"/>
      <c r="AC187" s="1092" t="s">
        <v>705</v>
      </c>
      <c r="AD187" s="1090"/>
      <c r="AE187" s="1090"/>
      <c r="AF187" s="1090"/>
      <c r="AG187" s="1090"/>
      <c r="AH187" s="1090"/>
      <c r="AI187" s="1090"/>
      <c r="AJ187" s="1090"/>
      <c r="AK187" s="1090"/>
      <c r="AL187" s="1090"/>
      <c r="AM187" s="1090"/>
      <c r="AN187" s="1090"/>
      <c r="AO187" s="1090"/>
      <c r="AP187" s="1090"/>
      <c r="AQ187" s="1090"/>
      <c r="AR187" s="1090"/>
      <c r="AS187" s="1090"/>
      <c r="AT187" s="1090"/>
      <c r="AU187" s="1090"/>
      <c r="AV187" s="1090"/>
      <c r="AW187" s="1090"/>
      <c r="AX187" s="1093"/>
    </row>
    <row r="188" spans="1:50" ht="24.75" customHeight="1" x14ac:dyDescent="0.15">
      <c r="A188" s="1084"/>
      <c r="B188" s="1085"/>
      <c r="C188" s="1085"/>
      <c r="D188" s="1085"/>
      <c r="E188" s="1085"/>
      <c r="F188" s="1086"/>
      <c r="G188" s="479" t="s">
        <v>17</v>
      </c>
      <c r="H188" s="480"/>
      <c r="I188" s="480"/>
      <c r="J188" s="480"/>
      <c r="K188" s="480"/>
      <c r="L188" s="481" t="s">
        <v>18</v>
      </c>
      <c r="M188" s="480"/>
      <c r="N188" s="480"/>
      <c r="O188" s="480"/>
      <c r="P188" s="480"/>
      <c r="Q188" s="480"/>
      <c r="R188" s="480"/>
      <c r="S188" s="480"/>
      <c r="T188" s="480"/>
      <c r="U188" s="480"/>
      <c r="V188" s="480"/>
      <c r="W188" s="480"/>
      <c r="X188" s="482"/>
      <c r="Y188" s="472" t="s">
        <v>19</v>
      </c>
      <c r="Z188" s="473"/>
      <c r="AA188" s="473"/>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2" t="s">
        <v>19</v>
      </c>
      <c r="AV188" s="473"/>
      <c r="AW188" s="473"/>
      <c r="AX188" s="474"/>
    </row>
    <row r="189" spans="1:50" ht="24.75" customHeight="1" x14ac:dyDescent="0.15">
      <c r="A189" s="1084"/>
      <c r="B189" s="1085"/>
      <c r="C189" s="1085"/>
      <c r="D189" s="1085"/>
      <c r="E189" s="1085"/>
      <c r="F189" s="1086"/>
      <c r="G189" s="487"/>
      <c r="H189" s="488"/>
      <c r="I189" s="488"/>
      <c r="J189" s="488"/>
      <c r="K189" s="489"/>
      <c r="L189" s="490" t="s">
        <v>736</v>
      </c>
      <c r="M189" s="491"/>
      <c r="N189" s="491"/>
      <c r="O189" s="491"/>
      <c r="P189" s="491"/>
      <c r="Q189" s="491"/>
      <c r="R189" s="491"/>
      <c r="S189" s="491"/>
      <c r="T189" s="491"/>
      <c r="U189" s="491"/>
      <c r="V189" s="491"/>
      <c r="W189" s="491"/>
      <c r="X189" s="492"/>
      <c r="Y189" s="493"/>
      <c r="Z189" s="494"/>
      <c r="AA189" s="494"/>
      <c r="AB189" s="595"/>
      <c r="AC189" s="487"/>
      <c r="AD189" s="488"/>
      <c r="AE189" s="488"/>
      <c r="AF189" s="488"/>
      <c r="AG189" s="489"/>
      <c r="AH189" s="490" t="s">
        <v>736</v>
      </c>
      <c r="AI189" s="491"/>
      <c r="AJ189" s="491"/>
      <c r="AK189" s="491"/>
      <c r="AL189" s="491"/>
      <c r="AM189" s="491"/>
      <c r="AN189" s="491"/>
      <c r="AO189" s="491"/>
      <c r="AP189" s="491"/>
      <c r="AQ189" s="491"/>
      <c r="AR189" s="491"/>
      <c r="AS189" s="491"/>
      <c r="AT189" s="492"/>
      <c r="AU189" s="397"/>
      <c r="AV189" s="398"/>
      <c r="AW189" s="398"/>
      <c r="AX189" s="399"/>
    </row>
    <row r="190" spans="1:50" ht="24.75" customHeight="1" x14ac:dyDescent="0.15">
      <c r="A190" s="1084"/>
      <c r="B190" s="1085"/>
      <c r="C190" s="1085"/>
      <c r="D190" s="1085"/>
      <c r="E190" s="1085"/>
      <c r="F190" s="108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84"/>
      <c r="B191" s="1085"/>
      <c r="C191" s="1085"/>
      <c r="D191" s="1085"/>
      <c r="E191" s="1085"/>
      <c r="F191" s="108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84"/>
      <c r="B192" s="1085"/>
      <c r="C192" s="1085"/>
      <c r="D192" s="1085"/>
      <c r="E192" s="1085"/>
      <c r="F192" s="108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84"/>
      <c r="B193" s="1085"/>
      <c r="C193" s="1085"/>
      <c r="D193" s="1085"/>
      <c r="E193" s="1085"/>
      <c r="F193" s="108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84"/>
      <c r="B194" s="1085"/>
      <c r="C194" s="1085"/>
      <c r="D194" s="1085"/>
      <c r="E194" s="1085"/>
      <c r="F194" s="108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84"/>
      <c r="B195" s="1085"/>
      <c r="C195" s="1085"/>
      <c r="D195" s="1085"/>
      <c r="E195" s="1085"/>
      <c r="F195" s="108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84"/>
      <c r="B196" s="1085"/>
      <c r="C196" s="1085"/>
      <c r="D196" s="1085"/>
      <c r="E196" s="1085"/>
      <c r="F196" s="108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84"/>
      <c r="B197" s="1085"/>
      <c r="C197" s="1085"/>
      <c r="D197" s="1085"/>
      <c r="E197" s="1085"/>
      <c r="F197" s="108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84"/>
      <c r="B198" s="1085"/>
      <c r="C198" s="1085"/>
      <c r="D198" s="1085"/>
      <c r="E198" s="1085"/>
      <c r="F198" s="108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84"/>
      <c r="B199" s="1085"/>
      <c r="C199" s="1085"/>
      <c r="D199" s="1085"/>
      <c r="E199" s="1085"/>
      <c r="F199" s="108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84"/>
      <c r="B200" s="1085"/>
      <c r="C200" s="1085"/>
      <c r="D200" s="1085"/>
      <c r="E200" s="1085"/>
      <c r="F200" s="1086"/>
      <c r="G200" s="1092" t="s">
        <v>706</v>
      </c>
      <c r="H200" s="1090"/>
      <c r="I200" s="1090"/>
      <c r="J200" s="1090"/>
      <c r="K200" s="1090"/>
      <c r="L200" s="1090"/>
      <c r="M200" s="1090"/>
      <c r="N200" s="1090"/>
      <c r="O200" s="1090"/>
      <c r="P200" s="1090"/>
      <c r="Q200" s="1090"/>
      <c r="R200" s="1090"/>
      <c r="S200" s="1090"/>
      <c r="T200" s="1090"/>
      <c r="U200" s="1090"/>
      <c r="V200" s="1090"/>
      <c r="W200" s="1090"/>
      <c r="X200" s="1090"/>
      <c r="Y200" s="1090"/>
      <c r="Z200" s="1090"/>
      <c r="AA200" s="1090"/>
      <c r="AB200" s="1091"/>
      <c r="AC200" s="475" t="s">
        <v>707</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row>
    <row r="201" spans="1:50" ht="24.75" customHeight="1" x14ac:dyDescent="0.15">
      <c r="A201" s="1084"/>
      <c r="B201" s="1085"/>
      <c r="C201" s="1085"/>
      <c r="D201" s="1085"/>
      <c r="E201" s="1085"/>
      <c r="F201" s="1086"/>
      <c r="G201" s="479" t="s">
        <v>17</v>
      </c>
      <c r="H201" s="480"/>
      <c r="I201" s="480"/>
      <c r="J201" s="480"/>
      <c r="K201" s="480"/>
      <c r="L201" s="481" t="s">
        <v>18</v>
      </c>
      <c r="M201" s="480"/>
      <c r="N201" s="480"/>
      <c r="O201" s="480"/>
      <c r="P201" s="480"/>
      <c r="Q201" s="480"/>
      <c r="R201" s="480"/>
      <c r="S201" s="480"/>
      <c r="T201" s="480"/>
      <c r="U201" s="480"/>
      <c r="V201" s="480"/>
      <c r="W201" s="480"/>
      <c r="X201" s="482"/>
      <c r="Y201" s="472" t="s">
        <v>19</v>
      </c>
      <c r="Z201" s="473"/>
      <c r="AA201" s="473"/>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2" t="s">
        <v>19</v>
      </c>
      <c r="AV201" s="473"/>
      <c r="AW201" s="473"/>
      <c r="AX201" s="474"/>
    </row>
    <row r="202" spans="1:50" ht="24.75" customHeight="1" x14ac:dyDescent="0.15">
      <c r="A202" s="1084"/>
      <c r="B202" s="1085"/>
      <c r="C202" s="1085"/>
      <c r="D202" s="1085"/>
      <c r="E202" s="1085"/>
      <c r="F202" s="1086"/>
      <c r="G202" s="1180" t="s">
        <v>663</v>
      </c>
      <c r="H202" s="1181"/>
      <c r="I202" s="1181"/>
      <c r="J202" s="1181"/>
      <c r="K202" s="1182"/>
      <c r="L202" s="1183" t="s">
        <v>737</v>
      </c>
      <c r="M202" s="1184"/>
      <c r="N202" s="1184"/>
      <c r="O202" s="1184"/>
      <c r="P202" s="1184"/>
      <c r="Q202" s="1184"/>
      <c r="R202" s="1184"/>
      <c r="S202" s="1184"/>
      <c r="T202" s="1184"/>
      <c r="U202" s="1184"/>
      <c r="V202" s="1184"/>
      <c r="W202" s="1184"/>
      <c r="X202" s="1185"/>
      <c r="Y202" s="493">
        <v>2</v>
      </c>
      <c r="Z202" s="494"/>
      <c r="AA202" s="494"/>
      <c r="AB202" s="595"/>
      <c r="AC202" s="1131"/>
      <c r="AD202" s="1132"/>
      <c r="AE202" s="1132"/>
      <c r="AF202" s="1132"/>
      <c r="AG202" s="1133"/>
      <c r="AH202" s="490" t="s">
        <v>661</v>
      </c>
      <c r="AI202" s="1146"/>
      <c r="AJ202" s="1146"/>
      <c r="AK202" s="1146"/>
      <c r="AL202" s="1146"/>
      <c r="AM202" s="1146"/>
      <c r="AN202" s="1146"/>
      <c r="AO202" s="1146"/>
      <c r="AP202" s="1146"/>
      <c r="AQ202" s="1146"/>
      <c r="AR202" s="1146"/>
      <c r="AS202" s="1146"/>
      <c r="AT202" s="1147"/>
      <c r="AU202" s="317"/>
      <c r="AV202" s="318"/>
      <c r="AW202" s="318"/>
      <c r="AX202" s="1159"/>
    </row>
    <row r="203" spans="1:50" ht="24.75" customHeight="1" x14ac:dyDescent="0.15">
      <c r="A203" s="1084"/>
      <c r="B203" s="1085"/>
      <c r="C203" s="1085"/>
      <c r="D203" s="1085"/>
      <c r="E203" s="1085"/>
      <c r="F203" s="1086"/>
      <c r="G203" s="1171" t="s">
        <v>738</v>
      </c>
      <c r="H203" s="1172"/>
      <c r="I203" s="1172"/>
      <c r="J203" s="1172"/>
      <c r="K203" s="1173"/>
      <c r="L203" s="1177" t="s">
        <v>673</v>
      </c>
      <c r="M203" s="1178"/>
      <c r="N203" s="1178"/>
      <c r="O203" s="1178"/>
      <c r="P203" s="1178"/>
      <c r="Q203" s="1178"/>
      <c r="R203" s="1178"/>
      <c r="S203" s="1178"/>
      <c r="T203" s="1178"/>
      <c r="U203" s="1178"/>
      <c r="V203" s="1178"/>
      <c r="W203" s="1178"/>
      <c r="X203" s="1179"/>
      <c r="Y203" s="397">
        <v>0</v>
      </c>
      <c r="Z203" s="398"/>
      <c r="AA203" s="398"/>
      <c r="AB203" s="404"/>
      <c r="AC203" s="1098"/>
      <c r="AD203" s="1099"/>
      <c r="AE203" s="1099"/>
      <c r="AF203" s="1099"/>
      <c r="AG203" s="1100"/>
      <c r="AH203" s="400"/>
      <c r="AI203" s="1096"/>
      <c r="AJ203" s="1096"/>
      <c r="AK203" s="1096"/>
      <c r="AL203" s="1096"/>
      <c r="AM203" s="1096"/>
      <c r="AN203" s="1096"/>
      <c r="AO203" s="1096"/>
      <c r="AP203" s="1096"/>
      <c r="AQ203" s="1096"/>
      <c r="AR203" s="1096"/>
      <c r="AS203" s="1096"/>
      <c r="AT203" s="1097"/>
      <c r="AU203" s="317"/>
      <c r="AV203" s="318"/>
      <c r="AW203" s="318"/>
      <c r="AX203" s="1159"/>
    </row>
    <row r="204" spans="1:50" ht="24.75" customHeight="1" x14ac:dyDescent="0.15">
      <c r="A204" s="1084"/>
      <c r="B204" s="1085"/>
      <c r="C204" s="1085"/>
      <c r="D204" s="1085"/>
      <c r="E204" s="1085"/>
      <c r="F204" s="1086"/>
      <c r="G204" s="1171" t="s">
        <v>725</v>
      </c>
      <c r="H204" s="1172"/>
      <c r="I204" s="1172"/>
      <c r="J204" s="1172"/>
      <c r="K204" s="1173"/>
      <c r="L204" s="1177" t="s">
        <v>739</v>
      </c>
      <c r="M204" s="1178"/>
      <c r="N204" s="1178"/>
      <c r="O204" s="1178"/>
      <c r="P204" s="1178"/>
      <c r="Q204" s="1178"/>
      <c r="R204" s="1178"/>
      <c r="S204" s="1178"/>
      <c r="T204" s="1178"/>
      <c r="U204" s="1178"/>
      <c r="V204" s="1178"/>
      <c r="W204" s="1178"/>
      <c r="X204" s="1179"/>
      <c r="Y204" s="397">
        <v>0.5</v>
      </c>
      <c r="Z204" s="398"/>
      <c r="AA204" s="398"/>
      <c r="AB204" s="404"/>
      <c r="AC204" s="1098"/>
      <c r="AD204" s="1099"/>
      <c r="AE204" s="1099"/>
      <c r="AF204" s="1099"/>
      <c r="AG204" s="1100"/>
      <c r="AH204" s="400"/>
      <c r="AI204" s="1096"/>
      <c r="AJ204" s="1096"/>
      <c r="AK204" s="1096"/>
      <c r="AL204" s="1096"/>
      <c r="AM204" s="1096"/>
      <c r="AN204" s="1096"/>
      <c r="AO204" s="1096"/>
      <c r="AP204" s="1096"/>
      <c r="AQ204" s="1096"/>
      <c r="AR204" s="1096"/>
      <c r="AS204" s="1096"/>
      <c r="AT204" s="1097"/>
      <c r="AU204" s="317"/>
      <c r="AV204" s="318"/>
      <c r="AW204" s="318"/>
      <c r="AX204" s="1159"/>
    </row>
    <row r="205" spans="1:50" ht="24.75" customHeight="1" x14ac:dyDescent="0.15">
      <c r="A205" s="1084"/>
      <c r="B205" s="1085"/>
      <c r="C205" s="1085"/>
      <c r="D205" s="1085"/>
      <c r="E205" s="1085"/>
      <c r="F205" s="1086"/>
      <c r="G205" s="1171" t="s">
        <v>740</v>
      </c>
      <c r="H205" s="1172"/>
      <c r="I205" s="1172"/>
      <c r="J205" s="1172"/>
      <c r="K205" s="1173"/>
      <c r="L205" s="1177" t="s">
        <v>741</v>
      </c>
      <c r="M205" s="1178"/>
      <c r="N205" s="1178"/>
      <c r="O205" s="1178"/>
      <c r="P205" s="1178"/>
      <c r="Q205" s="1178"/>
      <c r="R205" s="1178"/>
      <c r="S205" s="1178"/>
      <c r="T205" s="1178"/>
      <c r="U205" s="1178"/>
      <c r="V205" s="1178"/>
      <c r="W205" s="1178"/>
      <c r="X205" s="1179"/>
      <c r="Y205" s="397">
        <v>0.1</v>
      </c>
      <c r="Z205" s="398"/>
      <c r="AA205" s="398"/>
      <c r="AB205" s="404"/>
      <c r="AC205" s="1098"/>
      <c r="AD205" s="1099"/>
      <c r="AE205" s="1099"/>
      <c r="AF205" s="1099"/>
      <c r="AG205" s="1100"/>
      <c r="AH205" s="400"/>
      <c r="AI205" s="1096"/>
      <c r="AJ205" s="1096"/>
      <c r="AK205" s="1096"/>
      <c r="AL205" s="1096"/>
      <c r="AM205" s="1096"/>
      <c r="AN205" s="1096"/>
      <c r="AO205" s="1096"/>
      <c r="AP205" s="1096"/>
      <c r="AQ205" s="1096"/>
      <c r="AR205" s="1096"/>
      <c r="AS205" s="1096"/>
      <c r="AT205" s="1097"/>
      <c r="AU205" s="493"/>
      <c r="AV205" s="494"/>
      <c r="AW205" s="494"/>
      <c r="AX205" s="495"/>
    </row>
    <row r="206" spans="1:50" ht="24.75" customHeight="1" x14ac:dyDescent="0.15">
      <c r="A206" s="1084"/>
      <c r="B206" s="1085"/>
      <c r="C206" s="1085"/>
      <c r="D206" s="1085"/>
      <c r="E206" s="1085"/>
      <c r="F206" s="1086"/>
      <c r="G206" s="347"/>
      <c r="H206" s="1094"/>
      <c r="I206" s="1094"/>
      <c r="J206" s="1094"/>
      <c r="K206" s="1095"/>
      <c r="L206" s="400"/>
      <c r="M206" s="1096"/>
      <c r="N206" s="1096"/>
      <c r="O206" s="1096"/>
      <c r="P206" s="1096"/>
      <c r="Q206" s="1096"/>
      <c r="R206" s="1096"/>
      <c r="S206" s="1096"/>
      <c r="T206" s="1096"/>
      <c r="U206" s="1096"/>
      <c r="V206" s="1096"/>
      <c r="W206" s="1096"/>
      <c r="X206" s="1097"/>
      <c r="Y206" s="397"/>
      <c r="Z206" s="398"/>
      <c r="AA206" s="398"/>
      <c r="AB206" s="404"/>
      <c r="AC206" s="1098"/>
      <c r="AD206" s="1099"/>
      <c r="AE206" s="1099"/>
      <c r="AF206" s="1099"/>
      <c r="AG206" s="1100"/>
      <c r="AH206" s="400"/>
      <c r="AI206" s="1096"/>
      <c r="AJ206" s="1096"/>
      <c r="AK206" s="1096"/>
      <c r="AL206" s="1096"/>
      <c r="AM206" s="1096"/>
      <c r="AN206" s="1096"/>
      <c r="AO206" s="1096"/>
      <c r="AP206" s="1096"/>
      <c r="AQ206" s="1096"/>
      <c r="AR206" s="1096"/>
      <c r="AS206" s="1096"/>
      <c r="AT206" s="1097"/>
      <c r="AU206" s="1101"/>
      <c r="AV206" s="1102"/>
      <c r="AW206" s="1102"/>
      <c r="AX206" s="1102"/>
    </row>
    <row r="207" spans="1:50" ht="24.75" customHeight="1" x14ac:dyDescent="0.15">
      <c r="A207" s="1084"/>
      <c r="B207" s="1085"/>
      <c r="C207" s="1085"/>
      <c r="D207" s="1085"/>
      <c r="E207" s="1085"/>
      <c r="F207" s="108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84"/>
      <c r="B208" s="1085"/>
      <c r="C208" s="1085"/>
      <c r="D208" s="1085"/>
      <c r="E208" s="1085"/>
      <c r="F208" s="108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84"/>
      <c r="B209" s="1085"/>
      <c r="C209" s="1085"/>
      <c r="D209" s="1085"/>
      <c r="E209" s="1085"/>
      <c r="F209" s="108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84"/>
      <c r="B210" s="1085"/>
      <c r="C210" s="1085"/>
      <c r="D210" s="1085"/>
      <c r="E210" s="1085"/>
      <c r="F210" s="108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84"/>
      <c r="B211" s="1085"/>
      <c r="C211" s="1085"/>
      <c r="D211" s="1085"/>
      <c r="E211" s="1085"/>
      <c r="F211" s="108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87"/>
      <c r="B212" s="1088"/>
      <c r="C212" s="1088"/>
      <c r="D212" s="1088"/>
      <c r="E212" s="1088"/>
      <c r="F212" s="1089"/>
      <c r="G212" s="1119" t="s">
        <v>20</v>
      </c>
      <c r="H212" s="1120"/>
      <c r="I212" s="1120"/>
      <c r="J212" s="1120"/>
      <c r="K212" s="1120"/>
      <c r="L212" s="1121"/>
      <c r="M212" s="1122"/>
      <c r="N212" s="1122"/>
      <c r="O212" s="1122"/>
      <c r="P212" s="1122"/>
      <c r="Q212" s="1122"/>
      <c r="R212" s="1122"/>
      <c r="S212" s="1122"/>
      <c r="T212" s="1122"/>
      <c r="U212" s="1122"/>
      <c r="V212" s="1122"/>
      <c r="W212" s="1122"/>
      <c r="X212" s="1123"/>
      <c r="Y212" s="1124">
        <f>SUM(Y202:AB211)</f>
        <v>2.6</v>
      </c>
      <c r="Z212" s="1125"/>
      <c r="AA212" s="1125"/>
      <c r="AB212" s="1126"/>
      <c r="AC212" s="1119" t="s">
        <v>20</v>
      </c>
      <c r="AD212" s="1120"/>
      <c r="AE212" s="1120"/>
      <c r="AF212" s="1120"/>
      <c r="AG212" s="1120"/>
      <c r="AH212" s="1121"/>
      <c r="AI212" s="1122"/>
      <c r="AJ212" s="1122"/>
      <c r="AK212" s="1122"/>
      <c r="AL212" s="1122"/>
      <c r="AM212" s="1122"/>
      <c r="AN212" s="1122"/>
      <c r="AO212" s="1122"/>
      <c r="AP212" s="1122"/>
      <c r="AQ212" s="1122"/>
      <c r="AR212" s="1122"/>
      <c r="AS212" s="1122"/>
      <c r="AT212" s="1123"/>
      <c r="AU212" s="1124">
        <f>SUM(AU202:AX211)</f>
        <v>0</v>
      </c>
      <c r="AV212" s="1125"/>
      <c r="AW212" s="1125"/>
      <c r="AX212" s="1127"/>
    </row>
    <row r="213" spans="1:50" s="38" customFormat="1" ht="24.75" customHeight="1" thickBot="1" x14ac:dyDescent="0.2"/>
    <row r="214" spans="1:50" ht="30" customHeight="1" x14ac:dyDescent="0.15">
      <c r="A214" s="1186" t="s">
        <v>28</v>
      </c>
      <c r="B214" s="1187"/>
      <c r="C214" s="1187"/>
      <c r="D214" s="1187"/>
      <c r="E214" s="1187"/>
      <c r="F214" s="1188"/>
      <c r="G214" s="475" t="s">
        <v>708</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709</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row>
    <row r="215" spans="1:50" ht="24.75" customHeight="1" x14ac:dyDescent="0.15">
      <c r="A215" s="1084"/>
      <c r="B215" s="1085"/>
      <c r="C215" s="1085"/>
      <c r="D215" s="1085"/>
      <c r="E215" s="1085"/>
      <c r="F215" s="1086"/>
      <c r="G215" s="479" t="s">
        <v>17</v>
      </c>
      <c r="H215" s="480"/>
      <c r="I215" s="480"/>
      <c r="J215" s="480"/>
      <c r="K215" s="480"/>
      <c r="L215" s="481" t="s">
        <v>18</v>
      </c>
      <c r="M215" s="480"/>
      <c r="N215" s="480"/>
      <c r="O215" s="480"/>
      <c r="P215" s="480"/>
      <c r="Q215" s="480"/>
      <c r="R215" s="480"/>
      <c r="S215" s="480"/>
      <c r="T215" s="480"/>
      <c r="U215" s="480"/>
      <c r="V215" s="480"/>
      <c r="W215" s="480"/>
      <c r="X215" s="482"/>
      <c r="Y215" s="472" t="s">
        <v>19</v>
      </c>
      <c r="Z215" s="473"/>
      <c r="AA215" s="473"/>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2" t="s">
        <v>19</v>
      </c>
      <c r="AV215" s="473"/>
      <c r="AW215" s="473"/>
      <c r="AX215" s="474"/>
    </row>
    <row r="216" spans="1:50" ht="24.75" customHeight="1" x14ac:dyDescent="0.15">
      <c r="A216" s="1084"/>
      <c r="B216" s="1085"/>
      <c r="C216" s="1085"/>
      <c r="D216" s="1085"/>
      <c r="E216" s="1085"/>
      <c r="F216" s="1086"/>
      <c r="G216" s="487"/>
      <c r="H216" s="488"/>
      <c r="I216" s="488"/>
      <c r="J216" s="488"/>
      <c r="K216" s="489"/>
      <c r="L216" s="490" t="s">
        <v>736</v>
      </c>
      <c r="M216" s="491"/>
      <c r="N216" s="491"/>
      <c r="O216" s="491"/>
      <c r="P216" s="491"/>
      <c r="Q216" s="491"/>
      <c r="R216" s="491"/>
      <c r="S216" s="491"/>
      <c r="T216" s="491"/>
      <c r="U216" s="491"/>
      <c r="V216" s="491"/>
      <c r="W216" s="491"/>
      <c r="X216" s="492"/>
      <c r="Y216" s="493"/>
      <c r="Z216" s="494"/>
      <c r="AA216" s="494"/>
      <c r="AB216" s="595"/>
      <c r="AC216" s="487"/>
      <c r="AD216" s="488"/>
      <c r="AE216" s="488"/>
      <c r="AF216" s="488"/>
      <c r="AG216" s="489"/>
      <c r="AH216" s="490" t="s">
        <v>736</v>
      </c>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84"/>
      <c r="B217" s="1085"/>
      <c r="C217" s="1085"/>
      <c r="D217" s="1085"/>
      <c r="E217" s="1085"/>
      <c r="F217" s="108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84"/>
      <c r="B218" s="1085"/>
      <c r="C218" s="1085"/>
      <c r="D218" s="1085"/>
      <c r="E218" s="1085"/>
      <c r="F218" s="108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84"/>
      <c r="B219" s="1085"/>
      <c r="C219" s="1085"/>
      <c r="D219" s="1085"/>
      <c r="E219" s="1085"/>
      <c r="F219" s="108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84"/>
      <c r="B220" s="1085"/>
      <c r="C220" s="1085"/>
      <c r="D220" s="1085"/>
      <c r="E220" s="1085"/>
      <c r="F220" s="108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84"/>
      <c r="B221" s="1085"/>
      <c r="C221" s="1085"/>
      <c r="D221" s="1085"/>
      <c r="E221" s="1085"/>
      <c r="F221" s="108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84"/>
      <c r="B222" s="1085"/>
      <c r="C222" s="1085"/>
      <c r="D222" s="1085"/>
      <c r="E222" s="1085"/>
      <c r="F222" s="108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84"/>
      <c r="B223" s="1085"/>
      <c r="C223" s="1085"/>
      <c r="D223" s="1085"/>
      <c r="E223" s="1085"/>
      <c r="F223" s="108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84"/>
      <c r="B224" s="1085"/>
      <c r="C224" s="1085"/>
      <c r="D224" s="1085"/>
      <c r="E224" s="1085"/>
      <c r="F224" s="108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84"/>
      <c r="B225" s="1085"/>
      <c r="C225" s="1085"/>
      <c r="D225" s="1085"/>
      <c r="E225" s="1085"/>
      <c r="F225" s="108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84"/>
      <c r="B226" s="1085"/>
      <c r="C226" s="1085"/>
      <c r="D226" s="1085"/>
      <c r="E226" s="1085"/>
      <c r="F226" s="108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84"/>
      <c r="B227" s="1085"/>
      <c r="C227" s="1085"/>
      <c r="D227" s="1085"/>
      <c r="E227" s="1085"/>
      <c r="F227" s="1086"/>
      <c r="G227" s="475" t="s">
        <v>378</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379</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row>
    <row r="228" spans="1:50" ht="25.5" customHeight="1" x14ac:dyDescent="0.15">
      <c r="A228" s="1084"/>
      <c r="B228" s="1085"/>
      <c r="C228" s="1085"/>
      <c r="D228" s="1085"/>
      <c r="E228" s="1085"/>
      <c r="F228" s="1086"/>
      <c r="G228" s="479" t="s">
        <v>17</v>
      </c>
      <c r="H228" s="480"/>
      <c r="I228" s="480"/>
      <c r="J228" s="480"/>
      <c r="K228" s="480"/>
      <c r="L228" s="481" t="s">
        <v>18</v>
      </c>
      <c r="M228" s="480"/>
      <c r="N228" s="480"/>
      <c r="O228" s="480"/>
      <c r="P228" s="480"/>
      <c r="Q228" s="480"/>
      <c r="R228" s="480"/>
      <c r="S228" s="480"/>
      <c r="T228" s="480"/>
      <c r="U228" s="480"/>
      <c r="V228" s="480"/>
      <c r="W228" s="480"/>
      <c r="X228" s="482"/>
      <c r="Y228" s="472" t="s">
        <v>19</v>
      </c>
      <c r="Z228" s="473"/>
      <c r="AA228" s="473"/>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2" t="s">
        <v>19</v>
      </c>
      <c r="AV228" s="473"/>
      <c r="AW228" s="473"/>
      <c r="AX228" s="474"/>
    </row>
    <row r="229" spans="1:50" ht="24.75" customHeight="1" x14ac:dyDescent="0.15">
      <c r="A229" s="1084"/>
      <c r="B229" s="1085"/>
      <c r="C229" s="1085"/>
      <c r="D229" s="1085"/>
      <c r="E229" s="1085"/>
      <c r="F229" s="1086"/>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95"/>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84"/>
      <c r="B230" s="1085"/>
      <c r="C230" s="1085"/>
      <c r="D230" s="1085"/>
      <c r="E230" s="1085"/>
      <c r="F230" s="108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84"/>
      <c r="B231" s="1085"/>
      <c r="C231" s="1085"/>
      <c r="D231" s="1085"/>
      <c r="E231" s="1085"/>
      <c r="F231" s="108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84"/>
      <c r="B232" s="1085"/>
      <c r="C232" s="1085"/>
      <c r="D232" s="1085"/>
      <c r="E232" s="1085"/>
      <c r="F232" s="108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84"/>
      <c r="B233" s="1085"/>
      <c r="C233" s="1085"/>
      <c r="D233" s="1085"/>
      <c r="E233" s="1085"/>
      <c r="F233" s="108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84"/>
      <c r="B234" s="1085"/>
      <c r="C234" s="1085"/>
      <c r="D234" s="1085"/>
      <c r="E234" s="1085"/>
      <c r="F234" s="108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84"/>
      <c r="B235" s="1085"/>
      <c r="C235" s="1085"/>
      <c r="D235" s="1085"/>
      <c r="E235" s="1085"/>
      <c r="F235" s="108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84"/>
      <c r="B236" s="1085"/>
      <c r="C236" s="1085"/>
      <c r="D236" s="1085"/>
      <c r="E236" s="1085"/>
      <c r="F236" s="108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84"/>
      <c r="B237" s="1085"/>
      <c r="C237" s="1085"/>
      <c r="D237" s="1085"/>
      <c r="E237" s="1085"/>
      <c r="F237" s="108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84"/>
      <c r="B238" s="1085"/>
      <c r="C238" s="1085"/>
      <c r="D238" s="1085"/>
      <c r="E238" s="1085"/>
      <c r="F238" s="108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84"/>
      <c r="B239" s="1085"/>
      <c r="C239" s="1085"/>
      <c r="D239" s="1085"/>
      <c r="E239" s="1085"/>
      <c r="F239" s="108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84"/>
      <c r="B240" s="1085"/>
      <c r="C240" s="1085"/>
      <c r="D240" s="1085"/>
      <c r="E240" s="1085"/>
      <c r="F240" s="1086"/>
      <c r="G240" s="475" t="s">
        <v>380</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381</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row>
    <row r="241" spans="1:50" ht="24.75" customHeight="1" x14ac:dyDescent="0.15">
      <c r="A241" s="1084"/>
      <c r="B241" s="1085"/>
      <c r="C241" s="1085"/>
      <c r="D241" s="1085"/>
      <c r="E241" s="1085"/>
      <c r="F241" s="1086"/>
      <c r="G241" s="479" t="s">
        <v>17</v>
      </c>
      <c r="H241" s="480"/>
      <c r="I241" s="480"/>
      <c r="J241" s="480"/>
      <c r="K241" s="480"/>
      <c r="L241" s="481" t="s">
        <v>18</v>
      </c>
      <c r="M241" s="480"/>
      <c r="N241" s="480"/>
      <c r="O241" s="480"/>
      <c r="P241" s="480"/>
      <c r="Q241" s="480"/>
      <c r="R241" s="480"/>
      <c r="S241" s="480"/>
      <c r="T241" s="480"/>
      <c r="U241" s="480"/>
      <c r="V241" s="480"/>
      <c r="W241" s="480"/>
      <c r="X241" s="482"/>
      <c r="Y241" s="472" t="s">
        <v>19</v>
      </c>
      <c r="Z241" s="473"/>
      <c r="AA241" s="473"/>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2" t="s">
        <v>19</v>
      </c>
      <c r="AV241" s="473"/>
      <c r="AW241" s="473"/>
      <c r="AX241" s="474"/>
    </row>
    <row r="242" spans="1:50" ht="24.75" customHeight="1" x14ac:dyDescent="0.15">
      <c r="A242" s="1084"/>
      <c r="B242" s="1085"/>
      <c r="C242" s="1085"/>
      <c r="D242" s="1085"/>
      <c r="E242" s="1085"/>
      <c r="F242" s="1086"/>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95"/>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84"/>
      <c r="B243" s="1085"/>
      <c r="C243" s="1085"/>
      <c r="D243" s="1085"/>
      <c r="E243" s="1085"/>
      <c r="F243" s="108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84"/>
      <c r="B244" s="1085"/>
      <c r="C244" s="1085"/>
      <c r="D244" s="1085"/>
      <c r="E244" s="1085"/>
      <c r="F244" s="108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84"/>
      <c r="B245" s="1085"/>
      <c r="C245" s="1085"/>
      <c r="D245" s="1085"/>
      <c r="E245" s="1085"/>
      <c r="F245" s="108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84"/>
      <c r="B246" s="1085"/>
      <c r="C246" s="1085"/>
      <c r="D246" s="1085"/>
      <c r="E246" s="1085"/>
      <c r="F246" s="108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84"/>
      <c r="B247" s="1085"/>
      <c r="C247" s="1085"/>
      <c r="D247" s="1085"/>
      <c r="E247" s="1085"/>
      <c r="F247" s="108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84"/>
      <c r="B248" s="1085"/>
      <c r="C248" s="1085"/>
      <c r="D248" s="1085"/>
      <c r="E248" s="1085"/>
      <c r="F248" s="108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84"/>
      <c r="B249" s="1085"/>
      <c r="C249" s="1085"/>
      <c r="D249" s="1085"/>
      <c r="E249" s="1085"/>
      <c r="F249" s="108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84"/>
      <c r="B250" s="1085"/>
      <c r="C250" s="1085"/>
      <c r="D250" s="1085"/>
      <c r="E250" s="1085"/>
      <c r="F250" s="108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84"/>
      <c r="B251" s="1085"/>
      <c r="C251" s="1085"/>
      <c r="D251" s="1085"/>
      <c r="E251" s="1085"/>
      <c r="F251" s="108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84"/>
      <c r="B252" s="1085"/>
      <c r="C252" s="1085"/>
      <c r="D252" s="1085"/>
      <c r="E252" s="1085"/>
      <c r="F252" s="108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84"/>
      <c r="B253" s="1085"/>
      <c r="C253" s="1085"/>
      <c r="D253" s="1085"/>
      <c r="E253" s="1085"/>
      <c r="F253" s="1086"/>
      <c r="G253" s="475" t="s">
        <v>382</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301</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row>
    <row r="254" spans="1:50" ht="24.75" customHeight="1" x14ac:dyDescent="0.15">
      <c r="A254" s="1084"/>
      <c r="B254" s="1085"/>
      <c r="C254" s="1085"/>
      <c r="D254" s="1085"/>
      <c r="E254" s="1085"/>
      <c r="F254" s="1086"/>
      <c r="G254" s="479" t="s">
        <v>17</v>
      </c>
      <c r="H254" s="480"/>
      <c r="I254" s="480"/>
      <c r="J254" s="480"/>
      <c r="K254" s="480"/>
      <c r="L254" s="481" t="s">
        <v>18</v>
      </c>
      <c r="M254" s="480"/>
      <c r="N254" s="480"/>
      <c r="O254" s="480"/>
      <c r="P254" s="480"/>
      <c r="Q254" s="480"/>
      <c r="R254" s="480"/>
      <c r="S254" s="480"/>
      <c r="T254" s="480"/>
      <c r="U254" s="480"/>
      <c r="V254" s="480"/>
      <c r="W254" s="480"/>
      <c r="X254" s="482"/>
      <c r="Y254" s="472" t="s">
        <v>19</v>
      </c>
      <c r="Z254" s="473"/>
      <c r="AA254" s="473"/>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2" t="s">
        <v>19</v>
      </c>
      <c r="AV254" s="473"/>
      <c r="AW254" s="473"/>
      <c r="AX254" s="474"/>
    </row>
    <row r="255" spans="1:50" ht="24.75" customHeight="1" x14ac:dyDescent="0.15">
      <c r="A255" s="1084"/>
      <c r="B255" s="1085"/>
      <c r="C255" s="1085"/>
      <c r="D255" s="1085"/>
      <c r="E255" s="1085"/>
      <c r="F255" s="1086"/>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95"/>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84"/>
      <c r="B256" s="1085"/>
      <c r="C256" s="1085"/>
      <c r="D256" s="1085"/>
      <c r="E256" s="1085"/>
      <c r="F256" s="108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84"/>
      <c r="B257" s="1085"/>
      <c r="C257" s="1085"/>
      <c r="D257" s="1085"/>
      <c r="E257" s="1085"/>
      <c r="F257" s="108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84"/>
      <c r="B258" s="1085"/>
      <c r="C258" s="1085"/>
      <c r="D258" s="1085"/>
      <c r="E258" s="1085"/>
      <c r="F258" s="108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84"/>
      <c r="B259" s="1085"/>
      <c r="C259" s="1085"/>
      <c r="D259" s="1085"/>
      <c r="E259" s="1085"/>
      <c r="F259" s="108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84"/>
      <c r="B260" s="1085"/>
      <c r="C260" s="1085"/>
      <c r="D260" s="1085"/>
      <c r="E260" s="1085"/>
      <c r="F260" s="108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84"/>
      <c r="B261" s="1085"/>
      <c r="C261" s="1085"/>
      <c r="D261" s="1085"/>
      <c r="E261" s="1085"/>
      <c r="F261" s="108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84"/>
      <c r="B262" s="1085"/>
      <c r="C262" s="1085"/>
      <c r="D262" s="1085"/>
      <c r="E262" s="1085"/>
      <c r="F262" s="108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84"/>
      <c r="B263" s="1085"/>
      <c r="C263" s="1085"/>
      <c r="D263" s="1085"/>
      <c r="E263" s="1085"/>
      <c r="F263" s="108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84"/>
      <c r="B264" s="1085"/>
      <c r="C264" s="1085"/>
      <c r="D264" s="1085"/>
      <c r="E264" s="1085"/>
      <c r="F264" s="108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87"/>
      <c r="B265" s="1088"/>
      <c r="C265" s="1088"/>
      <c r="D265" s="1088"/>
      <c r="E265" s="1088"/>
      <c r="F265" s="1089"/>
      <c r="G265" s="1119" t="s">
        <v>20</v>
      </c>
      <c r="H265" s="1120"/>
      <c r="I265" s="1120"/>
      <c r="J265" s="1120"/>
      <c r="K265" s="1120"/>
      <c r="L265" s="1121"/>
      <c r="M265" s="1122"/>
      <c r="N265" s="1122"/>
      <c r="O265" s="1122"/>
      <c r="P265" s="1122"/>
      <c r="Q265" s="1122"/>
      <c r="R265" s="1122"/>
      <c r="S265" s="1122"/>
      <c r="T265" s="1122"/>
      <c r="U265" s="1122"/>
      <c r="V265" s="1122"/>
      <c r="W265" s="1122"/>
      <c r="X265" s="1123"/>
      <c r="Y265" s="1124">
        <f>SUM(Y255:AB264)</f>
        <v>0</v>
      </c>
      <c r="Z265" s="1125"/>
      <c r="AA265" s="1125"/>
      <c r="AB265" s="1126"/>
      <c r="AC265" s="1119" t="s">
        <v>20</v>
      </c>
      <c r="AD265" s="1120"/>
      <c r="AE265" s="1120"/>
      <c r="AF265" s="1120"/>
      <c r="AG265" s="1120"/>
      <c r="AH265" s="1121"/>
      <c r="AI265" s="1122"/>
      <c r="AJ265" s="1122"/>
      <c r="AK265" s="1122"/>
      <c r="AL265" s="1122"/>
      <c r="AM265" s="1122"/>
      <c r="AN265" s="1122"/>
      <c r="AO265" s="1122"/>
      <c r="AP265" s="1122"/>
      <c r="AQ265" s="1122"/>
      <c r="AR265" s="1122"/>
      <c r="AS265" s="1122"/>
      <c r="AT265" s="1123"/>
      <c r="AU265" s="1124">
        <f>SUM(AU255:AX264)</f>
        <v>0</v>
      </c>
      <c r="AV265" s="1125"/>
      <c r="AW265" s="1125"/>
      <c r="AX265" s="112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1009" priority="403">
      <formula>IF(RIGHT(TEXT(Y5,"0.#"),1)=".",FALSE,TRUE)</formula>
    </cfRule>
    <cfRule type="expression" dxfId="1008" priority="404">
      <formula>IF(RIGHT(TEXT(Y5,"0.#"),1)=".",TRUE,FALSE)</formula>
    </cfRule>
  </conditionalFormatting>
  <conditionalFormatting sqref="Y14">
    <cfRule type="expression" dxfId="1007" priority="401">
      <formula>IF(RIGHT(TEXT(Y14,"0.#"),1)=".",FALSE,TRUE)</formula>
    </cfRule>
    <cfRule type="expression" dxfId="1006" priority="402">
      <formula>IF(RIGHT(TEXT(Y14,"0.#"),1)=".",TRUE,FALSE)</formula>
    </cfRule>
  </conditionalFormatting>
  <conditionalFormatting sqref="Y6:Y13 Y4">
    <cfRule type="expression" dxfId="1005" priority="399">
      <formula>IF(RIGHT(TEXT(Y4,"0.#"),1)=".",FALSE,TRUE)</formula>
    </cfRule>
    <cfRule type="expression" dxfId="1004" priority="400">
      <formula>IF(RIGHT(TEXT(Y4,"0.#"),1)=".",TRUE,FALSE)</formula>
    </cfRule>
  </conditionalFormatting>
  <conditionalFormatting sqref="AU5">
    <cfRule type="expression" dxfId="1003" priority="397">
      <formula>IF(RIGHT(TEXT(AU5,"0.#"),1)=".",FALSE,TRUE)</formula>
    </cfRule>
    <cfRule type="expression" dxfId="1002" priority="398">
      <formula>IF(RIGHT(TEXT(AU5,"0.#"),1)=".",TRUE,FALSE)</formula>
    </cfRule>
  </conditionalFormatting>
  <conditionalFormatting sqref="AU14">
    <cfRule type="expression" dxfId="1001" priority="395">
      <formula>IF(RIGHT(TEXT(AU14,"0.#"),1)=".",FALSE,TRUE)</formula>
    </cfRule>
    <cfRule type="expression" dxfId="1000" priority="396">
      <formula>IF(RIGHT(TEXT(AU14,"0.#"),1)=".",TRUE,FALSE)</formula>
    </cfRule>
  </conditionalFormatting>
  <conditionalFormatting sqref="AU6:AU13 AU4">
    <cfRule type="expression" dxfId="999" priority="393">
      <formula>IF(RIGHT(TEXT(AU4,"0.#"),1)=".",FALSE,TRUE)</formula>
    </cfRule>
    <cfRule type="expression" dxfId="998" priority="394">
      <formula>IF(RIGHT(TEXT(AU4,"0.#"),1)=".",TRUE,FALSE)</formula>
    </cfRule>
  </conditionalFormatting>
  <conditionalFormatting sqref="Y18">
    <cfRule type="expression" dxfId="997" priority="391">
      <formula>IF(RIGHT(TEXT(Y18,"0.#"),1)=".",FALSE,TRUE)</formula>
    </cfRule>
    <cfRule type="expression" dxfId="996" priority="392">
      <formula>IF(RIGHT(TEXT(Y18,"0.#"),1)=".",TRUE,FALSE)</formula>
    </cfRule>
  </conditionalFormatting>
  <conditionalFormatting sqref="Y27">
    <cfRule type="expression" dxfId="995" priority="389">
      <formula>IF(RIGHT(TEXT(Y27,"0.#"),1)=".",FALSE,TRUE)</formula>
    </cfRule>
    <cfRule type="expression" dxfId="994" priority="390">
      <formula>IF(RIGHT(TEXT(Y27,"0.#"),1)=".",TRUE,FALSE)</formula>
    </cfRule>
  </conditionalFormatting>
  <conditionalFormatting sqref="Y19:Y26 Y17">
    <cfRule type="expression" dxfId="993" priority="387">
      <formula>IF(RIGHT(TEXT(Y17,"0.#"),1)=".",FALSE,TRUE)</formula>
    </cfRule>
    <cfRule type="expression" dxfId="992" priority="388">
      <formula>IF(RIGHT(TEXT(Y17,"0.#"),1)=".",TRUE,FALSE)</formula>
    </cfRule>
  </conditionalFormatting>
  <conditionalFormatting sqref="AU18">
    <cfRule type="expression" dxfId="991" priority="385">
      <formula>IF(RIGHT(TEXT(AU18,"0.#"),1)=".",FALSE,TRUE)</formula>
    </cfRule>
    <cfRule type="expression" dxfId="990" priority="386">
      <formula>IF(RIGHT(TEXT(AU18,"0.#"),1)=".",TRUE,FALSE)</formula>
    </cfRule>
  </conditionalFormatting>
  <conditionalFormatting sqref="AU27">
    <cfRule type="expression" dxfId="989" priority="383">
      <formula>IF(RIGHT(TEXT(AU27,"0.#"),1)=".",FALSE,TRUE)</formula>
    </cfRule>
    <cfRule type="expression" dxfId="988" priority="384">
      <formula>IF(RIGHT(TEXT(AU27,"0.#"),1)=".",TRUE,FALSE)</formula>
    </cfRule>
  </conditionalFormatting>
  <conditionalFormatting sqref="AU19:AU26 AU17">
    <cfRule type="expression" dxfId="987" priority="381">
      <formula>IF(RIGHT(TEXT(AU17,"0.#"),1)=".",FALSE,TRUE)</formula>
    </cfRule>
    <cfRule type="expression" dxfId="986" priority="382">
      <formula>IF(RIGHT(TEXT(AU17,"0.#"),1)=".",TRUE,FALSE)</formula>
    </cfRule>
  </conditionalFormatting>
  <conditionalFormatting sqref="Y31">
    <cfRule type="expression" dxfId="985" priority="379">
      <formula>IF(RIGHT(TEXT(Y31,"0.#"),1)=".",FALSE,TRUE)</formula>
    </cfRule>
    <cfRule type="expression" dxfId="984" priority="380">
      <formula>IF(RIGHT(TEXT(Y31,"0.#"),1)=".",TRUE,FALSE)</formula>
    </cfRule>
  </conditionalFormatting>
  <conditionalFormatting sqref="Y40">
    <cfRule type="expression" dxfId="983" priority="377">
      <formula>IF(RIGHT(TEXT(Y40,"0.#"),1)=".",FALSE,TRUE)</formula>
    </cfRule>
    <cfRule type="expression" dxfId="982" priority="378">
      <formula>IF(RIGHT(TEXT(Y40,"0.#"),1)=".",TRUE,FALSE)</formula>
    </cfRule>
  </conditionalFormatting>
  <conditionalFormatting sqref="Y32:Y39 Y30">
    <cfRule type="expression" dxfId="981" priority="375">
      <formula>IF(RIGHT(TEXT(Y30,"0.#"),1)=".",FALSE,TRUE)</formula>
    </cfRule>
    <cfRule type="expression" dxfId="980" priority="376">
      <formula>IF(RIGHT(TEXT(Y30,"0.#"),1)=".",TRUE,FALSE)</formula>
    </cfRule>
  </conditionalFormatting>
  <conditionalFormatting sqref="AU40">
    <cfRule type="expression" dxfId="979" priority="371">
      <formula>IF(RIGHT(TEXT(AU40,"0.#"),1)=".",FALSE,TRUE)</formula>
    </cfRule>
    <cfRule type="expression" dxfId="978" priority="372">
      <formula>IF(RIGHT(TEXT(AU40,"0.#"),1)=".",TRUE,FALSE)</formula>
    </cfRule>
  </conditionalFormatting>
  <conditionalFormatting sqref="AU37:AU39">
    <cfRule type="expression" dxfId="977" priority="369">
      <formula>IF(RIGHT(TEXT(AU37,"0.#"),1)=".",FALSE,TRUE)</formula>
    </cfRule>
    <cfRule type="expression" dxfId="976" priority="370">
      <formula>IF(RIGHT(TEXT(AU37,"0.#"),1)=".",TRUE,FALSE)</formula>
    </cfRule>
  </conditionalFormatting>
  <conditionalFormatting sqref="Y53">
    <cfRule type="expression" dxfId="975" priority="365">
      <formula>IF(RIGHT(TEXT(Y53,"0.#"),1)=".",FALSE,TRUE)</formula>
    </cfRule>
    <cfRule type="expression" dxfId="974" priority="366">
      <formula>IF(RIGHT(TEXT(Y53,"0.#"),1)=".",TRUE,FALSE)</formula>
    </cfRule>
  </conditionalFormatting>
  <conditionalFormatting sqref="Y46:Y52">
    <cfRule type="expression" dxfId="973" priority="363">
      <formula>IF(RIGHT(TEXT(Y46,"0.#"),1)=".",FALSE,TRUE)</formula>
    </cfRule>
    <cfRule type="expression" dxfId="972" priority="364">
      <formula>IF(RIGHT(TEXT(Y46,"0.#"),1)=".",TRUE,FALSE)</formula>
    </cfRule>
  </conditionalFormatting>
  <conditionalFormatting sqref="AU53">
    <cfRule type="expression" dxfId="971" priority="359">
      <formula>IF(RIGHT(TEXT(AU53,"0.#"),1)=".",FALSE,TRUE)</formula>
    </cfRule>
    <cfRule type="expression" dxfId="970" priority="360">
      <formula>IF(RIGHT(TEXT(AU53,"0.#"),1)=".",TRUE,FALSE)</formula>
    </cfRule>
  </conditionalFormatting>
  <conditionalFormatting sqref="AU47:AU52">
    <cfRule type="expression" dxfId="969" priority="357">
      <formula>IF(RIGHT(TEXT(AU47,"0.#"),1)=".",FALSE,TRUE)</formula>
    </cfRule>
    <cfRule type="expression" dxfId="968" priority="358">
      <formula>IF(RIGHT(TEXT(AU47,"0.#"),1)=".",TRUE,FALSE)</formula>
    </cfRule>
  </conditionalFormatting>
  <conditionalFormatting sqref="Y58">
    <cfRule type="expression" dxfId="967" priority="355">
      <formula>IF(RIGHT(TEXT(Y58,"0.#"),1)=".",FALSE,TRUE)</formula>
    </cfRule>
    <cfRule type="expression" dxfId="966" priority="356">
      <formula>IF(RIGHT(TEXT(Y58,"0.#"),1)=".",TRUE,FALSE)</formula>
    </cfRule>
  </conditionalFormatting>
  <conditionalFormatting sqref="Y67">
    <cfRule type="expression" dxfId="965" priority="353">
      <formula>IF(RIGHT(TEXT(Y67,"0.#"),1)=".",FALSE,TRUE)</formula>
    </cfRule>
    <cfRule type="expression" dxfId="964" priority="354">
      <formula>IF(RIGHT(TEXT(Y67,"0.#"),1)=".",TRUE,FALSE)</formula>
    </cfRule>
  </conditionalFormatting>
  <conditionalFormatting sqref="Y59:Y66">
    <cfRule type="expression" dxfId="963" priority="351">
      <formula>IF(RIGHT(TEXT(Y59,"0.#"),1)=".",FALSE,TRUE)</formula>
    </cfRule>
    <cfRule type="expression" dxfId="962" priority="352">
      <formula>IF(RIGHT(TEXT(Y59,"0.#"),1)=".",TRUE,FALSE)</formula>
    </cfRule>
  </conditionalFormatting>
  <conditionalFormatting sqref="AU58">
    <cfRule type="expression" dxfId="961" priority="349">
      <formula>IF(RIGHT(TEXT(AU58,"0.#"),1)=".",FALSE,TRUE)</formula>
    </cfRule>
    <cfRule type="expression" dxfId="960" priority="350">
      <formula>IF(RIGHT(TEXT(AU58,"0.#"),1)=".",TRUE,FALSE)</formula>
    </cfRule>
  </conditionalFormatting>
  <conditionalFormatting sqref="AU67">
    <cfRule type="expression" dxfId="959" priority="347">
      <formula>IF(RIGHT(TEXT(AU67,"0.#"),1)=".",FALSE,TRUE)</formula>
    </cfRule>
    <cfRule type="expression" dxfId="958" priority="348">
      <formula>IF(RIGHT(TEXT(AU67,"0.#"),1)=".",TRUE,FALSE)</formula>
    </cfRule>
  </conditionalFormatting>
  <conditionalFormatting sqref="AU59:AU66">
    <cfRule type="expression" dxfId="957" priority="345">
      <formula>IF(RIGHT(TEXT(AU59,"0.#"),1)=".",FALSE,TRUE)</formula>
    </cfRule>
    <cfRule type="expression" dxfId="956" priority="346">
      <formula>IF(RIGHT(TEXT(AU59,"0.#"),1)=".",TRUE,FALSE)</formula>
    </cfRule>
  </conditionalFormatting>
  <conditionalFormatting sqref="Y71">
    <cfRule type="expression" dxfId="955" priority="343">
      <formula>IF(RIGHT(TEXT(Y71,"0.#"),1)=".",FALSE,TRUE)</formula>
    </cfRule>
    <cfRule type="expression" dxfId="954" priority="344">
      <formula>IF(RIGHT(TEXT(Y71,"0.#"),1)=".",TRUE,FALSE)</formula>
    </cfRule>
  </conditionalFormatting>
  <conditionalFormatting sqref="Y80">
    <cfRule type="expression" dxfId="953" priority="341">
      <formula>IF(RIGHT(TEXT(Y80,"0.#"),1)=".",FALSE,TRUE)</formula>
    </cfRule>
    <cfRule type="expression" dxfId="952" priority="342">
      <formula>IF(RIGHT(TEXT(Y80,"0.#"),1)=".",TRUE,FALSE)</formula>
    </cfRule>
  </conditionalFormatting>
  <conditionalFormatting sqref="Y72:Y79">
    <cfRule type="expression" dxfId="951" priority="339">
      <formula>IF(RIGHT(TEXT(Y72,"0.#"),1)=".",FALSE,TRUE)</formula>
    </cfRule>
    <cfRule type="expression" dxfId="950" priority="340">
      <formula>IF(RIGHT(TEXT(Y72,"0.#"),1)=".",TRUE,FALSE)</formula>
    </cfRule>
  </conditionalFormatting>
  <conditionalFormatting sqref="AU71">
    <cfRule type="expression" dxfId="949" priority="337">
      <formula>IF(RIGHT(TEXT(AU71,"0.#"),1)=".",FALSE,TRUE)</formula>
    </cfRule>
    <cfRule type="expression" dxfId="948" priority="338">
      <formula>IF(RIGHT(TEXT(AU71,"0.#"),1)=".",TRUE,FALSE)</formula>
    </cfRule>
  </conditionalFormatting>
  <conditionalFormatting sqref="AU80">
    <cfRule type="expression" dxfId="947" priority="335">
      <formula>IF(RIGHT(TEXT(AU80,"0.#"),1)=".",FALSE,TRUE)</formula>
    </cfRule>
    <cfRule type="expression" dxfId="946" priority="336">
      <formula>IF(RIGHT(TEXT(AU80,"0.#"),1)=".",TRUE,FALSE)</formula>
    </cfRule>
  </conditionalFormatting>
  <conditionalFormatting sqref="AU72:AU79 AU70">
    <cfRule type="expression" dxfId="945" priority="333">
      <formula>IF(RIGHT(TEXT(AU70,"0.#"),1)=".",FALSE,TRUE)</formula>
    </cfRule>
    <cfRule type="expression" dxfId="944" priority="334">
      <formula>IF(RIGHT(TEXT(AU70,"0.#"),1)=".",TRUE,FALSE)</formula>
    </cfRule>
  </conditionalFormatting>
  <conditionalFormatting sqref="Y84">
    <cfRule type="expression" dxfId="943" priority="331">
      <formula>IF(RIGHT(TEXT(Y84,"0.#"),1)=".",FALSE,TRUE)</formula>
    </cfRule>
    <cfRule type="expression" dxfId="942" priority="332">
      <formula>IF(RIGHT(TEXT(Y84,"0.#"),1)=".",TRUE,FALSE)</formula>
    </cfRule>
  </conditionalFormatting>
  <conditionalFormatting sqref="Y93">
    <cfRule type="expression" dxfId="941" priority="329">
      <formula>IF(RIGHT(TEXT(Y93,"0.#"),1)=".",FALSE,TRUE)</formula>
    </cfRule>
    <cfRule type="expression" dxfId="940" priority="330">
      <formula>IF(RIGHT(TEXT(Y93,"0.#"),1)=".",TRUE,FALSE)</formula>
    </cfRule>
  </conditionalFormatting>
  <conditionalFormatting sqref="Y85:Y92">
    <cfRule type="expression" dxfId="939" priority="327">
      <formula>IF(RIGHT(TEXT(Y85,"0.#"),1)=".",FALSE,TRUE)</formula>
    </cfRule>
    <cfRule type="expression" dxfId="938" priority="328">
      <formula>IF(RIGHT(TEXT(Y85,"0.#"),1)=".",TRUE,FALSE)</formula>
    </cfRule>
  </conditionalFormatting>
  <conditionalFormatting sqref="AU93">
    <cfRule type="expression" dxfId="937" priority="323">
      <formula>IF(RIGHT(TEXT(AU93,"0.#"),1)=".",FALSE,TRUE)</formula>
    </cfRule>
    <cfRule type="expression" dxfId="936" priority="324">
      <formula>IF(RIGHT(TEXT(AU93,"0.#"),1)=".",TRUE,FALSE)</formula>
    </cfRule>
  </conditionalFormatting>
  <conditionalFormatting sqref="AU90:AU92">
    <cfRule type="expression" dxfId="935" priority="321">
      <formula>IF(RIGHT(TEXT(AU90,"0.#"),1)=".",FALSE,TRUE)</formula>
    </cfRule>
    <cfRule type="expression" dxfId="934" priority="322">
      <formula>IF(RIGHT(TEXT(AU90,"0.#"),1)=".",TRUE,FALSE)</formula>
    </cfRule>
  </conditionalFormatting>
  <conditionalFormatting sqref="Y106">
    <cfRule type="expression" dxfId="933" priority="317">
      <formula>IF(RIGHT(TEXT(Y106,"0.#"),1)=".",FALSE,TRUE)</formula>
    </cfRule>
    <cfRule type="expression" dxfId="932" priority="318">
      <formula>IF(RIGHT(TEXT(Y106,"0.#"),1)=".",TRUE,FALSE)</formula>
    </cfRule>
  </conditionalFormatting>
  <conditionalFormatting sqref="Y99:Y105">
    <cfRule type="expression" dxfId="931" priority="315">
      <formula>IF(RIGHT(TEXT(Y99,"0.#"),1)=".",FALSE,TRUE)</formula>
    </cfRule>
    <cfRule type="expression" dxfId="930" priority="316">
      <formula>IF(RIGHT(TEXT(Y99,"0.#"),1)=".",TRUE,FALSE)</formula>
    </cfRule>
  </conditionalFormatting>
  <conditionalFormatting sqref="AU106">
    <cfRule type="expression" dxfId="929" priority="311">
      <formula>IF(RIGHT(TEXT(AU106,"0.#"),1)=".",FALSE,TRUE)</formula>
    </cfRule>
    <cfRule type="expression" dxfId="928" priority="312">
      <formula>IF(RIGHT(TEXT(AU106,"0.#"),1)=".",TRUE,FALSE)</formula>
    </cfRule>
  </conditionalFormatting>
  <conditionalFormatting sqref="AU100:AU105">
    <cfRule type="expression" dxfId="927" priority="309">
      <formula>IF(RIGHT(TEXT(AU100,"0.#"),1)=".",FALSE,TRUE)</formula>
    </cfRule>
    <cfRule type="expression" dxfId="926" priority="310">
      <formula>IF(RIGHT(TEXT(AU100,"0.#"),1)=".",TRUE,FALSE)</formula>
    </cfRule>
  </conditionalFormatting>
  <conditionalFormatting sqref="Y111">
    <cfRule type="expression" dxfId="925" priority="307">
      <formula>IF(RIGHT(TEXT(Y111,"0.#"),1)=".",FALSE,TRUE)</formula>
    </cfRule>
    <cfRule type="expression" dxfId="924" priority="308">
      <formula>IF(RIGHT(TEXT(Y111,"0.#"),1)=".",TRUE,FALSE)</formula>
    </cfRule>
  </conditionalFormatting>
  <conditionalFormatting sqref="Y120">
    <cfRule type="expression" dxfId="923" priority="305">
      <formula>IF(RIGHT(TEXT(Y120,"0.#"),1)=".",FALSE,TRUE)</formula>
    </cfRule>
    <cfRule type="expression" dxfId="922" priority="306">
      <formula>IF(RIGHT(TEXT(Y120,"0.#"),1)=".",TRUE,FALSE)</formula>
    </cfRule>
  </conditionalFormatting>
  <conditionalFormatting sqref="Y112:Y119">
    <cfRule type="expression" dxfId="921" priority="303">
      <formula>IF(RIGHT(TEXT(Y112,"0.#"),1)=".",FALSE,TRUE)</formula>
    </cfRule>
    <cfRule type="expression" dxfId="920" priority="304">
      <formula>IF(RIGHT(TEXT(Y112,"0.#"),1)=".",TRUE,FALSE)</formula>
    </cfRule>
  </conditionalFormatting>
  <conditionalFormatting sqref="AU111">
    <cfRule type="expression" dxfId="919" priority="301">
      <formula>IF(RIGHT(TEXT(AU111,"0.#"),1)=".",FALSE,TRUE)</formula>
    </cfRule>
    <cfRule type="expression" dxfId="918" priority="302">
      <formula>IF(RIGHT(TEXT(AU111,"0.#"),1)=".",TRUE,FALSE)</formula>
    </cfRule>
  </conditionalFormatting>
  <conditionalFormatting sqref="AU120">
    <cfRule type="expression" dxfId="917" priority="299">
      <formula>IF(RIGHT(TEXT(AU120,"0.#"),1)=".",FALSE,TRUE)</formula>
    </cfRule>
    <cfRule type="expression" dxfId="916" priority="300">
      <formula>IF(RIGHT(TEXT(AU120,"0.#"),1)=".",TRUE,FALSE)</formula>
    </cfRule>
  </conditionalFormatting>
  <conditionalFormatting sqref="AU112:AU119">
    <cfRule type="expression" dxfId="915" priority="297">
      <formula>IF(RIGHT(TEXT(AU112,"0.#"),1)=".",FALSE,TRUE)</formula>
    </cfRule>
    <cfRule type="expression" dxfId="914" priority="298">
      <formula>IF(RIGHT(TEXT(AU112,"0.#"),1)=".",TRUE,FALSE)</formula>
    </cfRule>
  </conditionalFormatting>
  <conditionalFormatting sqref="Y124">
    <cfRule type="expression" dxfId="913" priority="283">
      <formula>IF(RIGHT(TEXT(Y124,"0.#"),1)=".",FALSE,TRUE)</formula>
    </cfRule>
    <cfRule type="expression" dxfId="912" priority="284">
      <formula>IF(RIGHT(TEXT(Y124,"0.#"),1)=".",TRUE,FALSE)</formula>
    </cfRule>
  </conditionalFormatting>
  <conditionalFormatting sqref="Y133">
    <cfRule type="expression" dxfId="911" priority="281">
      <formula>IF(RIGHT(TEXT(Y133,"0.#"),1)=".",FALSE,TRUE)</formula>
    </cfRule>
    <cfRule type="expression" dxfId="910" priority="282">
      <formula>IF(RIGHT(TEXT(Y133,"0.#"),1)=".",TRUE,FALSE)</formula>
    </cfRule>
  </conditionalFormatting>
  <conditionalFormatting sqref="Y125:Y132">
    <cfRule type="expression" dxfId="909" priority="279">
      <formula>IF(RIGHT(TEXT(Y125,"0.#"),1)=".",FALSE,TRUE)</formula>
    </cfRule>
    <cfRule type="expression" dxfId="908" priority="280">
      <formula>IF(RIGHT(TEXT(Y125,"0.#"),1)=".",TRUE,FALSE)</formula>
    </cfRule>
  </conditionalFormatting>
  <conditionalFormatting sqref="AU124">
    <cfRule type="expression" dxfId="907" priority="277">
      <formula>IF(RIGHT(TEXT(AU124,"0.#"),1)=".",FALSE,TRUE)</formula>
    </cfRule>
    <cfRule type="expression" dxfId="906" priority="278">
      <formula>IF(RIGHT(TEXT(AU124,"0.#"),1)=".",TRUE,FALSE)</formula>
    </cfRule>
  </conditionalFormatting>
  <conditionalFormatting sqref="AU133">
    <cfRule type="expression" dxfId="905" priority="275">
      <formula>IF(RIGHT(TEXT(AU133,"0.#"),1)=".",FALSE,TRUE)</formula>
    </cfRule>
    <cfRule type="expression" dxfId="904" priority="276">
      <formula>IF(RIGHT(TEXT(AU133,"0.#"),1)=".",TRUE,FALSE)</formula>
    </cfRule>
  </conditionalFormatting>
  <conditionalFormatting sqref="AU125:AU132">
    <cfRule type="expression" dxfId="903" priority="273">
      <formula>IF(RIGHT(TEXT(AU125,"0.#"),1)=".",FALSE,TRUE)</formula>
    </cfRule>
    <cfRule type="expression" dxfId="902" priority="274">
      <formula>IF(RIGHT(TEXT(AU125,"0.#"),1)=".",TRUE,FALSE)</formula>
    </cfRule>
  </conditionalFormatting>
  <conditionalFormatting sqref="Y137">
    <cfRule type="expression" dxfId="901" priority="263">
      <formula>IF(RIGHT(TEXT(Y137,"0.#"),1)=".",FALSE,TRUE)</formula>
    </cfRule>
    <cfRule type="expression" dxfId="900" priority="264">
      <formula>IF(RIGHT(TEXT(Y137,"0.#"),1)=".",TRUE,FALSE)</formula>
    </cfRule>
  </conditionalFormatting>
  <conditionalFormatting sqref="Y146">
    <cfRule type="expression" dxfId="899" priority="261">
      <formula>IF(RIGHT(TEXT(Y146,"0.#"),1)=".",FALSE,TRUE)</formula>
    </cfRule>
    <cfRule type="expression" dxfId="898" priority="262">
      <formula>IF(RIGHT(TEXT(Y146,"0.#"),1)=".",TRUE,FALSE)</formula>
    </cfRule>
  </conditionalFormatting>
  <conditionalFormatting sqref="Y138:Y145">
    <cfRule type="expression" dxfId="897" priority="259">
      <formula>IF(RIGHT(TEXT(Y138,"0.#"),1)=".",FALSE,TRUE)</formula>
    </cfRule>
    <cfRule type="expression" dxfId="896" priority="260">
      <formula>IF(RIGHT(TEXT(Y138,"0.#"),1)=".",TRUE,FALSE)</formula>
    </cfRule>
  </conditionalFormatting>
  <conditionalFormatting sqref="AU137">
    <cfRule type="expression" dxfId="895" priority="257">
      <formula>IF(RIGHT(TEXT(AU137,"0.#"),1)=".",FALSE,TRUE)</formula>
    </cfRule>
    <cfRule type="expression" dxfId="894" priority="258">
      <formula>IF(RIGHT(TEXT(AU137,"0.#"),1)=".",TRUE,FALSE)</formula>
    </cfRule>
  </conditionalFormatting>
  <conditionalFormatting sqref="AU146">
    <cfRule type="expression" dxfId="893" priority="255">
      <formula>IF(RIGHT(TEXT(AU146,"0.#"),1)=".",FALSE,TRUE)</formula>
    </cfRule>
    <cfRule type="expression" dxfId="892" priority="256">
      <formula>IF(RIGHT(TEXT(AU146,"0.#"),1)=".",TRUE,FALSE)</formula>
    </cfRule>
  </conditionalFormatting>
  <conditionalFormatting sqref="AU138:AU145">
    <cfRule type="expression" dxfId="891" priority="253">
      <formula>IF(RIGHT(TEXT(AU138,"0.#"),1)=".",FALSE,TRUE)</formula>
    </cfRule>
    <cfRule type="expression" dxfId="890" priority="254">
      <formula>IF(RIGHT(TEXT(AU138,"0.#"),1)=".",TRUE,FALSE)</formula>
    </cfRule>
  </conditionalFormatting>
  <conditionalFormatting sqref="Y150">
    <cfRule type="expression" dxfId="889" priority="251">
      <formula>IF(RIGHT(TEXT(Y150,"0.#"),1)=".",FALSE,TRUE)</formula>
    </cfRule>
    <cfRule type="expression" dxfId="888" priority="252">
      <formula>IF(RIGHT(TEXT(Y150,"0.#"),1)=".",TRUE,FALSE)</formula>
    </cfRule>
  </conditionalFormatting>
  <conditionalFormatting sqref="Y159">
    <cfRule type="expression" dxfId="887" priority="249">
      <formula>IF(RIGHT(TEXT(Y159,"0.#"),1)=".",FALSE,TRUE)</formula>
    </cfRule>
    <cfRule type="expression" dxfId="886" priority="250">
      <formula>IF(RIGHT(TEXT(Y159,"0.#"),1)=".",TRUE,FALSE)</formula>
    </cfRule>
  </conditionalFormatting>
  <conditionalFormatting sqref="Y151:Y158">
    <cfRule type="expression" dxfId="885" priority="247">
      <formula>IF(RIGHT(TEXT(Y151,"0.#"),1)=".",FALSE,TRUE)</formula>
    </cfRule>
    <cfRule type="expression" dxfId="884" priority="248">
      <formula>IF(RIGHT(TEXT(Y151,"0.#"),1)=".",TRUE,FALSE)</formula>
    </cfRule>
  </conditionalFormatting>
  <conditionalFormatting sqref="AU150">
    <cfRule type="expression" dxfId="883" priority="245">
      <formula>IF(RIGHT(TEXT(AU150,"0.#"),1)=".",FALSE,TRUE)</formula>
    </cfRule>
    <cfRule type="expression" dxfId="882" priority="246">
      <formula>IF(RIGHT(TEXT(AU150,"0.#"),1)=".",TRUE,FALSE)</formula>
    </cfRule>
  </conditionalFormatting>
  <conditionalFormatting sqref="AU159">
    <cfRule type="expression" dxfId="881" priority="243">
      <formula>IF(RIGHT(TEXT(AU159,"0.#"),1)=".",FALSE,TRUE)</formula>
    </cfRule>
    <cfRule type="expression" dxfId="880" priority="244">
      <formula>IF(RIGHT(TEXT(AU159,"0.#"),1)=".",TRUE,FALSE)</formula>
    </cfRule>
  </conditionalFormatting>
  <conditionalFormatting sqref="AU151:AU158">
    <cfRule type="expression" dxfId="879" priority="241">
      <formula>IF(RIGHT(TEXT(AU151,"0.#"),1)=".",FALSE,TRUE)</formula>
    </cfRule>
    <cfRule type="expression" dxfId="878" priority="242">
      <formula>IF(RIGHT(TEXT(AU151,"0.#"),1)=".",TRUE,FALSE)</formula>
    </cfRule>
  </conditionalFormatting>
  <conditionalFormatting sqref="Y173">
    <cfRule type="expression" dxfId="877" priority="237">
      <formula>IF(RIGHT(TEXT(Y173,"0.#"),1)=".",FALSE,TRUE)</formula>
    </cfRule>
    <cfRule type="expression" dxfId="876" priority="238">
      <formula>IF(RIGHT(TEXT(Y173,"0.#"),1)=".",TRUE,FALSE)</formula>
    </cfRule>
  </conditionalFormatting>
  <conditionalFormatting sqref="Y169:Y172">
    <cfRule type="expression" dxfId="875" priority="235">
      <formula>IF(RIGHT(TEXT(Y169,"0.#"),1)=".",FALSE,TRUE)</formula>
    </cfRule>
    <cfRule type="expression" dxfId="874" priority="236">
      <formula>IF(RIGHT(TEXT(Y169,"0.#"),1)=".",TRUE,FALSE)</formula>
    </cfRule>
  </conditionalFormatting>
  <conditionalFormatting sqref="AU173">
    <cfRule type="expression" dxfId="873" priority="231">
      <formula>IF(RIGHT(TEXT(AU173,"0.#"),1)=".",FALSE,TRUE)</formula>
    </cfRule>
    <cfRule type="expression" dxfId="872" priority="232">
      <formula>IF(RIGHT(TEXT(AU173,"0.#"),1)=".",TRUE,FALSE)</formula>
    </cfRule>
  </conditionalFormatting>
  <conditionalFormatting sqref="AU169:AU172">
    <cfRule type="expression" dxfId="871" priority="229">
      <formula>IF(RIGHT(TEXT(AU169,"0.#"),1)=".",FALSE,TRUE)</formula>
    </cfRule>
    <cfRule type="expression" dxfId="870" priority="230">
      <formula>IF(RIGHT(TEXT(AU169,"0.#"),1)=".",TRUE,FALSE)</formula>
    </cfRule>
  </conditionalFormatting>
  <conditionalFormatting sqref="Y186">
    <cfRule type="expression" dxfId="869" priority="225">
      <formula>IF(RIGHT(TEXT(Y186,"0.#"),1)=".",FALSE,TRUE)</formula>
    </cfRule>
    <cfRule type="expression" dxfId="868" priority="226">
      <formula>IF(RIGHT(TEXT(Y186,"0.#"),1)=".",TRUE,FALSE)</formula>
    </cfRule>
  </conditionalFormatting>
  <conditionalFormatting sqref="Y185">
    <cfRule type="expression" dxfId="867" priority="223">
      <formula>IF(RIGHT(TEXT(Y185,"0.#"),1)=".",FALSE,TRUE)</formula>
    </cfRule>
    <cfRule type="expression" dxfId="866" priority="224">
      <formula>IF(RIGHT(TEXT(Y185,"0.#"),1)=".",TRUE,FALSE)</formula>
    </cfRule>
  </conditionalFormatting>
  <conditionalFormatting sqref="AU186">
    <cfRule type="expression" dxfId="865" priority="219">
      <formula>IF(RIGHT(TEXT(AU186,"0.#"),1)=".",FALSE,TRUE)</formula>
    </cfRule>
    <cfRule type="expression" dxfId="864" priority="220">
      <formula>IF(RIGHT(TEXT(AU186,"0.#"),1)=".",TRUE,FALSE)</formula>
    </cfRule>
  </conditionalFormatting>
  <conditionalFormatting sqref="AU185">
    <cfRule type="expression" dxfId="863" priority="217">
      <formula>IF(RIGHT(TEXT(AU185,"0.#"),1)=".",FALSE,TRUE)</formula>
    </cfRule>
    <cfRule type="expression" dxfId="862" priority="218">
      <formula>IF(RIGHT(TEXT(AU185,"0.#"),1)=".",TRUE,FALSE)</formula>
    </cfRule>
  </conditionalFormatting>
  <conditionalFormatting sqref="Y190">
    <cfRule type="expression" dxfId="861" priority="215">
      <formula>IF(RIGHT(TEXT(Y190,"0.#"),1)=".",FALSE,TRUE)</formula>
    </cfRule>
    <cfRule type="expression" dxfId="860" priority="216">
      <formula>IF(RIGHT(TEXT(Y190,"0.#"),1)=".",TRUE,FALSE)</formula>
    </cfRule>
  </conditionalFormatting>
  <conditionalFormatting sqref="Y199">
    <cfRule type="expression" dxfId="859" priority="213">
      <formula>IF(RIGHT(TEXT(Y199,"0.#"),1)=".",FALSE,TRUE)</formula>
    </cfRule>
    <cfRule type="expression" dxfId="858" priority="214">
      <formula>IF(RIGHT(TEXT(Y199,"0.#"),1)=".",TRUE,FALSE)</formula>
    </cfRule>
  </conditionalFormatting>
  <conditionalFormatting sqref="Y191:Y198">
    <cfRule type="expression" dxfId="857" priority="211">
      <formula>IF(RIGHT(TEXT(Y191,"0.#"),1)=".",FALSE,TRUE)</formula>
    </cfRule>
    <cfRule type="expression" dxfId="856" priority="212">
      <formula>IF(RIGHT(TEXT(Y191,"0.#"),1)=".",TRUE,FALSE)</formula>
    </cfRule>
  </conditionalFormatting>
  <conditionalFormatting sqref="AU190">
    <cfRule type="expression" dxfId="855" priority="209">
      <formula>IF(RIGHT(TEXT(AU190,"0.#"),1)=".",FALSE,TRUE)</formula>
    </cfRule>
    <cfRule type="expression" dxfId="854" priority="210">
      <formula>IF(RIGHT(TEXT(AU190,"0.#"),1)=".",TRUE,FALSE)</formula>
    </cfRule>
  </conditionalFormatting>
  <conditionalFormatting sqref="AU199">
    <cfRule type="expression" dxfId="853" priority="207">
      <formula>IF(RIGHT(TEXT(AU199,"0.#"),1)=".",FALSE,TRUE)</formula>
    </cfRule>
    <cfRule type="expression" dxfId="852" priority="208">
      <formula>IF(RIGHT(TEXT(AU199,"0.#"),1)=".",TRUE,FALSE)</formula>
    </cfRule>
  </conditionalFormatting>
  <conditionalFormatting sqref="AU191:AU198">
    <cfRule type="expression" dxfId="851" priority="205">
      <formula>IF(RIGHT(TEXT(AU191,"0.#"),1)=".",FALSE,TRUE)</formula>
    </cfRule>
    <cfRule type="expression" dxfId="850" priority="206">
      <formula>IF(RIGHT(TEXT(AU191,"0.#"),1)=".",TRUE,FALSE)</formula>
    </cfRule>
  </conditionalFormatting>
  <conditionalFormatting sqref="Y212">
    <cfRule type="expression" dxfId="849" priority="201">
      <formula>IF(RIGHT(TEXT(Y212,"0.#"),1)=".",FALSE,TRUE)</formula>
    </cfRule>
    <cfRule type="expression" dxfId="848" priority="202">
      <formula>IF(RIGHT(TEXT(Y212,"0.#"),1)=".",TRUE,FALSE)</formula>
    </cfRule>
  </conditionalFormatting>
  <conditionalFormatting sqref="Y207:Y211">
    <cfRule type="expression" dxfId="847" priority="199">
      <formula>IF(RIGHT(TEXT(Y207,"0.#"),1)=".",FALSE,TRUE)</formula>
    </cfRule>
    <cfRule type="expression" dxfId="846" priority="200">
      <formula>IF(RIGHT(TEXT(Y207,"0.#"),1)=".",TRUE,FALSE)</formula>
    </cfRule>
  </conditionalFormatting>
  <conditionalFormatting sqref="AU212">
    <cfRule type="expression" dxfId="845" priority="195">
      <formula>IF(RIGHT(TEXT(AU212,"0.#"),1)=".",FALSE,TRUE)</formula>
    </cfRule>
    <cfRule type="expression" dxfId="844" priority="196">
      <formula>IF(RIGHT(TEXT(AU212,"0.#"),1)=".",TRUE,FALSE)</formula>
    </cfRule>
  </conditionalFormatting>
  <conditionalFormatting sqref="AU207:AU211">
    <cfRule type="expression" dxfId="843" priority="193">
      <formula>IF(RIGHT(TEXT(AU207,"0.#"),1)=".",FALSE,TRUE)</formula>
    </cfRule>
    <cfRule type="expression" dxfId="842" priority="194">
      <formula>IF(RIGHT(TEXT(AU207,"0.#"),1)=".",TRUE,FALSE)</formula>
    </cfRule>
  </conditionalFormatting>
  <conditionalFormatting sqref="Y217">
    <cfRule type="expression" dxfId="841" priority="191">
      <formula>IF(RIGHT(TEXT(Y217,"0.#"),1)=".",FALSE,TRUE)</formula>
    </cfRule>
    <cfRule type="expression" dxfId="840" priority="192">
      <formula>IF(RIGHT(TEXT(Y217,"0.#"),1)=".",TRUE,FALSE)</formula>
    </cfRule>
  </conditionalFormatting>
  <conditionalFormatting sqref="Y226">
    <cfRule type="expression" dxfId="839" priority="189">
      <formula>IF(RIGHT(TEXT(Y226,"0.#"),1)=".",FALSE,TRUE)</formula>
    </cfRule>
    <cfRule type="expression" dxfId="838" priority="190">
      <formula>IF(RIGHT(TEXT(Y226,"0.#"),1)=".",TRUE,FALSE)</formula>
    </cfRule>
  </conditionalFormatting>
  <conditionalFormatting sqref="Y218:Y225">
    <cfRule type="expression" dxfId="837" priority="187">
      <formula>IF(RIGHT(TEXT(Y218,"0.#"),1)=".",FALSE,TRUE)</formula>
    </cfRule>
    <cfRule type="expression" dxfId="836" priority="188">
      <formula>IF(RIGHT(TEXT(Y218,"0.#"),1)=".",TRUE,FALSE)</formula>
    </cfRule>
  </conditionalFormatting>
  <conditionalFormatting sqref="AU217">
    <cfRule type="expression" dxfId="835" priority="185">
      <formula>IF(RIGHT(TEXT(AU217,"0.#"),1)=".",FALSE,TRUE)</formula>
    </cfRule>
    <cfRule type="expression" dxfId="834" priority="186">
      <formula>IF(RIGHT(TEXT(AU217,"0.#"),1)=".",TRUE,FALSE)</formula>
    </cfRule>
  </conditionalFormatting>
  <conditionalFormatting sqref="AU226">
    <cfRule type="expression" dxfId="833" priority="183">
      <formula>IF(RIGHT(TEXT(AU226,"0.#"),1)=".",FALSE,TRUE)</formula>
    </cfRule>
    <cfRule type="expression" dxfId="832" priority="184">
      <formula>IF(RIGHT(TEXT(AU226,"0.#"),1)=".",TRUE,FALSE)</formula>
    </cfRule>
  </conditionalFormatting>
  <conditionalFormatting sqref="AU218:AU225 AU216">
    <cfRule type="expression" dxfId="831" priority="181">
      <formula>IF(RIGHT(TEXT(AU216,"0.#"),1)=".",FALSE,TRUE)</formula>
    </cfRule>
    <cfRule type="expression" dxfId="830" priority="182">
      <formula>IF(RIGHT(TEXT(AU216,"0.#"),1)=".",TRUE,FALSE)</formula>
    </cfRule>
  </conditionalFormatting>
  <conditionalFormatting sqref="Y230">
    <cfRule type="expression" dxfId="829" priority="167">
      <formula>IF(RIGHT(TEXT(Y230,"0.#"),1)=".",FALSE,TRUE)</formula>
    </cfRule>
    <cfRule type="expression" dxfId="828" priority="168">
      <formula>IF(RIGHT(TEXT(Y230,"0.#"),1)=".",TRUE,FALSE)</formula>
    </cfRule>
  </conditionalFormatting>
  <conditionalFormatting sqref="Y239">
    <cfRule type="expression" dxfId="827" priority="165">
      <formula>IF(RIGHT(TEXT(Y239,"0.#"),1)=".",FALSE,TRUE)</formula>
    </cfRule>
    <cfRule type="expression" dxfId="826" priority="166">
      <formula>IF(RIGHT(TEXT(Y239,"0.#"),1)=".",TRUE,FALSE)</formula>
    </cfRule>
  </conditionalFormatting>
  <conditionalFormatting sqref="Y231:Y238 Y229">
    <cfRule type="expression" dxfId="825" priority="163">
      <formula>IF(RIGHT(TEXT(Y229,"0.#"),1)=".",FALSE,TRUE)</formula>
    </cfRule>
    <cfRule type="expression" dxfId="824" priority="164">
      <formula>IF(RIGHT(TEXT(Y229,"0.#"),1)=".",TRUE,FALSE)</formula>
    </cfRule>
  </conditionalFormatting>
  <conditionalFormatting sqref="AU230">
    <cfRule type="expression" dxfId="823" priority="161">
      <formula>IF(RIGHT(TEXT(AU230,"0.#"),1)=".",FALSE,TRUE)</formula>
    </cfRule>
    <cfRule type="expression" dxfId="822" priority="162">
      <formula>IF(RIGHT(TEXT(AU230,"0.#"),1)=".",TRUE,FALSE)</formula>
    </cfRule>
  </conditionalFormatting>
  <conditionalFormatting sqref="AU239">
    <cfRule type="expression" dxfId="821" priority="159">
      <formula>IF(RIGHT(TEXT(AU239,"0.#"),1)=".",FALSE,TRUE)</formula>
    </cfRule>
    <cfRule type="expression" dxfId="820" priority="160">
      <formula>IF(RIGHT(TEXT(AU239,"0.#"),1)=".",TRUE,FALSE)</formula>
    </cfRule>
  </conditionalFormatting>
  <conditionalFormatting sqref="AU231:AU238 AU229">
    <cfRule type="expression" dxfId="819" priority="157">
      <formula>IF(RIGHT(TEXT(AU229,"0.#"),1)=".",FALSE,TRUE)</formula>
    </cfRule>
    <cfRule type="expression" dxfId="818" priority="158">
      <formula>IF(RIGHT(TEXT(AU229,"0.#"),1)=".",TRUE,FALSE)</formula>
    </cfRule>
  </conditionalFormatting>
  <conditionalFormatting sqref="Y243">
    <cfRule type="expression" dxfId="817" priority="155">
      <formula>IF(RIGHT(TEXT(Y243,"0.#"),1)=".",FALSE,TRUE)</formula>
    </cfRule>
    <cfRule type="expression" dxfId="816" priority="156">
      <formula>IF(RIGHT(TEXT(Y243,"0.#"),1)=".",TRUE,FALSE)</formula>
    </cfRule>
  </conditionalFormatting>
  <conditionalFormatting sqref="Y252">
    <cfRule type="expression" dxfId="815" priority="153">
      <formula>IF(RIGHT(TEXT(Y252,"0.#"),1)=".",FALSE,TRUE)</formula>
    </cfRule>
    <cfRule type="expression" dxfId="814" priority="154">
      <formula>IF(RIGHT(TEXT(Y252,"0.#"),1)=".",TRUE,FALSE)</formula>
    </cfRule>
  </conditionalFormatting>
  <conditionalFormatting sqref="Y244:Y251 Y242">
    <cfRule type="expression" dxfId="813" priority="151">
      <formula>IF(RIGHT(TEXT(Y242,"0.#"),1)=".",FALSE,TRUE)</formula>
    </cfRule>
    <cfRule type="expression" dxfId="812" priority="152">
      <formula>IF(RIGHT(TEXT(Y242,"0.#"),1)=".",TRUE,FALSE)</formula>
    </cfRule>
  </conditionalFormatting>
  <conditionalFormatting sqref="AU243">
    <cfRule type="expression" dxfId="811" priority="149">
      <formula>IF(RIGHT(TEXT(AU243,"0.#"),1)=".",FALSE,TRUE)</formula>
    </cfRule>
    <cfRule type="expression" dxfId="810" priority="150">
      <formula>IF(RIGHT(TEXT(AU243,"0.#"),1)=".",TRUE,FALSE)</formula>
    </cfRule>
  </conditionalFormatting>
  <conditionalFormatting sqref="AU252">
    <cfRule type="expression" dxfId="809" priority="147">
      <formula>IF(RIGHT(TEXT(AU252,"0.#"),1)=".",FALSE,TRUE)</formula>
    </cfRule>
    <cfRule type="expression" dxfId="808" priority="148">
      <formula>IF(RIGHT(TEXT(AU252,"0.#"),1)=".",TRUE,FALSE)</formula>
    </cfRule>
  </conditionalFormatting>
  <conditionalFormatting sqref="AU244:AU251 AU242">
    <cfRule type="expression" dxfId="807" priority="145">
      <formula>IF(RIGHT(TEXT(AU242,"0.#"),1)=".",FALSE,TRUE)</formula>
    </cfRule>
    <cfRule type="expression" dxfId="806" priority="146">
      <formula>IF(RIGHT(TEXT(AU242,"0.#"),1)=".",TRUE,FALSE)</formula>
    </cfRule>
  </conditionalFormatting>
  <conditionalFormatting sqref="Y256">
    <cfRule type="expression" dxfId="805" priority="143">
      <formula>IF(RIGHT(TEXT(Y256,"0.#"),1)=".",FALSE,TRUE)</formula>
    </cfRule>
    <cfRule type="expression" dxfId="804" priority="144">
      <formula>IF(RIGHT(TEXT(Y256,"0.#"),1)=".",TRUE,FALSE)</formula>
    </cfRule>
  </conditionalFormatting>
  <conditionalFormatting sqref="Y265">
    <cfRule type="expression" dxfId="803" priority="141">
      <formula>IF(RIGHT(TEXT(Y265,"0.#"),1)=".",FALSE,TRUE)</formula>
    </cfRule>
    <cfRule type="expression" dxfId="802" priority="142">
      <formula>IF(RIGHT(TEXT(Y265,"0.#"),1)=".",TRUE,FALSE)</formula>
    </cfRule>
  </conditionalFormatting>
  <conditionalFormatting sqref="Y257:Y264 Y255">
    <cfRule type="expression" dxfId="801" priority="139">
      <formula>IF(RIGHT(TEXT(Y255,"0.#"),1)=".",FALSE,TRUE)</formula>
    </cfRule>
    <cfRule type="expression" dxfId="800" priority="140">
      <formula>IF(RIGHT(TEXT(Y255,"0.#"),1)=".",TRUE,FALSE)</formula>
    </cfRule>
  </conditionalFormatting>
  <conditionalFormatting sqref="AU256">
    <cfRule type="expression" dxfId="799" priority="137">
      <formula>IF(RIGHT(TEXT(AU256,"0.#"),1)=".",FALSE,TRUE)</formula>
    </cfRule>
    <cfRule type="expression" dxfId="798" priority="138">
      <formula>IF(RIGHT(TEXT(AU256,"0.#"),1)=".",TRUE,FALSE)</formula>
    </cfRule>
  </conditionalFormatting>
  <conditionalFormatting sqref="AU265">
    <cfRule type="expression" dxfId="797" priority="135">
      <formula>IF(RIGHT(TEXT(AU265,"0.#"),1)=".",FALSE,TRUE)</formula>
    </cfRule>
    <cfRule type="expression" dxfId="796" priority="136">
      <formula>IF(RIGHT(TEXT(AU265,"0.#"),1)=".",TRUE,FALSE)</formula>
    </cfRule>
  </conditionalFormatting>
  <conditionalFormatting sqref="AU257:AU264 AU255">
    <cfRule type="expression" dxfId="795" priority="133">
      <formula>IF(RIGHT(TEXT(AU255,"0.#"),1)=".",FALSE,TRUE)</formula>
    </cfRule>
    <cfRule type="expression" dxfId="794" priority="134">
      <formula>IF(RIGHT(TEXT(AU255,"0.#"),1)=".",TRUE,FALSE)</formula>
    </cfRule>
  </conditionalFormatting>
  <conditionalFormatting sqref="Y83">
    <cfRule type="expression" dxfId="793" priority="129">
      <formula>IF(RIGHT(TEXT(Y83,"0.#"),1)=".",FALSE,TRUE)</formula>
    </cfRule>
    <cfRule type="expression" dxfId="792" priority="130">
      <formula>IF(RIGHT(TEXT(Y83,"0.#"),1)=".",TRUE,FALSE)</formula>
    </cfRule>
  </conditionalFormatting>
  <conditionalFormatting sqref="AU89">
    <cfRule type="expression" dxfId="791" priority="123">
      <formula>IF(RIGHT(TEXT(AU89,"0.#"),1)=".",FALSE,TRUE)</formula>
    </cfRule>
    <cfRule type="expression" dxfId="790" priority="124">
      <formula>IF(RIGHT(TEXT(AU89,"0.#"),1)=".",TRUE,FALSE)</formula>
    </cfRule>
  </conditionalFormatting>
  <conditionalFormatting sqref="AU98">
    <cfRule type="expression" dxfId="789" priority="111">
      <formula>IF(RIGHT(TEXT(AU98,"0.#"),1)=".",FALSE,TRUE)</formula>
    </cfRule>
    <cfRule type="expression" dxfId="788" priority="112">
      <formula>IF(RIGHT(TEXT(AU98,"0.#"),1)=".",TRUE,FALSE)</formula>
    </cfRule>
  </conditionalFormatting>
  <conditionalFormatting sqref="AU99">
    <cfRule type="expression" dxfId="787" priority="109">
      <formula>IF(RIGHT(TEXT(AU99,"0.#"),1)=".",FALSE,TRUE)</formula>
    </cfRule>
    <cfRule type="expression" dxfId="786" priority="110">
      <formula>IF(RIGHT(TEXT(AU99,"0.#"),1)=".",TRUE,FALSE)</formula>
    </cfRule>
  </conditionalFormatting>
  <conditionalFormatting sqref="AU97">
    <cfRule type="expression" dxfId="785" priority="105">
      <formula>IF(RIGHT(TEXT(AU97,"0.#"),1)=".",FALSE,TRUE)</formula>
    </cfRule>
    <cfRule type="expression" dxfId="784" priority="106">
      <formula>IF(RIGHT(TEXT(AU97,"0.#"),1)=".",TRUE,FALSE)</formula>
    </cfRule>
  </conditionalFormatting>
  <conditionalFormatting sqref="AU167:AU168">
    <cfRule type="expression" dxfId="783" priority="97">
      <formula>IF(RIGHT(TEXT(AU167,"0.#"),1)=".",FALSE,TRUE)</formula>
    </cfRule>
    <cfRule type="expression" dxfId="782" priority="98">
      <formula>IF(RIGHT(TEXT(AU167,"0.#"),1)=".",TRUE,FALSE)</formula>
    </cfRule>
  </conditionalFormatting>
  <conditionalFormatting sqref="AU166">
    <cfRule type="expression" dxfId="781" priority="95">
      <formula>IF(RIGHT(TEXT(AU166,"0.#"),1)=".",FALSE,TRUE)</formula>
    </cfRule>
    <cfRule type="expression" dxfId="780" priority="96">
      <formula>IF(RIGHT(TEXT(AU166,"0.#"),1)=".",TRUE,FALSE)</formula>
    </cfRule>
  </conditionalFormatting>
  <conditionalFormatting sqref="AU165">
    <cfRule type="expression" dxfId="779" priority="93">
      <formula>IF(RIGHT(TEXT(AU165,"0.#"),1)=".",FALSE,TRUE)</formula>
    </cfRule>
    <cfRule type="expression" dxfId="778" priority="94">
      <formula>IF(RIGHT(TEXT(AU165,"0.#"),1)=".",TRUE,FALSE)</formula>
    </cfRule>
  </conditionalFormatting>
  <conditionalFormatting sqref="AU164">
    <cfRule type="expression" dxfId="777" priority="91">
      <formula>IF(RIGHT(TEXT(AU164,"0.#"),1)=".",FALSE,TRUE)</formula>
    </cfRule>
    <cfRule type="expression" dxfId="776" priority="92">
      <formula>IF(RIGHT(TEXT(AU164,"0.#"),1)=".",TRUE,FALSE)</formula>
    </cfRule>
  </conditionalFormatting>
  <conditionalFormatting sqref="AU189">
    <cfRule type="expression" dxfId="775" priority="81">
      <formula>IF(RIGHT(TEXT(AU189,"0.#"),1)=".",FALSE,TRUE)</formula>
    </cfRule>
    <cfRule type="expression" dxfId="774" priority="82">
      <formula>IF(RIGHT(TEXT(AU189,"0.#"),1)=".",TRUE,FALSE)</formula>
    </cfRule>
  </conditionalFormatting>
  <conditionalFormatting sqref="AU34">
    <cfRule type="expression" dxfId="773" priority="77">
      <formula>IF(RIGHT(TEXT(AU34,"0.#"),1)=".",FALSE,TRUE)</formula>
    </cfRule>
    <cfRule type="expression" dxfId="772" priority="78">
      <formula>IF(RIGHT(TEXT(AU34,"0.#"),1)=".",TRUE,FALSE)</formula>
    </cfRule>
  </conditionalFormatting>
  <conditionalFormatting sqref="AU35">
    <cfRule type="expression" dxfId="771" priority="75">
      <formula>IF(RIGHT(TEXT(AU35,"0.#"),1)=".",FALSE,TRUE)</formula>
    </cfRule>
    <cfRule type="expression" dxfId="770" priority="76">
      <formula>IF(RIGHT(TEXT(AU35,"0.#"),1)=".",TRUE,FALSE)</formula>
    </cfRule>
  </conditionalFormatting>
  <conditionalFormatting sqref="AU36">
    <cfRule type="expression" dxfId="769" priority="73">
      <formula>IF(RIGHT(TEXT(AU36,"0.#"),1)=".",FALSE,TRUE)</formula>
    </cfRule>
    <cfRule type="expression" dxfId="768" priority="74">
      <formula>IF(RIGHT(TEXT(AU36,"0.#"),1)=".",TRUE,FALSE)</formula>
    </cfRule>
  </conditionalFormatting>
  <conditionalFormatting sqref="AU31">
    <cfRule type="expression" dxfId="767" priority="71">
      <formula>IF(RIGHT(TEXT(AU31,"0.#"),1)=".",FALSE,TRUE)</formula>
    </cfRule>
    <cfRule type="expression" dxfId="766" priority="72">
      <formula>IF(RIGHT(TEXT(AU31,"0.#"),1)=".",TRUE,FALSE)</formula>
    </cfRule>
  </conditionalFormatting>
  <conditionalFormatting sqref="AU30">
    <cfRule type="expression" dxfId="765" priority="69">
      <formula>IF(RIGHT(TEXT(AU30,"0.#"),1)=".",FALSE,TRUE)</formula>
    </cfRule>
    <cfRule type="expression" dxfId="764" priority="70">
      <formula>IF(RIGHT(TEXT(AU30,"0.#"),1)=".",TRUE,FALSE)</formula>
    </cfRule>
  </conditionalFormatting>
  <conditionalFormatting sqref="AU33">
    <cfRule type="expression" dxfId="763" priority="67">
      <formula>IF(RIGHT(TEXT(AU33,"0.#"),1)=".",FALSE,TRUE)</formula>
    </cfRule>
    <cfRule type="expression" dxfId="762" priority="68">
      <formula>IF(RIGHT(TEXT(AU33,"0.#"),1)=".",TRUE,FALSE)</formula>
    </cfRule>
  </conditionalFormatting>
  <conditionalFormatting sqref="AU34">
    <cfRule type="expression" dxfId="761" priority="65">
      <formula>IF(RIGHT(TEXT(AU34,"0.#"),1)=".",FALSE,TRUE)</formula>
    </cfRule>
    <cfRule type="expression" dxfId="760" priority="66">
      <formula>IF(RIGHT(TEXT(AU34,"0.#"),1)=".",TRUE,FALSE)</formula>
    </cfRule>
  </conditionalFormatting>
  <conditionalFormatting sqref="AU32">
    <cfRule type="expression" dxfId="759" priority="63">
      <formula>IF(RIGHT(TEXT(AU32,"0.#"),1)=".",FALSE,TRUE)</formula>
    </cfRule>
    <cfRule type="expression" dxfId="758" priority="64">
      <formula>IF(RIGHT(TEXT(AU32,"0.#"),1)=".",TRUE,FALSE)</formula>
    </cfRule>
  </conditionalFormatting>
  <conditionalFormatting sqref="AU45">
    <cfRule type="expression" dxfId="757" priority="61">
      <formula>IF(RIGHT(TEXT(AU45,"0.#"),1)=".",FALSE,TRUE)</formula>
    </cfRule>
    <cfRule type="expression" dxfId="756" priority="62">
      <formula>IF(RIGHT(TEXT(AU45,"0.#"),1)=".",TRUE,FALSE)</formula>
    </cfRule>
  </conditionalFormatting>
  <conditionalFormatting sqref="AU46">
    <cfRule type="expression" dxfId="755" priority="59">
      <formula>IF(RIGHT(TEXT(AU46,"0.#"),1)=".",FALSE,TRUE)</formula>
    </cfRule>
    <cfRule type="expression" dxfId="754" priority="60">
      <formula>IF(RIGHT(TEXT(AU46,"0.#"),1)=".",TRUE,FALSE)</formula>
    </cfRule>
  </conditionalFormatting>
  <conditionalFormatting sqref="AU43">
    <cfRule type="expression" dxfId="753" priority="57">
      <formula>IF(RIGHT(TEXT(AU43,"0.#"),1)=".",FALSE,TRUE)</formula>
    </cfRule>
    <cfRule type="expression" dxfId="752" priority="58">
      <formula>IF(RIGHT(TEXT(AU43,"0.#"),1)=".",TRUE,FALSE)</formula>
    </cfRule>
  </conditionalFormatting>
  <conditionalFormatting sqref="AU44">
    <cfRule type="expression" dxfId="751" priority="55">
      <formula>IF(RIGHT(TEXT(AU44,"0.#"),1)=".",FALSE,TRUE)</formula>
    </cfRule>
    <cfRule type="expression" dxfId="750" priority="56">
      <formula>IF(RIGHT(TEXT(AU44,"0.#"),1)=".",TRUE,FALSE)</formula>
    </cfRule>
  </conditionalFormatting>
  <conditionalFormatting sqref="Y57">
    <cfRule type="expression" dxfId="749" priority="53">
      <formula>IF(RIGHT(TEXT(Y57,"0.#"),1)=".",FALSE,TRUE)</formula>
    </cfRule>
    <cfRule type="expression" dxfId="748" priority="54">
      <formula>IF(RIGHT(TEXT(Y57,"0.#"),1)=".",TRUE,FALSE)</formula>
    </cfRule>
  </conditionalFormatting>
  <conditionalFormatting sqref="AU57">
    <cfRule type="expression" dxfId="747" priority="51">
      <formula>IF(RIGHT(TEXT(AU57,"0.#"),1)=".",FALSE,TRUE)</formula>
    </cfRule>
    <cfRule type="expression" dxfId="746" priority="52">
      <formula>IF(RIGHT(TEXT(AU57,"0.#"),1)=".",TRUE,FALSE)</formula>
    </cfRule>
  </conditionalFormatting>
  <conditionalFormatting sqref="Y70">
    <cfRule type="expression" dxfId="745" priority="49">
      <formula>IF(RIGHT(TEXT(Y70,"0.#"),1)=".",FALSE,TRUE)</formula>
    </cfRule>
    <cfRule type="expression" dxfId="744" priority="50">
      <formula>IF(RIGHT(TEXT(Y70,"0.#"),1)=".",TRUE,FALSE)</formula>
    </cfRule>
  </conditionalFormatting>
  <conditionalFormatting sqref="Y98">
    <cfRule type="expression" dxfId="743" priority="47">
      <formula>IF(RIGHT(TEXT(Y98,"0.#"),1)=".",FALSE,TRUE)</formula>
    </cfRule>
    <cfRule type="expression" dxfId="742" priority="48">
      <formula>IF(RIGHT(TEXT(Y98,"0.#"),1)=".",TRUE,FALSE)</formula>
    </cfRule>
  </conditionalFormatting>
  <conditionalFormatting sqref="Y97">
    <cfRule type="expression" dxfId="741" priority="45">
      <formula>IF(RIGHT(TEXT(Y97,"0.#"),1)=".",FALSE,TRUE)</formula>
    </cfRule>
    <cfRule type="expression" dxfId="740" priority="46">
      <formula>IF(RIGHT(TEXT(Y97,"0.#"),1)=".",TRUE,FALSE)</formula>
    </cfRule>
  </conditionalFormatting>
  <conditionalFormatting sqref="Y96">
    <cfRule type="expression" dxfId="739" priority="43">
      <formula>IF(RIGHT(TEXT(Y96,"0.#"),1)=".",FALSE,TRUE)</formula>
    </cfRule>
    <cfRule type="expression" dxfId="738" priority="44">
      <formula>IF(RIGHT(TEXT(Y96,"0.#"),1)=".",TRUE,FALSE)</formula>
    </cfRule>
  </conditionalFormatting>
  <conditionalFormatting sqref="AU96">
    <cfRule type="expression" dxfId="737" priority="41">
      <formula>IF(RIGHT(TEXT(AU96,"0.#"),1)=".",FALSE,TRUE)</formula>
    </cfRule>
    <cfRule type="expression" dxfId="736" priority="42">
      <formula>IF(RIGHT(TEXT(AU96,"0.#"),1)=".",TRUE,FALSE)</formula>
    </cfRule>
  </conditionalFormatting>
  <conditionalFormatting sqref="Y110">
    <cfRule type="expression" dxfId="735" priority="39">
      <formula>IF(RIGHT(TEXT(Y110,"0.#"),1)=".",FALSE,TRUE)</formula>
    </cfRule>
    <cfRule type="expression" dxfId="734" priority="40">
      <formula>IF(RIGHT(TEXT(Y110,"0.#"),1)=".",TRUE,FALSE)</formula>
    </cfRule>
  </conditionalFormatting>
  <conditionalFormatting sqref="AU110">
    <cfRule type="expression" dxfId="733" priority="37">
      <formula>IF(RIGHT(TEXT(AU110,"0.#"),1)=".",FALSE,TRUE)</formula>
    </cfRule>
    <cfRule type="expression" dxfId="732" priority="38">
      <formula>IF(RIGHT(TEXT(AU110,"0.#"),1)=".",TRUE,FALSE)</formula>
    </cfRule>
  </conditionalFormatting>
  <conditionalFormatting sqref="Y123">
    <cfRule type="expression" dxfId="731" priority="35">
      <formula>IF(RIGHT(TEXT(Y123,"0.#"),1)=".",FALSE,TRUE)</formula>
    </cfRule>
    <cfRule type="expression" dxfId="730" priority="36">
      <formula>IF(RIGHT(TEXT(Y123,"0.#"),1)=".",TRUE,FALSE)</formula>
    </cfRule>
  </conditionalFormatting>
  <conditionalFormatting sqref="AU123">
    <cfRule type="expression" dxfId="729" priority="33">
      <formula>IF(RIGHT(TEXT(AU123,"0.#"),1)=".",FALSE,TRUE)</formula>
    </cfRule>
    <cfRule type="expression" dxfId="728" priority="34">
      <formula>IF(RIGHT(TEXT(AU123,"0.#"),1)=".",TRUE,FALSE)</formula>
    </cfRule>
  </conditionalFormatting>
  <conditionalFormatting sqref="Y136">
    <cfRule type="expression" dxfId="727" priority="31">
      <formula>IF(RIGHT(TEXT(Y136,"0.#"),1)=".",FALSE,TRUE)</formula>
    </cfRule>
    <cfRule type="expression" dxfId="726" priority="32">
      <formula>IF(RIGHT(TEXT(Y136,"0.#"),1)=".",TRUE,FALSE)</formula>
    </cfRule>
  </conditionalFormatting>
  <conditionalFormatting sqref="AU136">
    <cfRule type="expression" dxfId="725" priority="29">
      <formula>IF(RIGHT(TEXT(AU136,"0.#"),1)=".",FALSE,TRUE)</formula>
    </cfRule>
    <cfRule type="expression" dxfId="724" priority="30">
      <formula>IF(RIGHT(TEXT(AU136,"0.#"),1)=".",TRUE,FALSE)</formula>
    </cfRule>
  </conditionalFormatting>
  <conditionalFormatting sqref="AU149">
    <cfRule type="expression" dxfId="723" priority="27">
      <formula>IF(RIGHT(TEXT(AU149,"0.#"),1)=".",FALSE,TRUE)</formula>
    </cfRule>
    <cfRule type="expression" dxfId="722" priority="28">
      <formula>IF(RIGHT(TEXT(AU149,"0.#"),1)=".",TRUE,FALSE)</formula>
    </cfRule>
  </conditionalFormatting>
  <conditionalFormatting sqref="Y149">
    <cfRule type="expression" dxfId="721" priority="25">
      <formula>IF(RIGHT(TEXT(Y149,"0.#"),1)=".",FALSE,TRUE)</formula>
    </cfRule>
    <cfRule type="expression" dxfId="720" priority="26">
      <formula>IF(RIGHT(TEXT(Y149,"0.#"),1)=".",TRUE,FALSE)</formula>
    </cfRule>
  </conditionalFormatting>
  <conditionalFormatting sqref="AU163">
    <cfRule type="expression" dxfId="719" priority="23">
      <formula>IF(RIGHT(TEXT(AU163,"0.#"),1)=".",FALSE,TRUE)</formula>
    </cfRule>
    <cfRule type="expression" dxfId="718" priority="24">
      <formula>IF(RIGHT(TEXT(AU163,"0.#"),1)=".",TRUE,FALSE)</formula>
    </cfRule>
  </conditionalFormatting>
  <conditionalFormatting sqref="Y163">
    <cfRule type="expression" dxfId="717" priority="21">
      <formula>IF(RIGHT(TEXT(Y163,"0.#"),1)=".",FALSE,TRUE)</formula>
    </cfRule>
    <cfRule type="expression" dxfId="716" priority="22">
      <formula>IF(RIGHT(TEXT(Y163,"0.#"),1)=".",TRUE,FALSE)</formula>
    </cfRule>
  </conditionalFormatting>
  <conditionalFormatting sqref="Y183:Y184">
    <cfRule type="expression" dxfId="715" priority="19">
      <formula>IF(RIGHT(TEXT(Y183,"0.#"),1)=".",FALSE,TRUE)</formula>
    </cfRule>
    <cfRule type="expression" dxfId="714" priority="20">
      <formula>IF(RIGHT(TEXT(Y183,"0.#"),1)=".",TRUE,FALSE)</formula>
    </cfRule>
  </conditionalFormatting>
  <conditionalFormatting sqref="AU181:AU184">
    <cfRule type="expression" dxfId="713" priority="17">
      <formula>IF(RIGHT(TEXT(AU181,"0.#"),1)=".",FALSE,TRUE)</formula>
    </cfRule>
    <cfRule type="expression" dxfId="712" priority="18">
      <formula>IF(RIGHT(TEXT(AU181,"0.#"),1)=".",TRUE,FALSE)</formula>
    </cfRule>
  </conditionalFormatting>
  <conditionalFormatting sqref="AU176:AU179">
    <cfRule type="expression" dxfId="711" priority="15">
      <formula>IF(RIGHT(TEXT(AU176,"0.#"),1)=".",FALSE,TRUE)</formula>
    </cfRule>
    <cfRule type="expression" dxfId="710" priority="16">
      <formula>IF(RIGHT(TEXT(AU176,"0.#"),1)=".",TRUE,FALSE)</formula>
    </cfRule>
  </conditionalFormatting>
  <conditionalFormatting sqref="AU180">
    <cfRule type="expression" dxfId="709" priority="13">
      <formula>IF(RIGHT(TEXT(AU180,"0.#"),1)=".",FALSE,TRUE)</formula>
    </cfRule>
    <cfRule type="expression" dxfId="708" priority="14">
      <formula>IF(RIGHT(TEXT(AU180,"0.#"),1)=".",TRUE,FALSE)</formula>
    </cfRule>
  </conditionalFormatting>
  <conditionalFormatting sqref="Y189">
    <cfRule type="expression" dxfId="707" priority="11">
      <formula>IF(RIGHT(TEXT(Y189,"0.#"),1)=".",FALSE,TRUE)</formula>
    </cfRule>
    <cfRule type="expression" dxfId="706" priority="12">
      <formula>IF(RIGHT(TEXT(Y189,"0.#"),1)=".",TRUE,FALSE)</formula>
    </cfRule>
  </conditionalFormatting>
  <conditionalFormatting sqref="Y203">
    <cfRule type="expression" dxfId="705" priority="9">
      <formula>IF(RIGHT(TEXT(Y203,"0.#"),1)=".",FALSE,TRUE)</formula>
    </cfRule>
    <cfRule type="expression" dxfId="704" priority="10">
      <formula>IF(RIGHT(TEXT(Y203,"0.#"),1)=".",TRUE,FALSE)</formula>
    </cfRule>
  </conditionalFormatting>
  <conditionalFormatting sqref="Y204:Y206 Y202">
    <cfRule type="expression" dxfId="703" priority="7">
      <formula>IF(RIGHT(TEXT(Y202,"0.#"),1)=".",FALSE,TRUE)</formula>
    </cfRule>
    <cfRule type="expression" dxfId="702" priority="8">
      <formula>IF(RIGHT(TEXT(Y202,"0.#"),1)=".",TRUE,FALSE)</formula>
    </cfRule>
  </conditionalFormatting>
  <conditionalFormatting sqref="AU202:AU203">
    <cfRule type="expression" dxfId="701" priority="5">
      <formula>IF(RIGHT(TEXT(AU202,"0.#"),1)=".",FALSE,TRUE)</formula>
    </cfRule>
    <cfRule type="expression" dxfId="700" priority="6">
      <formula>IF(RIGHT(TEXT(AU202,"0.#"),1)=".",TRUE,FALSE)</formula>
    </cfRule>
  </conditionalFormatting>
  <conditionalFormatting sqref="AU204:AU205">
    <cfRule type="expression" dxfId="699" priority="3">
      <formula>IF(RIGHT(TEXT(AU204,"0.#"),1)=".",FALSE,TRUE)</formula>
    </cfRule>
    <cfRule type="expression" dxfId="698" priority="4">
      <formula>IF(RIGHT(TEXT(AU204,"0.#"),1)=".",TRUE,FALSE)</formula>
    </cfRule>
  </conditionalFormatting>
  <conditionalFormatting sqref="Y216">
    <cfRule type="expression" dxfId="697" priority="1">
      <formula>IF(RIGHT(TEXT(Y216,"0.#"),1)=".",FALSE,TRUE)</formula>
    </cfRule>
    <cfRule type="expression" dxfId="696" priority="2">
      <formula>IF(RIGHT(TEXT(Y216,"0.#"),1)=".",TRUE,FALSE)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&amp;R&amp;"-,太字"&amp;18別紙２</firstHeader>
  </headerFooter>
  <rowBreaks count="2" manualBreakCount="2">
    <brk id="53" max="16383" man="1"/>
    <brk id="163" max="4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75" zoomScaleNormal="75" zoomScaleSheetLayoutView="100" zoomScalePageLayoutView="70" workbookViewId="0">
      <selection activeCell="J767" sqref="J767:O76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406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385</v>
      </c>
      <c r="K3" s="100"/>
      <c r="L3" s="100"/>
      <c r="M3" s="100"/>
      <c r="N3" s="100"/>
      <c r="O3" s="100"/>
      <c r="P3" s="346" t="s">
        <v>27</v>
      </c>
      <c r="Q3" s="346"/>
      <c r="R3" s="346"/>
      <c r="S3" s="346"/>
      <c r="T3" s="346"/>
      <c r="U3" s="346"/>
      <c r="V3" s="346"/>
      <c r="W3" s="346"/>
      <c r="X3" s="346"/>
      <c r="Y3" s="343" t="s">
        <v>438</v>
      </c>
      <c r="Z3" s="344"/>
      <c r="AA3" s="344"/>
      <c r="AB3" s="344"/>
      <c r="AC3" s="276" t="s">
        <v>423</v>
      </c>
      <c r="AD3" s="276"/>
      <c r="AE3" s="276"/>
      <c r="AF3" s="276"/>
      <c r="AG3" s="276"/>
      <c r="AH3" s="343" t="s">
        <v>370</v>
      </c>
      <c r="AI3" s="345"/>
      <c r="AJ3" s="345"/>
      <c r="AK3" s="345"/>
      <c r="AL3" s="345" t="s">
        <v>21</v>
      </c>
      <c r="AM3" s="345"/>
      <c r="AN3" s="345"/>
      <c r="AO3" s="429"/>
      <c r="AP3" s="430" t="s">
        <v>386</v>
      </c>
      <c r="AQ3" s="430"/>
      <c r="AR3" s="430"/>
      <c r="AS3" s="430"/>
      <c r="AT3" s="430"/>
      <c r="AU3" s="430"/>
      <c r="AV3" s="430"/>
      <c r="AW3" s="430"/>
      <c r="AX3" s="430"/>
    </row>
    <row r="4" spans="1:50" ht="26.25" customHeight="1" x14ac:dyDescent="0.15">
      <c r="A4" s="1221">
        <v>1</v>
      </c>
      <c r="B4" s="1221">
        <v>1</v>
      </c>
      <c r="C4" s="1205" t="s">
        <v>792</v>
      </c>
      <c r="D4" s="1205"/>
      <c r="E4" s="1205"/>
      <c r="F4" s="1205"/>
      <c r="G4" s="1205"/>
      <c r="H4" s="1205"/>
      <c r="I4" s="1205"/>
      <c r="J4" s="1206">
        <v>6010901007401</v>
      </c>
      <c r="K4" s="1206"/>
      <c r="L4" s="1206"/>
      <c r="M4" s="1206"/>
      <c r="N4" s="1206"/>
      <c r="O4" s="1206"/>
      <c r="P4" s="1205" t="s">
        <v>793</v>
      </c>
      <c r="Q4" s="1205"/>
      <c r="R4" s="1205"/>
      <c r="S4" s="1205"/>
      <c r="T4" s="1205"/>
      <c r="U4" s="1205"/>
      <c r="V4" s="1205"/>
      <c r="W4" s="1205"/>
      <c r="X4" s="1205"/>
      <c r="Y4" s="1207">
        <v>5</v>
      </c>
      <c r="Z4" s="1207"/>
      <c r="AA4" s="1207"/>
      <c r="AB4" s="1207"/>
      <c r="AC4" s="1218" t="s">
        <v>794</v>
      </c>
      <c r="AD4" s="1209"/>
      <c r="AE4" s="1209"/>
      <c r="AF4" s="1209"/>
      <c r="AG4" s="1210"/>
      <c r="AH4" s="1219">
        <v>1</v>
      </c>
      <c r="AI4" s="425"/>
      <c r="AJ4" s="425"/>
      <c r="AK4" s="425"/>
      <c r="AL4" s="1211">
        <v>97.9</v>
      </c>
      <c r="AM4" s="1211"/>
      <c r="AN4" s="1211"/>
      <c r="AO4" s="1211"/>
      <c r="AP4" s="425" t="s">
        <v>798</v>
      </c>
      <c r="AQ4" s="425"/>
      <c r="AR4" s="425"/>
      <c r="AS4" s="425"/>
      <c r="AT4" s="425"/>
      <c r="AU4" s="425"/>
      <c r="AV4" s="425"/>
      <c r="AW4" s="425"/>
      <c r="AX4" s="425"/>
    </row>
    <row r="5" spans="1:50" ht="26.25" customHeight="1" x14ac:dyDescent="0.15">
      <c r="A5" s="1221">
        <v>2</v>
      </c>
      <c r="B5" s="1221">
        <v>1</v>
      </c>
      <c r="C5" s="1205" t="s">
        <v>795</v>
      </c>
      <c r="D5" s="1205"/>
      <c r="E5" s="1205"/>
      <c r="F5" s="1205"/>
      <c r="G5" s="1205"/>
      <c r="H5" s="1205"/>
      <c r="I5" s="1205"/>
      <c r="J5" s="1206">
        <v>5100001012970</v>
      </c>
      <c r="K5" s="1206"/>
      <c r="L5" s="1206"/>
      <c r="M5" s="1206"/>
      <c r="N5" s="1206"/>
      <c r="O5" s="1206"/>
      <c r="P5" s="1205" t="s">
        <v>796</v>
      </c>
      <c r="Q5" s="1205"/>
      <c r="R5" s="1205"/>
      <c r="S5" s="1205"/>
      <c r="T5" s="1205"/>
      <c r="U5" s="1205"/>
      <c r="V5" s="1205"/>
      <c r="W5" s="1205"/>
      <c r="X5" s="1205"/>
      <c r="Y5" s="1207">
        <v>1</v>
      </c>
      <c r="Z5" s="1207"/>
      <c r="AA5" s="1207"/>
      <c r="AB5" s="1207"/>
      <c r="AC5" s="1208" t="s">
        <v>797</v>
      </c>
      <c r="AD5" s="1209"/>
      <c r="AE5" s="1209"/>
      <c r="AF5" s="1209"/>
      <c r="AG5" s="1210"/>
      <c r="AH5" s="425" t="s">
        <v>669</v>
      </c>
      <c r="AI5" s="425"/>
      <c r="AJ5" s="425"/>
      <c r="AK5" s="425"/>
      <c r="AL5" s="1211" t="s">
        <v>669</v>
      </c>
      <c r="AM5" s="1211"/>
      <c r="AN5" s="1211"/>
      <c r="AO5" s="1211"/>
      <c r="AP5" s="425" t="s">
        <v>798</v>
      </c>
      <c r="AQ5" s="425"/>
      <c r="AR5" s="425"/>
      <c r="AS5" s="425"/>
      <c r="AT5" s="425"/>
      <c r="AU5" s="425"/>
      <c r="AV5" s="425"/>
      <c r="AW5" s="425"/>
      <c r="AX5" s="425"/>
    </row>
    <row r="6" spans="1:50" ht="26.25" hidden="1" customHeight="1" x14ac:dyDescent="0.15">
      <c r="A6" s="1221">
        <v>3</v>
      </c>
      <c r="B6" s="1221">
        <v>1</v>
      </c>
      <c r="C6" s="420"/>
      <c r="D6" s="417"/>
      <c r="E6" s="417"/>
      <c r="F6" s="417"/>
      <c r="G6" s="417"/>
      <c r="H6" s="417"/>
      <c r="I6" s="417"/>
      <c r="J6" s="418"/>
      <c r="K6" s="419"/>
      <c r="L6" s="419"/>
      <c r="M6" s="419"/>
      <c r="N6" s="419"/>
      <c r="O6" s="419"/>
      <c r="P6" s="421"/>
      <c r="Q6" s="316"/>
      <c r="R6" s="316"/>
      <c r="S6" s="316"/>
      <c r="T6" s="316"/>
      <c r="U6" s="316"/>
      <c r="V6" s="316"/>
      <c r="W6" s="316"/>
      <c r="X6" s="316"/>
      <c r="Y6" s="1220"/>
      <c r="Z6" s="1220"/>
      <c r="AA6" s="1220"/>
      <c r="AB6" s="1220"/>
      <c r="AC6" s="321"/>
      <c r="AD6" s="321"/>
      <c r="AE6" s="321"/>
      <c r="AF6" s="321"/>
      <c r="AG6" s="321"/>
      <c r="AH6" s="423"/>
      <c r="AI6" s="424"/>
      <c r="AJ6" s="424"/>
      <c r="AK6" s="424"/>
      <c r="AL6" s="324"/>
      <c r="AM6" s="325"/>
      <c r="AN6" s="325"/>
      <c r="AO6" s="326"/>
      <c r="AP6" s="425"/>
      <c r="AQ6" s="425"/>
      <c r="AR6" s="425"/>
      <c r="AS6" s="425"/>
      <c r="AT6" s="425"/>
      <c r="AU6" s="425"/>
      <c r="AV6" s="425"/>
      <c r="AW6" s="425"/>
      <c r="AX6" s="425"/>
    </row>
    <row r="7" spans="1:50" ht="26.25" hidden="1" customHeight="1" x14ac:dyDescent="0.15">
      <c r="A7" s="1221">
        <v>4</v>
      </c>
      <c r="B7" s="1221">
        <v>1</v>
      </c>
      <c r="C7" s="420"/>
      <c r="D7" s="417"/>
      <c r="E7" s="417"/>
      <c r="F7" s="417"/>
      <c r="G7" s="417"/>
      <c r="H7" s="417"/>
      <c r="I7" s="417"/>
      <c r="J7" s="418"/>
      <c r="K7" s="419"/>
      <c r="L7" s="419"/>
      <c r="M7" s="419"/>
      <c r="N7" s="419"/>
      <c r="O7" s="419"/>
      <c r="P7" s="421"/>
      <c r="Q7" s="316"/>
      <c r="R7" s="316"/>
      <c r="S7" s="316"/>
      <c r="T7" s="316"/>
      <c r="U7" s="316"/>
      <c r="V7" s="316"/>
      <c r="W7" s="316"/>
      <c r="X7" s="316"/>
      <c r="Y7" s="317"/>
      <c r="Z7" s="318"/>
      <c r="AA7" s="318"/>
      <c r="AB7" s="319"/>
      <c r="AC7" s="321"/>
      <c r="AD7" s="321"/>
      <c r="AE7" s="321"/>
      <c r="AF7" s="321"/>
      <c r="AG7" s="321"/>
      <c r="AH7" s="423"/>
      <c r="AI7" s="424"/>
      <c r="AJ7" s="424"/>
      <c r="AK7" s="424"/>
      <c r="AL7" s="324"/>
      <c r="AM7" s="325"/>
      <c r="AN7" s="325"/>
      <c r="AO7" s="326"/>
      <c r="AP7" s="320"/>
      <c r="AQ7" s="320"/>
      <c r="AR7" s="320"/>
      <c r="AS7" s="320"/>
      <c r="AT7" s="320"/>
      <c r="AU7" s="320"/>
      <c r="AV7" s="320"/>
      <c r="AW7" s="320"/>
      <c r="AX7" s="320"/>
    </row>
    <row r="8" spans="1:50" ht="26.25" hidden="1" customHeight="1" x14ac:dyDescent="0.15">
      <c r="A8" s="1221">
        <v>5</v>
      </c>
      <c r="B8" s="1221">
        <v>1</v>
      </c>
      <c r="C8" s="420"/>
      <c r="D8" s="417"/>
      <c r="E8" s="417"/>
      <c r="F8" s="417"/>
      <c r="G8" s="417"/>
      <c r="H8" s="417"/>
      <c r="I8" s="417"/>
      <c r="J8" s="418"/>
      <c r="K8" s="419"/>
      <c r="L8" s="419"/>
      <c r="M8" s="419"/>
      <c r="N8" s="419"/>
      <c r="O8" s="419"/>
      <c r="P8" s="421"/>
      <c r="Q8" s="316"/>
      <c r="R8" s="316"/>
      <c r="S8" s="316"/>
      <c r="T8" s="316"/>
      <c r="U8" s="316"/>
      <c r="V8" s="316"/>
      <c r="W8" s="316"/>
      <c r="X8" s="316"/>
      <c r="Y8" s="317"/>
      <c r="Z8" s="318"/>
      <c r="AA8" s="318"/>
      <c r="AB8" s="319"/>
      <c r="AC8" s="321"/>
      <c r="AD8" s="321"/>
      <c r="AE8" s="321"/>
      <c r="AF8" s="321"/>
      <c r="AG8" s="321"/>
      <c r="AH8" s="1217"/>
      <c r="AI8" s="932"/>
      <c r="AJ8" s="932"/>
      <c r="AK8" s="932"/>
      <c r="AL8" s="324"/>
      <c r="AM8" s="325"/>
      <c r="AN8" s="325"/>
      <c r="AO8" s="326"/>
      <c r="AP8" s="320"/>
      <c r="AQ8" s="320"/>
      <c r="AR8" s="320"/>
      <c r="AS8" s="320"/>
      <c r="AT8" s="320"/>
      <c r="AU8" s="320"/>
      <c r="AV8" s="320"/>
      <c r="AW8" s="320"/>
      <c r="AX8" s="320"/>
    </row>
    <row r="9" spans="1:50" ht="26.25" hidden="1" customHeight="1" x14ac:dyDescent="0.15">
      <c r="A9" s="1221">
        <v>6</v>
      </c>
      <c r="B9" s="1221">
        <v>1</v>
      </c>
      <c r="C9" s="426"/>
      <c r="D9" s="427"/>
      <c r="E9" s="427"/>
      <c r="F9" s="427"/>
      <c r="G9" s="427"/>
      <c r="H9" s="427"/>
      <c r="I9" s="428"/>
      <c r="J9" s="418"/>
      <c r="K9" s="419"/>
      <c r="L9" s="419"/>
      <c r="M9" s="419"/>
      <c r="N9" s="419"/>
      <c r="O9" s="419"/>
      <c r="P9" s="421"/>
      <c r="Q9" s="316"/>
      <c r="R9" s="316"/>
      <c r="S9" s="316"/>
      <c r="T9" s="316"/>
      <c r="U9" s="316"/>
      <c r="V9" s="316"/>
      <c r="W9" s="316"/>
      <c r="X9" s="316"/>
      <c r="Y9" s="422"/>
      <c r="Z9" s="422"/>
      <c r="AA9" s="422"/>
      <c r="AB9" s="422"/>
      <c r="AC9" s="321"/>
      <c r="AD9" s="321"/>
      <c r="AE9" s="321"/>
      <c r="AF9" s="321"/>
      <c r="AG9" s="321"/>
      <c r="AH9" s="423"/>
      <c r="AI9" s="424"/>
      <c r="AJ9" s="424"/>
      <c r="AK9" s="424"/>
      <c r="AL9" s="324"/>
      <c r="AM9" s="325"/>
      <c r="AN9" s="325"/>
      <c r="AO9" s="326"/>
      <c r="AP9" s="320"/>
      <c r="AQ9" s="320"/>
      <c r="AR9" s="320"/>
      <c r="AS9" s="320"/>
      <c r="AT9" s="320"/>
      <c r="AU9" s="320"/>
      <c r="AV9" s="320"/>
      <c r="AW9" s="320"/>
      <c r="AX9" s="320"/>
    </row>
    <row r="10" spans="1:50" ht="26.25" hidden="1" customHeight="1" x14ac:dyDescent="0.15">
      <c r="A10" s="1221">
        <v>7</v>
      </c>
      <c r="B10" s="1221">
        <v>1</v>
      </c>
      <c r="C10" s="420"/>
      <c r="D10" s="417"/>
      <c r="E10" s="417"/>
      <c r="F10" s="417"/>
      <c r="G10" s="417"/>
      <c r="H10" s="417"/>
      <c r="I10" s="417"/>
      <c r="J10" s="418"/>
      <c r="K10" s="419"/>
      <c r="L10" s="419"/>
      <c r="M10" s="419"/>
      <c r="N10" s="419"/>
      <c r="O10" s="419"/>
      <c r="P10" s="421"/>
      <c r="Q10" s="316"/>
      <c r="R10" s="316"/>
      <c r="S10" s="316"/>
      <c r="T10" s="316"/>
      <c r="U10" s="316"/>
      <c r="V10" s="316"/>
      <c r="W10" s="316"/>
      <c r="X10" s="316"/>
      <c r="Y10" s="317"/>
      <c r="Z10" s="318"/>
      <c r="AA10" s="318"/>
      <c r="AB10" s="319"/>
      <c r="AC10" s="321"/>
      <c r="AD10" s="321"/>
      <c r="AE10" s="321"/>
      <c r="AF10" s="321"/>
      <c r="AG10" s="321"/>
      <c r="AH10" s="423"/>
      <c r="AI10" s="424"/>
      <c r="AJ10" s="424"/>
      <c r="AK10" s="424"/>
      <c r="AL10" s="324"/>
      <c r="AM10" s="325"/>
      <c r="AN10" s="325"/>
      <c r="AO10" s="326"/>
      <c r="AP10" s="1222"/>
      <c r="AQ10" s="1222"/>
      <c r="AR10" s="1222"/>
      <c r="AS10" s="1222"/>
      <c r="AT10" s="1222"/>
      <c r="AU10" s="1222"/>
      <c r="AV10" s="1222"/>
      <c r="AW10" s="1222"/>
      <c r="AX10" s="1222"/>
    </row>
    <row r="11" spans="1:50" ht="26.25" hidden="1" customHeight="1" x14ac:dyDescent="0.15">
      <c r="A11" s="1221">
        <v>8</v>
      </c>
      <c r="B11" s="1221">
        <v>1</v>
      </c>
      <c r="C11" s="420"/>
      <c r="D11" s="417"/>
      <c r="E11" s="417"/>
      <c r="F11" s="417"/>
      <c r="G11" s="417"/>
      <c r="H11" s="417"/>
      <c r="I11" s="417"/>
      <c r="J11" s="1196"/>
      <c r="K11" s="1197"/>
      <c r="L11" s="1197"/>
      <c r="M11" s="1197"/>
      <c r="N11" s="1197"/>
      <c r="O11" s="1197"/>
      <c r="P11" s="421"/>
      <c r="Q11" s="316"/>
      <c r="R11" s="316"/>
      <c r="S11" s="316"/>
      <c r="T11" s="316"/>
      <c r="U11" s="316"/>
      <c r="V11" s="316"/>
      <c r="W11" s="316"/>
      <c r="X11" s="316"/>
      <c r="Y11" s="317"/>
      <c r="Z11" s="318"/>
      <c r="AA11" s="318"/>
      <c r="AB11" s="319"/>
      <c r="AC11" s="327"/>
      <c r="AD11" s="327"/>
      <c r="AE11" s="327"/>
      <c r="AF11" s="327"/>
      <c r="AG11" s="327"/>
      <c r="AH11" s="1198"/>
      <c r="AI11" s="1199"/>
      <c r="AJ11" s="1199"/>
      <c r="AK11" s="1199"/>
      <c r="AL11" s="324"/>
      <c r="AM11" s="325"/>
      <c r="AN11" s="325"/>
      <c r="AO11" s="326"/>
      <c r="AP11" s="1222"/>
      <c r="AQ11" s="1222"/>
      <c r="AR11" s="1222"/>
      <c r="AS11" s="1222"/>
      <c r="AT11" s="1222"/>
      <c r="AU11" s="1222"/>
      <c r="AV11" s="1222"/>
      <c r="AW11" s="1222"/>
      <c r="AX11" s="1222"/>
    </row>
    <row r="12" spans="1:50" ht="26.25" hidden="1" customHeight="1" x14ac:dyDescent="0.15">
      <c r="A12" s="1221">
        <v>9</v>
      </c>
      <c r="B12" s="1221">
        <v>1</v>
      </c>
      <c r="C12" s="420"/>
      <c r="D12" s="417"/>
      <c r="E12" s="417"/>
      <c r="F12" s="417"/>
      <c r="G12" s="417"/>
      <c r="H12" s="417"/>
      <c r="I12" s="417"/>
      <c r="J12" s="418"/>
      <c r="K12" s="419"/>
      <c r="L12" s="419"/>
      <c r="M12" s="419"/>
      <c r="N12" s="419"/>
      <c r="O12" s="419"/>
      <c r="P12" s="421"/>
      <c r="Q12" s="316"/>
      <c r="R12" s="316"/>
      <c r="S12" s="316"/>
      <c r="T12" s="316"/>
      <c r="U12" s="316"/>
      <c r="V12" s="316"/>
      <c r="W12" s="316"/>
      <c r="X12" s="316"/>
      <c r="Y12" s="1216"/>
      <c r="Z12" s="1216"/>
      <c r="AA12" s="1216"/>
      <c r="AB12" s="1216"/>
      <c r="AC12" s="321"/>
      <c r="AD12" s="321"/>
      <c r="AE12" s="321"/>
      <c r="AF12" s="321"/>
      <c r="AG12" s="321"/>
      <c r="AH12" s="423"/>
      <c r="AI12" s="424"/>
      <c r="AJ12" s="424"/>
      <c r="AK12" s="424"/>
      <c r="AL12" s="324"/>
      <c r="AM12" s="325"/>
      <c r="AN12" s="325"/>
      <c r="AO12" s="326"/>
      <c r="AP12" s="320"/>
      <c r="AQ12" s="320"/>
      <c r="AR12" s="320"/>
      <c r="AS12" s="320"/>
      <c r="AT12" s="320"/>
      <c r="AU12" s="320"/>
      <c r="AV12" s="320"/>
      <c r="AW12" s="320"/>
      <c r="AX12" s="320"/>
    </row>
    <row r="13" spans="1:50" ht="26.25" hidden="1" customHeight="1" x14ac:dyDescent="0.15">
      <c r="A13" s="1221">
        <v>10</v>
      </c>
      <c r="B13" s="1221">
        <v>1</v>
      </c>
      <c r="C13" s="420"/>
      <c r="D13" s="417"/>
      <c r="E13" s="417"/>
      <c r="F13" s="417"/>
      <c r="G13" s="417"/>
      <c r="H13" s="417"/>
      <c r="I13" s="417"/>
      <c r="J13" s="418"/>
      <c r="K13" s="419"/>
      <c r="L13" s="419"/>
      <c r="M13" s="419"/>
      <c r="N13" s="419"/>
      <c r="O13" s="419"/>
      <c r="P13" s="421"/>
      <c r="Q13" s="316"/>
      <c r="R13" s="316"/>
      <c r="S13" s="316"/>
      <c r="T13" s="316"/>
      <c r="U13" s="316"/>
      <c r="V13" s="316"/>
      <c r="W13" s="316"/>
      <c r="X13" s="316"/>
      <c r="Y13" s="422"/>
      <c r="Z13" s="422"/>
      <c r="AA13" s="422"/>
      <c r="AB13" s="422"/>
      <c r="AC13" s="321"/>
      <c r="AD13" s="321"/>
      <c r="AE13" s="321"/>
      <c r="AF13" s="321"/>
      <c r="AG13" s="321"/>
      <c r="AH13" s="423"/>
      <c r="AI13" s="424"/>
      <c r="AJ13" s="424"/>
      <c r="AK13" s="424"/>
      <c r="AL13" s="324"/>
      <c r="AM13" s="325"/>
      <c r="AN13" s="325"/>
      <c r="AO13" s="326"/>
      <c r="AP13" s="320"/>
      <c r="AQ13" s="320"/>
      <c r="AR13" s="320"/>
      <c r="AS13" s="320"/>
      <c r="AT13" s="320"/>
      <c r="AU13" s="320"/>
      <c r="AV13" s="320"/>
      <c r="AW13" s="320"/>
      <c r="AX13" s="320"/>
    </row>
    <row r="14" spans="1:50" ht="26.25" hidden="1" customHeight="1" x14ac:dyDescent="0.15">
      <c r="A14" s="1221">
        <v>11</v>
      </c>
      <c r="B14" s="1221">
        <v>1</v>
      </c>
      <c r="C14" s="426"/>
      <c r="D14" s="427"/>
      <c r="E14" s="427"/>
      <c r="F14" s="427"/>
      <c r="G14" s="427"/>
      <c r="H14" s="427"/>
      <c r="I14" s="428"/>
      <c r="J14" s="431"/>
      <c r="K14" s="432"/>
      <c r="L14" s="432"/>
      <c r="M14" s="432"/>
      <c r="N14" s="432"/>
      <c r="O14" s="433"/>
      <c r="P14" s="434"/>
      <c r="Q14" s="435"/>
      <c r="R14" s="435"/>
      <c r="S14" s="435"/>
      <c r="T14" s="435"/>
      <c r="U14" s="435"/>
      <c r="V14" s="435"/>
      <c r="W14" s="435"/>
      <c r="X14" s="436"/>
      <c r="Y14" s="451"/>
      <c r="Z14" s="452"/>
      <c r="AA14" s="452"/>
      <c r="AB14" s="453"/>
      <c r="AC14" s="321"/>
      <c r="AD14" s="321"/>
      <c r="AE14" s="321"/>
      <c r="AF14" s="321"/>
      <c r="AG14" s="321"/>
      <c r="AH14" s="423"/>
      <c r="AI14" s="424"/>
      <c r="AJ14" s="424"/>
      <c r="AK14" s="424"/>
      <c r="AL14" s="324"/>
      <c r="AM14" s="325"/>
      <c r="AN14" s="325"/>
      <c r="AO14" s="326"/>
      <c r="AP14" s="320"/>
      <c r="AQ14" s="320"/>
      <c r="AR14" s="320"/>
      <c r="AS14" s="320"/>
      <c r="AT14" s="320"/>
      <c r="AU14" s="320"/>
      <c r="AV14" s="320"/>
      <c r="AW14" s="320"/>
      <c r="AX14" s="320"/>
    </row>
    <row r="15" spans="1:50" ht="26.25" hidden="1" customHeight="1" x14ac:dyDescent="0.15">
      <c r="A15" s="1221">
        <v>12</v>
      </c>
      <c r="B15" s="1221">
        <v>1</v>
      </c>
      <c r="C15" s="420"/>
      <c r="D15" s="417"/>
      <c r="E15" s="417"/>
      <c r="F15" s="417"/>
      <c r="G15" s="417"/>
      <c r="H15" s="417"/>
      <c r="I15" s="417"/>
      <c r="J15" s="418"/>
      <c r="K15" s="419"/>
      <c r="L15" s="419"/>
      <c r="M15" s="419"/>
      <c r="N15" s="419"/>
      <c r="O15" s="419"/>
      <c r="P15" s="316"/>
      <c r="Q15" s="316"/>
      <c r="R15" s="316"/>
      <c r="S15" s="316"/>
      <c r="T15" s="316"/>
      <c r="U15" s="316"/>
      <c r="V15" s="316"/>
      <c r="W15" s="316"/>
      <c r="X15" s="316"/>
      <c r="Y15" s="422"/>
      <c r="Z15" s="422"/>
      <c r="AA15" s="422"/>
      <c r="AB15" s="422"/>
      <c r="AC15" s="321"/>
      <c r="AD15" s="321"/>
      <c r="AE15" s="321"/>
      <c r="AF15" s="321"/>
      <c r="AG15" s="321"/>
      <c r="AH15" s="423"/>
      <c r="AI15" s="424"/>
      <c r="AJ15" s="424"/>
      <c r="AK15" s="424"/>
      <c r="AL15" s="324"/>
      <c r="AM15" s="325"/>
      <c r="AN15" s="325"/>
      <c r="AO15" s="326"/>
      <c r="AP15" s="320"/>
      <c r="AQ15" s="320"/>
      <c r="AR15" s="320"/>
      <c r="AS15" s="320"/>
      <c r="AT15" s="320"/>
      <c r="AU15" s="320"/>
      <c r="AV15" s="320"/>
      <c r="AW15" s="320"/>
      <c r="AX15" s="320"/>
    </row>
    <row r="16" spans="1:50" ht="26.25" hidden="1" customHeight="1" x14ac:dyDescent="0.15">
      <c r="A16" s="1221">
        <v>13</v>
      </c>
      <c r="B16" s="1221">
        <v>1</v>
      </c>
      <c r="C16" s="420"/>
      <c r="D16" s="417"/>
      <c r="E16" s="417"/>
      <c r="F16" s="417"/>
      <c r="G16" s="417"/>
      <c r="H16" s="417"/>
      <c r="I16" s="417"/>
      <c r="J16" s="418"/>
      <c r="K16" s="419"/>
      <c r="L16" s="419"/>
      <c r="M16" s="419"/>
      <c r="N16" s="419"/>
      <c r="O16" s="419"/>
      <c r="P16" s="421"/>
      <c r="Q16" s="316"/>
      <c r="R16" s="316"/>
      <c r="S16" s="316"/>
      <c r="T16" s="316"/>
      <c r="U16" s="316"/>
      <c r="V16" s="316"/>
      <c r="W16" s="316"/>
      <c r="X16" s="316"/>
      <c r="Y16" s="422"/>
      <c r="Z16" s="422"/>
      <c r="AA16" s="422"/>
      <c r="AB16" s="422"/>
      <c r="AC16" s="321"/>
      <c r="AD16" s="321"/>
      <c r="AE16" s="321"/>
      <c r="AF16" s="321"/>
      <c r="AG16" s="321"/>
      <c r="AH16" s="423"/>
      <c r="AI16" s="424"/>
      <c r="AJ16" s="424"/>
      <c r="AK16" s="424"/>
      <c r="AL16" s="324"/>
      <c r="AM16" s="325"/>
      <c r="AN16" s="325"/>
      <c r="AO16" s="326"/>
      <c r="AP16" s="320"/>
      <c r="AQ16" s="320"/>
      <c r="AR16" s="320"/>
      <c r="AS16" s="320"/>
      <c r="AT16" s="320"/>
      <c r="AU16" s="320"/>
      <c r="AV16" s="320"/>
      <c r="AW16" s="320"/>
      <c r="AX16" s="320"/>
    </row>
    <row r="17" spans="1:50" ht="26.25" hidden="1" customHeight="1" x14ac:dyDescent="0.15">
      <c r="A17" s="1221">
        <v>14</v>
      </c>
      <c r="B17" s="1221">
        <v>1</v>
      </c>
      <c r="C17" s="420"/>
      <c r="D17" s="417"/>
      <c r="E17" s="417"/>
      <c r="F17" s="417"/>
      <c r="G17" s="417"/>
      <c r="H17" s="417"/>
      <c r="I17" s="417"/>
      <c r="J17" s="418"/>
      <c r="K17" s="419"/>
      <c r="L17" s="419"/>
      <c r="M17" s="419"/>
      <c r="N17" s="419"/>
      <c r="O17" s="419"/>
      <c r="P17" s="421"/>
      <c r="Q17" s="316"/>
      <c r="R17" s="316"/>
      <c r="S17" s="316"/>
      <c r="T17" s="316"/>
      <c r="U17" s="316"/>
      <c r="V17" s="316"/>
      <c r="W17" s="316"/>
      <c r="X17" s="316"/>
      <c r="Y17" s="1216"/>
      <c r="Z17" s="1216"/>
      <c r="AA17" s="1216"/>
      <c r="AB17" s="1216"/>
      <c r="AC17" s="321"/>
      <c r="AD17" s="321"/>
      <c r="AE17" s="321"/>
      <c r="AF17" s="321"/>
      <c r="AG17" s="321"/>
      <c r="AH17" s="423"/>
      <c r="AI17" s="424"/>
      <c r="AJ17" s="424"/>
      <c r="AK17" s="424"/>
      <c r="AL17" s="324"/>
      <c r="AM17" s="325"/>
      <c r="AN17" s="325"/>
      <c r="AO17" s="326"/>
      <c r="AP17" s="320"/>
      <c r="AQ17" s="320"/>
      <c r="AR17" s="320"/>
      <c r="AS17" s="320"/>
      <c r="AT17" s="320"/>
      <c r="AU17" s="320"/>
      <c r="AV17" s="320"/>
      <c r="AW17" s="320"/>
      <c r="AX17" s="320"/>
    </row>
    <row r="18" spans="1:50" ht="26.25" hidden="1" customHeight="1" x14ac:dyDescent="0.15">
      <c r="A18" s="1221">
        <v>15</v>
      </c>
      <c r="B18" s="1221">
        <v>1</v>
      </c>
      <c r="C18" s="420"/>
      <c r="D18" s="417"/>
      <c r="E18" s="417"/>
      <c r="F18" s="417"/>
      <c r="G18" s="417"/>
      <c r="H18" s="417"/>
      <c r="I18" s="417"/>
      <c r="J18" s="418"/>
      <c r="K18" s="419"/>
      <c r="L18" s="419"/>
      <c r="M18" s="419"/>
      <c r="N18" s="419"/>
      <c r="O18" s="419"/>
      <c r="P18" s="421"/>
      <c r="Q18" s="316"/>
      <c r="R18" s="316"/>
      <c r="S18" s="316"/>
      <c r="T18" s="316"/>
      <c r="U18" s="316"/>
      <c r="V18" s="316"/>
      <c r="W18" s="316"/>
      <c r="X18" s="316"/>
      <c r="Y18" s="1216"/>
      <c r="Z18" s="1216"/>
      <c r="AA18" s="1216"/>
      <c r="AB18" s="1216"/>
      <c r="AC18" s="321"/>
      <c r="AD18" s="321"/>
      <c r="AE18" s="321"/>
      <c r="AF18" s="321"/>
      <c r="AG18" s="321"/>
      <c r="AH18" s="423"/>
      <c r="AI18" s="424"/>
      <c r="AJ18" s="424"/>
      <c r="AK18" s="424"/>
      <c r="AL18" s="324"/>
      <c r="AM18" s="325"/>
      <c r="AN18" s="325"/>
      <c r="AO18" s="326"/>
      <c r="AP18" s="320"/>
      <c r="AQ18" s="320"/>
      <c r="AR18" s="320"/>
      <c r="AS18" s="320"/>
      <c r="AT18" s="320"/>
      <c r="AU18" s="320"/>
      <c r="AV18" s="320"/>
      <c r="AW18" s="320"/>
      <c r="AX18" s="320"/>
    </row>
    <row r="19" spans="1:50" ht="26.25" hidden="1" customHeight="1" x14ac:dyDescent="0.15">
      <c r="A19" s="1221">
        <v>16</v>
      </c>
      <c r="B19" s="1221">
        <v>1</v>
      </c>
      <c r="C19" s="420"/>
      <c r="D19" s="417"/>
      <c r="E19" s="417"/>
      <c r="F19" s="417"/>
      <c r="G19" s="417"/>
      <c r="H19" s="417"/>
      <c r="I19" s="417"/>
      <c r="J19" s="418"/>
      <c r="K19" s="419"/>
      <c r="L19" s="419"/>
      <c r="M19" s="419"/>
      <c r="N19" s="419"/>
      <c r="O19" s="419"/>
      <c r="P19" s="421"/>
      <c r="Q19" s="316"/>
      <c r="R19" s="316"/>
      <c r="S19" s="316"/>
      <c r="T19" s="316"/>
      <c r="U19" s="316"/>
      <c r="V19" s="316"/>
      <c r="W19" s="316"/>
      <c r="X19" s="316"/>
      <c r="Y19" s="1216"/>
      <c r="Z19" s="1216"/>
      <c r="AA19" s="1216"/>
      <c r="AB19" s="1216"/>
      <c r="AC19" s="321"/>
      <c r="AD19" s="321"/>
      <c r="AE19" s="321"/>
      <c r="AF19" s="321"/>
      <c r="AG19" s="321"/>
      <c r="AH19" s="423"/>
      <c r="AI19" s="424"/>
      <c r="AJ19" s="424"/>
      <c r="AK19" s="424"/>
      <c r="AL19" s="324"/>
      <c r="AM19" s="325"/>
      <c r="AN19" s="325"/>
      <c r="AO19" s="326"/>
      <c r="AP19" s="320"/>
      <c r="AQ19" s="320"/>
      <c r="AR19" s="320"/>
      <c r="AS19" s="320"/>
      <c r="AT19" s="320"/>
      <c r="AU19" s="320"/>
      <c r="AV19" s="320"/>
      <c r="AW19" s="320"/>
      <c r="AX19" s="320"/>
    </row>
    <row r="20" spans="1:50" ht="26.25" hidden="1" customHeight="1" x14ac:dyDescent="0.15">
      <c r="A20" s="1221">
        <v>17</v>
      </c>
      <c r="B20" s="1221">
        <v>1</v>
      </c>
      <c r="C20" s="420"/>
      <c r="D20" s="417"/>
      <c r="E20" s="417"/>
      <c r="F20" s="417"/>
      <c r="G20" s="417"/>
      <c r="H20" s="417"/>
      <c r="I20" s="417"/>
      <c r="J20" s="418"/>
      <c r="K20" s="419"/>
      <c r="L20" s="419"/>
      <c r="M20" s="419"/>
      <c r="N20" s="419"/>
      <c r="O20" s="419"/>
      <c r="P20" s="421"/>
      <c r="Q20" s="316"/>
      <c r="R20" s="316"/>
      <c r="S20" s="316"/>
      <c r="T20" s="316"/>
      <c r="U20" s="316"/>
      <c r="V20" s="316"/>
      <c r="W20" s="316"/>
      <c r="X20" s="316"/>
      <c r="Y20" s="1216"/>
      <c r="Z20" s="1216"/>
      <c r="AA20" s="1216"/>
      <c r="AB20" s="1216"/>
      <c r="AC20" s="445"/>
      <c r="AD20" s="446"/>
      <c r="AE20" s="446"/>
      <c r="AF20" s="446"/>
      <c r="AG20" s="447"/>
      <c r="AH20" s="423"/>
      <c r="AI20" s="424"/>
      <c r="AJ20" s="424"/>
      <c r="AK20" s="424"/>
      <c r="AL20" s="324"/>
      <c r="AM20" s="325"/>
      <c r="AN20" s="325"/>
      <c r="AO20" s="326"/>
      <c r="AP20" s="320"/>
      <c r="AQ20" s="320"/>
      <c r="AR20" s="320"/>
      <c r="AS20" s="320"/>
      <c r="AT20" s="320"/>
      <c r="AU20" s="320"/>
      <c r="AV20" s="320"/>
      <c r="AW20" s="320"/>
      <c r="AX20" s="320"/>
    </row>
    <row r="21" spans="1:50" ht="26.25" hidden="1" customHeight="1" x14ac:dyDescent="0.15">
      <c r="A21" s="1221">
        <v>18</v>
      </c>
      <c r="B21" s="1221">
        <v>1</v>
      </c>
      <c r="C21" s="420"/>
      <c r="D21" s="417"/>
      <c r="E21" s="417"/>
      <c r="F21" s="417"/>
      <c r="G21" s="417"/>
      <c r="H21" s="417"/>
      <c r="I21" s="417"/>
      <c r="J21" s="418"/>
      <c r="K21" s="419"/>
      <c r="L21" s="419"/>
      <c r="M21" s="419"/>
      <c r="N21" s="419"/>
      <c r="O21" s="419"/>
      <c r="P21" s="421"/>
      <c r="Q21" s="316"/>
      <c r="R21" s="316"/>
      <c r="S21" s="316"/>
      <c r="T21" s="316"/>
      <c r="U21" s="316"/>
      <c r="V21" s="316"/>
      <c r="W21" s="316"/>
      <c r="X21" s="316"/>
      <c r="Y21" s="1216"/>
      <c r="Z21" s="1216"/>
      <c r="AA21" s="1216"/>
      <c r="AB21" s="1216"/>
      <c r="AC21" s="321"/>
      <c r="AD21" s="321"/>
      <c r="AE21" s="321"/>
      <c r="AF21" s="321"/>
      <c r="AG21" s="321"/>
      <c r="AH21" s="423"/>
      <c r="AI21" s="424"/>
      <c r="AJ21" s="424"/>
      <c r="AK21" s="424"/>
      <c r="AL21" s="324"/>
      <c r="AM21" s="325"/>
      <c r="AN21" s="325"/>
      <c r="AO21" s="326"/>
      <c r="AP21" s="320"/>
      <c r="AQ21" s="320"/>
      <c r="AR21" s="320"/>
      <c r="AS21" s="320"/>
      <c r="AT21" s="320"/>
      <c r="AU21" s="320"/>
      <c r="AV21" s="320"/>
      <c r="AW21" s="320"/>
      <c r="AX21" s="320"/>
    </row>
    <row r="22" spans="1:50" ht="26.25" hidden="1" customHeight="1" x14ac:dyDescent="0.15">
      <c r="A22" s="1221">
        <v>19</v>
      </c>
      <c r="B22" s="1221">
        <v>1</v>
      </c>
      <c r="C22" s="426"/>
      <c r="D22" s="427"/>
      <c r="E22" s="427"/>
      <c r="F22" s="427"/>
      <c r="G22" s="427"/>
      <c r="H22" s="427"/>
      <c r="I22" s="428"/>
      <c r="J22" s="431"/>
      <c r="K22" s="432"/>
      <c r="L22" s="432"/>
      <c r="M22" s="432"/>
      <c r="N22" s="432"/>
      <c r="O22" s="433"/>
      <c r="P22" s="434"/>
      <c r="Q22" s="435"/>
      <c r="R22" s="435"/>
      <c r="S22" s="435"/>
      <c r="T22" s="435"/>
      <c r="U22" s="435"/>
      <c r="V22" s="435"/>
      <c r="W22" s="435"/>
      <c r="X22" s="436"/>
      <c r="Y22" s="1216"/>
      <c r="Z22" s="1216"/>
      <c r="AA22" s="1216"/>
      <c r="AB22" s="1216"/>
      <c r="AC22" s="445"/>
      <c r="AD22" s="446"/>
      <c r="AE22" s="446"/>
      <c r="AF22" s="446"/>
      <c r="AG22" s="447"/>
      <c r="AH22" s="454"/>
      <c r="AI22" s="455"/>
      <c r="AJ22" s="455"/>
      <c r="AK22" s="456"/>
      <c r="AL22" s="324"/>
      <c r="AM22" s="325"/>
      <c r="AN22" s="325"/>
      <c r="AO22" s="326"/>
      <c r="AP22" s="442"/>
      <c r="AQ22" s="443"/>
      <c r="AR22" s="443"/>
      <c r="AS22" s="443"/>
      <c r="AT22" s="443"/>
      <c r="AU22" s="443"/>
      <c r="AV22" s="443"/>
      <c r="AW22" s="443"/>
      <c r="AX22" s="444"/>
    </row>
    <row r="23" spans="1:50" ht="26.25" hidden="1" customHeight="1" x14ac:dyDescent="0.15">
      <c r="A23" s="1221">
        <v>20</v>
      </c>
      <c r="B23" s="1221">
        <v>1</v>
      </c>
      <c r="C23" s="937"/>
      <c r="D23" s="938"/>
      <c r="E23" s="938"/>
      <c r="F23" s="938"/>
      <c r="G23" s="938"/>
      <c r="H23" s="938"/>
      <c r="I23" s="939"/>
      <c r="J23" s="431"/>
      <c r="K23" s="432"/>
      <c r="L23" s="432"/>
      <c r="M23" s="432"/>
      <c r="N23" s="432"/>
      <c r="O23" s="433"/>
      <c r="P23" s="940"/>
      <c r="Q23" s="941"/>
      <c r="R23" s="941"/>
      <c r="S23" s="941"/>
      <c r="T23" s="941"/>
      <c r="U23" s="941"/>
      <c r="V23" s="941"/>
      <c r="W23" s="941"/>
      <c r="X23" s="942"/>
      <c r="Y23" s="317"/>
      <c r="Z23" s="318"/>
      <c r="AA23" s="318"/>
      <c r="AB23" s="319"/>
      <c r="AC23" s="445"/>
      <c r="AD23" s="446"/>
      <c r="AE23" s="446"/>
      <c r="AF23" s="446"/>
      <c r="AG23" s="447"/>
      <c r="AH23" s="439"/>
      <c r="AI23" s="440"/>
      <c r="AJ23" s="440"/>
      <c r="AK23" s="441"/>
      <c r="AL23" s="324"/>
      <c r="AM23" s="325"/>
      <c r="AN23" s="325"/>
      <c r="AO23" s="326"/>
      <c r="AP23" s="442"/>
      <c r="AQ23" s="443"/>
      <c r="AR23" s="443"/>
      <c r="AS23" s="443"/>
      <c r="AT23" s="443"/>
      <c r="AU23" s="443"/>
      <c r="AV23" s="443"/>
      <c r="AW23" s="443"/>
      <c r="AX23" s="444"/>
    </row>
    <row r="24" spans="1:50" ht="26.25" hidden="1" customHeight="1" x14ac:dyDescent="0.15">
      <c r="A24" s="1221">
        <v>21</v>
      </c>
      <c r="B24" s="1221">
        <v>1</v>
      </c>
      <c r="C24" s="937"/>
      <c r="D24" s="938"/>
      <c r="E24" s="938"/>
      <c r="F24" s="938"/>
      <c r="G24" s="938"/>
      <c r="H24" s="938"/>
      <c r="I24" s="939"/>
      <c r="J24" s="431"/>
      <c r="K24" s="432"/>
      <c r="L24" s="432"/>
      <c r="M24" s="432"/>
      <c r="N24" s="432"/>
      <c r="O24" s="433"/>
      <c r="P24" s="940"/>
      <c r="Q24" s="941"/>
      <c r="R24" s="941"/>
      <c r="S24" s="941"/>
      <c r="T24" s="941"/>
      <c r="U24" s="941"/>
      <c r="V24" s="941"/>
      <c r="W24" s="941"/>
      <c r="X24" s="942"/>
      <c r="Y24" s="317"/>
      <c r="Z24" s="318"/>
      <c r="AA24" s="318"/>
      <c r="AB24" s="319"/>
      <c r="AC24" s="445"/>
      <c r="AD24" s="446"/>
      <c r="AE24" s="446"/>
      <c r="AF24" s="446"/>
      <c r="AG24" s="447"/>
      <c r="AH24" s="439"/>
      <c r="AI24" s="440"/>
      <c r="AJ24" s="440"/>
      <c r="AK24" s="441"/>
      <c r="AL24" s="324"/>
      <c r="AM24" s="325"/>
      <c r="AN24" s="325"/>
      <c r="AO24" s="326"/>
      <c r="AP24" s="442"/>
      <c r="AQ24" s="443"/>
      <c r="AR24" s="443"/>
      <c r="AS24" s="443"/>
      <c r="AT24" s="443"/>
      <c r="AU24" s="443"/>
      <c r="AV24" s="443"/>
      <c r="AW24" s="443"/>
      <c r="AX24" s="444"/>
    </row>
    <row r="25" spans="1:50" ht="26.25" hidden="1" customHeight="1" x14ac:dyDescent="0.15">
      <c r="A25" s="1221">
        <v>22</v>
      </c>
      <c r="B25" s="1221">
        <v>1</v>
      </c>
      <c r="C25" s="937"/>
      <c r="D25" s="938"/>
      <c r="E25" s="938"/>
      <c r="F25" s="938"/>
      <c r="G25" s="938"/>
      <c r="H25" s="938"/>
      <c r="I25" s="939"/>
      <c r="J25" s="431"/>
      <c r="K25" s="432"/>
      <c r="L25" s="432"/>
      <c r="M25" s="432"/>
      <c r="N25" s="432"/>
      <c r="O25" s="433"/>
      <c r="P25" s="940"/>
      <c r="Q25" s="941"/>
      <c r="R25" s="941"/>
      <c r="S25" s="941"/>
      <c r="T25" s="941"/>
      <c r="U25" s="941"/>
      <c r="V25" s="941"/>
      <c r="W25" s="941"/>
      <c r="X25" s="942"/>
      <c r="Y25" s="317"/>
      <c r="Z25" s="318"/>
      <c r="AA25" s="318"/>
      <c r="AB25" s="319"/>
      <c r="AC25" s="445"/>
      <c r="AD25" s="446"/>
      <c r="AE25" s="446"/>
      <c r="AF25" s="446"/>
      <c r="AG25" s="447"/>
      <c r="AH25" s="439"/>
      <c r="AI25" s="440"/>
      <c r="AJ25" s="440"/>
      <c r="AK25" s="441"/>
      <c r="AL25" s="324"/>
      <c r="AM25" s="325"/>
      <c r="AN25" s="325"/>
      <c r="AO25" s="326"/>
      <c r="AP25" s="442"/>
      <c r="AQ25" s="443"/>
      <c r="AR25" s="443"/>
      <c r="AS25" s="443"/>
      <c r="AT25" s="443"/>
      <c r="AU25" s="443"/>
      <c r="AV25" s="443"/>
      <c r="AW25" s="443"/>
      <c r="AX25" s="444"/>
    </row>
    <row r="26" spans="1:50" ht="26.25" hidden="1" customHeight="1" x14ac:dyDescent="0.15">
      <c r="A26" s="1221">
        <v>23</v>
      </c>
      <c r="B26" s="1221">
        <v>1</v>
      </c>
      <c r="C26" s="937"/>
      <c r="D26" s="938"/>
      <c r="E26" s="938"/>
      <c r="F26" s="938"/>
      <c r="G26" s="938"/>
      <c r="H26" s="938"/>
      <c r="I26" s="939"/>
      <c r="J26" s="431"/>
      <c r="K26" s="432"/>
      <c r="L26" s="432"/>
      <c r="M26" s="432"/>
      <c r="N26" s="432"/>
      <c r="O26" s="433"/>
      <c r="P26" s="940"/>
      <c r="Q26" s="941"/>
      <c r="R26" s="941"/>
      <c r="S26" s="941"/>
      <c r="T26" s="941"/>
      <c r="U26" s="941"/>
      <c r="V26" s="941"/>
      <c r="W26" s="941"/>
      <c r="X26" s="942"/>
      <c r="Y26" s="317"/>
      <c r="Z26" s="318"/>
      <c r="AA26" s="318"/>
      <c r="AB26" s="319"/>
      <c r="AC26" s="445"/>
      <c r="AD26" s="446"/>
      <c r="AE26" s="446"/>
      <c r="AF26" s="446"/>
      <c r="AG26" s="447"/>
      <c r="AH26" s="439"/>
      <c r="AI26" s="440"/>
      <c r="AJ26" s="440"/>
      <c r="AK26" s="441"/>
      <c r="AL26" s="324"/>
      <c r="AM26" s="325"/>
      <c r="AN26" s="325"/>
      <c r="AO26" s="326"/>
      <c r="AP26" s="442"/>
      <c r="AQ26" s="443"/>
      <c r="AR26" s="443"/>
      <c r="AS26" s="443"/>
      <c r="AT26" s="443"/>
      <c r="AU26" s="443"/>
      <c r="AV26" s="443"/>
      <c r="AW26" s="443"/>
      <c r="AX26" s="444"/>
    </row>
    <row r="27" spans="1:50" ht="26.25" hidden="1" customHeight="1" x14ac:dyDescent="0.15">
      <c r="A27" s="1221">
        <v>24</v>
      </c>
      <c r="B27" s="1221">
        <v>1</v>
      </c>
      <c r="C27" s="937"/>
      <c r="D27" s="938"/>
      <c r="E27" s="938"/>
      <c r="F27" s="938"/>
      <c r="G27" s="938"/>
      <c r="H27" s="938"/>
      <c r="I27" s="939"/>
      <c r="J27" s="431"/>
      <c r="K27" s="432"/>
      <c r="L27" s="432"/>
      <c r="M27" s="432"/>
      <c r="N27" s="432"/>
      <c r="O27" s="433"/>
      <c r="P27" s="940"/>
      <c r="Q27" s="941"/>
      <c r="R27" s="941"/>
      <c r="S27" s="941"/>
      <c r="T27" s="941"/>
      <c r="U27" s="941"/>
      <c r="V27" s="941"/>
      <c r="W27" s="941"/>
      <c r="X27" s="942"/>
      <c r="Y27" s="317"/>
      <c r="Z27" s="318"/>
      <c r="AA27" s="318"/>
      <c r="AB27" s="319"/>
      <c r="AC27" s="445"/>
      <c r="AD27" s="446"/>
      <c r="AE27" s="446"/>
      <c r="AF27" s="446"/>
      <c r="AG27" s="447"/>
      <c r="AH27" s="439"/>
      <c r="AI27" s="440"/>
      <c r="AJ27" s="440"/>
      <c r="AK27" s="441"/>
      <c r="AL27" s="324"/>
      <c r="AM27" s="325"/>
      <c r="AN27" s="325"/>
      <c r="AO27" s="326"/>
      <c r="AP27" s="442"/>
      <c r="AQ27" s="443"/>
      <c r="AR27" s="443"/>
      <c r="AS27" s="443"/>
      <c r="AT27" s="443"/>
      <c r="AU27" s="443"/>
      <c r="AV27" s="443"/>
      <c r="AW27" s="443"/>
      <c r="AX27" s="444"/>
    </row>
    <row r="28" spans="1:50" ht="26.25" hidden="1" customHeight="1" x14ac:dyDescent="0.15">
      <c r="A28" s="1221">
        <v>25</v>
      </c>
      <c r="B28" s="1221">
        <v>1</v>
      </c>
      <c r="C28" s="937"/>
      <c r="D28" s="938"/>
      <c r="E28" s="938"/>
      <c r="F28" s="938"/>
      <c r="G28" s="938"/>
      <c r="H28" s="938"/>
      <c r="I28" s="939"/>
      <c r="J28" s="431"/>
      <c r="K28" s="432"/>
      <c r="L28" s="432"/>
      <c r="M28" s="432"/>
      <c r="N28" s="432"/>
      <c r="O28" s="433"/>
      <c r="P28" s="940"/>
      <c r="Q28" s="941"/>
      <c r="R28" s="941"/>
      <c r="S28" s="941"/>
      <c r="T28" s="941"/>
      <c r="U28" s="941"/>
      <c r="V28" s="941"/>
      <c r="W28" s="941"/>
      <c r="X28" s="942"/>
      <c r="Y28" s="317"/>
      <c r="Z28" s="318"/>
      <c r="AA28" s="318"/>
      <c r="AB28" s="319"/>
      <c r="AC28" s="445"/>
      <c r="AD28" s="446"/>
      <c r="AE28" s="446"/>
      <c r="AF28" s="446"/>
      <c r="AG28" s="447"/>
      <c r="AH28" s="439"/>
      <c r="AI28" s="440"/>
      <c r="AJ28" s="440"/>
      <c r="AK28" s="441"/>
      <c r="AL28" s="324"/>
      <c r="AM28" s="325"/>
      <c r="AN28" s="325"/>
      <c r="AO28" s="326"/>
      <c r="AP28" s="442"/>
      <c r="AQ28" s="443"/>
      <c r="AR28" s="443"/>
      <c r="AS28" s="443"/>
      <c r="AT28" s="443"/>
      <c r="AU28" s="443"/>
      <c r="AV28" s="443"/>
      <c r="AW28" s="443"/>
      <c r="AX28" s="444"/>
    </row>
    <row r="29" spans="1:50" ht="26.25" hidden="1" customHeight="1" x14ac:dyDescent="0.15">
      <c r="A29" s="1221">
        <v>26</v>
      </c>
      <c r="B29" s="1221">
        <v>1</v>
      </c>
      <c r="C29" s="937"/>
      <c r="D29" s="938"/>
      <c r="E29" s="938"/>
      <c r="F29" s="938"/>
      <c r="G29" s="938"/>
      <c r="H29" s="938"/>
      <c r="I29" s="939"/>
      <c r="J29" s="431"/>
      <c r="K29" s="432"/>
      <c r="L29" s="432"/>
      <c r="M29" s="432"/>
      <c r="N29" s="432"/>
      <c r="O29" s="433"/>
      <c r="P29" s="940"/>
      <c r="Q29" s="941"/>
      <c r="R29" s="941"/>
      <c r="S29" s="941"/>
      <c r="T29" s="941"/>
      <c r="U29" s="941"/>
      <c r="V29" s="941"/>
      <c r="W29" s="941"/>
      <c r="X29" s="942"/>
      <c r="Y29" s="317"/>
      <c r="Z29" s="318"/>
      <c r="AA29" s="318"/>
      <c r="AB29" s="319"/>
      <c r="AC29" s="445"/>
      <c r="AD29" s="446"/>
      <c r="AE29" s="446"/>
      <c r="AF29" s="446"/>
      <c r="AG29" s="447"/>
      <c r="AH29" s="439"/>
      <c r="AI29" s="440"/>
      <c r="AJ29" s="440"/>
      <c r="AK29" s="441"/>
      <c r="AL29" s="324"/>
      <c r="AM29" s="325"/>
      <c r="AN29" s="325"/>
      <c r="AO29" s="326"/>
      <c r="AP29" s="442"/>
      <c r="AQ29" s="443"/>
      <c r="AR29" s="443"/>
      <c r="AS29" s="443"/>
      <c r="AT29" s="443"/>
      <c r="AU29" s="443"/>
      <c r="AV29" s="443"/>
      <c r="AW29" s="443"/>
      <c r="AX29" s="444"/>
    </row>
    <row r="30" spans="1:50" ht="26.25" hidden="1" customHeight="1" x14ac:dyDescent="0.15">
      <c r="A30" s="1221">
        <v>27</v>
      </c>
      <c r="B30" s="1221">
        <v>1</v>
      </c>
      <c r="C30" s="937"/>
      <c r="D30" s="938"/>
      <c r="E30" s="938"/>
      <c r="F30" s="938"/>
      <c r="G30" s="938"/>
      <c r="H30" s="938"/>
      <c r="I30" s="939"/>
      <c r="J30" s="431"/>
      <c r="K30" s="432"/>
      <c r="L30" s="432"/>
      <c r="M30" s="432"/>
      <c r="N30" s="432"/>
      <c r="O30" s="433"/>
      <c r="P30" s="940"/>
      <c r="Q30" s="941"/>
      <c r="R30" s="941"/>
      <c r="S30" s="941"/>
      <c r="T30" s="941"/>
      <c r="U30" s="941"/>
      <c r="V30" s="941"/>
      <c r="W30" s="941"/>
      <c r="X30" s="942"/>
      <c r="Y30" s="317"/>
      <c r="Z30" s="318"/>
      <c r="AA30" s="318"/>
      <c r="AB30" s="319"/>
      <c r="AC30" s="445"/>
      <c r="AD30" s="446"/>
      <c r="AE30" s="446"/>
      <c r="AF30" s="446"/>
      <c r="AG30" s="447"/>
      <c r="AH30" s="439"/>
      <c r="AI30" s="440"/>
      <c r="AJ30" s="440"/>
      <c r="AK30" s="441"/>
      <c r="AL30" s="324"/>
      <c r="AM30" s="325"/>
      <c r="AN30" s="325"/>
      <c r="AO30" s="326"/>
      <c r="AP30" s="442"/>
      <c r="AQ30" s="443"/>
      <c r="AR30" s="443"/>
      <c r="AS30" s="443"/>
      <c r="AT30" s="443"/>
      <c r="AU30" s="443"/>
      <c r="AV30" s="443"/>
      <c r="AW30" s="443"/>
      <c r="AX30" s="444"/>
    </row>
    <row r="31" spans="1:50" ht="26.25" hidden="1" customHeight="1" x14ac:dyDescent="0.15">
      <c r="A31" s="1221">
        <v>28</v>
      </c>
      <c r="B31" s="1221">
        <v>1</v>
      </c>
      <c r="C31" s="937"/>
      <c r="D31" s="938"/>
      <c r="E31" s="938"/>
      <c r="F31" s="938"/>
      <c r="G31" s="938"/>
      <c r="H31" s="938"/>
      <c r="I31" s="939"/>
      <c r="J31" s="431"/>
      <c r="K31" s="432"/>
      <c r="L31" s="432"/>
      <c r="M31" s="432"/>
      <c r="N31" s="432"/>
      <c r="O31" s="433"/>
      <c r="P31" s="940"/>
      <c r="Q31" s="941"/>
      <c r="R31" s="941"/>
      <c r="S31" s="941"/>
      <c r="T31" s="941"/>
      <c r="U31" s="941"/>
      <c r="V31" s="941"/>
      <c r="W31" s="941"/>
      <c r="X31" s="942"/>
      <c r="Y31" s="317"/>
      <c r="Z31" s="318"/>
      <c r="AA31" s="318"/>
      <c r="AB31" s="319"/>
      <c r="AC31" s="445"/>
      <c r="AD31" s="446"/>
      <c r="AE31" s="446"/>
      <c r="AF31" s="446"/>
      <c r="AG31" s="447"/>
      <c r="AH31" s="439"/>
      <c r="AI31" s="440"/>
      <c r="AJ31" s="440"/>
      <c r="AK31" s="441"/>
      <c r="AL31" s="324"/>
      <c r="AM31" s="325"/>
      <c r="AN31" s="325"/>
      <c r="AO31" s="326"/>
      <c r="AP31" s="442"/>
      <c r="AQ31" s="443"/>
      <c r="AR31" s="443"/>
      <c r="AS31" s="443"/>
      <c r="AT31" s="443"/>
      <c r="AU31" s="443"/>
      <c r="AV31" s="443"/>
      <c r="AW31" s="443"/>
      <c r="AX31" s="444"/>
    </row>
    <row r="32" spans="1:50" ht="26.25" hidden="1" customHeight="1" x14ac:dyDescent="0.15">
      <c r="A32" s="1221">
        <v>29</v>
      </c>
      <c r="B32" s="1221">
        <v>1</v>
      </c>
      <c r="C32" s="937"/>
      <c r="D32" s="938"/>
      <c r="E32" s="938"/>
      <c r="F32" s="938"/>
      <c r="G32" s="938"/>
      <c r="H32" s="938"/>
      <c r="I32" s="939"/>
      <c r="J32" s="431"/>
      <c r="K32" s="432"/>
      <c r="L32" s="432"/>
      <c r="M32" s="432"/>
      <c r="N32" s="432"/>
      <c r="O32" s="433"/>
      <c r="P32" s="940"/>
      <c r="Q32" s="941"/>
      <c r="R32" s="941"/>
      <c r="S32" s="941"/>
      <c r="T32" s="941"/>
      <c r="U32" s="941"/>
      <c r="V32" s="941"/>
      <c r="W32" s="941"/>
      <c r="X32" s="942"/>
      <c r="Y32" s="317"/>
      <c r="Z32" s="318"/>
      <c r="AA32" s="318"/>
      <c r="AB32" s="319"/>
      <c r="AC32" s="445"/>
      <c r="AD32" s="446"/>
      <c r="AE32" s="446"/>
      <c r="AF32" s="446"/>
      <c r="AG32" s="447"/>
      <c r="AH32" s="439"/>
      <c r="AI32" s="440"/>
      <c r="AJ32" s="440"/>
      <c r="AK32" s="441"/>
      <c r="AL32" s="324"/>
      <c r="AM32" s="325"/>
      <c r="AN32" s="325"/>
      <c r="AO32" s="326"/>
      <c r="AP32" s="442"/>
      <c r="AQ32" s="443"/>
      <c r="AR32" s="443"/>
      <c r="AS32" s="443"/>
      <c r="AT32" s="443"/>
      <c r="AU32" s="443"/>
      <c r="AV32" s="443"/>
      <c r="AW32" s="443"/>
      <c r="AX32" s="444"/>
    </row>
    <row r="33" spans="1:50" ht="26.25" hidden="1" customHeight="1" x14ac:dyDescent="0.15">
      <c r="A33" s="1221">
        <v>30</v>
      </c>
      <c r="B33" s="122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407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385</v>
      </c>
      <c r="K36" s="100"/>
      <c r="L36" s="100"/>
      <c r="M36" s="100"/>
      <c r="N36" s="100"/>
      <c r="O36" s="100"/>
      <c r="P36" s="346" t="s">
        <v>27</v>
      </c>
      <c r="Q36" s="346"/>
      <c r="R36" s="346"/>
      <c r="S36" s="346"/>
      <c r="T36" s="346"/>
      <c r="U36" s="346"/>
      <c r="V36" s="346"/>
      <c r="W36" s="346"/>
      <c r="X36" s="346"/>
      <c r="Y36" s="343" t="s">
        <v>438</v>
      </c>
      <c r="Z36" s="344"/>
      <c r="AA36" s="344"/>
      <c r="AB36" s="344"/>
      <c r="AC36" s="276" t="s">
        <v>423</v>
      </c>
      <c r="AD36" s="276"/>
      <c r="AE36" s="276"/>
      <c r="AF36" s="276"/>
      <c r="AG36" s="276"/>
      <c r="AH36" s="343" t="s">
        <v>370</v>
      </c>
      <c r="AI36" s="345"/>
      <c r="AJ36" s="345"/>
      <c r="AK36" s="345"/>
      <c r="AL36" s="345" t="s">
        <v>21</v>
      </c>
      <c r="AM36" s="345"/>
      <c r="AN36" s="345"/>
      <c r="AO36" s="429"/>
      <c r="AP36" s="430" t="s">
        <v>386</v>
      </c>
      <c r="AQ36" s="430"/>
      <c r="AR36" s="430"/>
      <c r="AS36" s="430"/>
      <c r="AT36" s="430"/>
      <c r="AU36" s="430"/>
      <c r="AV36" s="430"/>
      <c r="AW36" s="430"/>
      <c r="AX36" s="430"/>
    </row>
    <row r="37" spans="1:50" ht="26.25" customHeight="1" x14ac:dyDescent="0.15">
      <c r="A37" s="1221">
        <v>1</v>
      </c>
      <c r="B37" s="1221">
        <v>1</v>
      </c>
      <c r="C37" s="420" t="s">
        <v>799</v>
      </c>
      <c r="D37" s="417"/>
      <c r="E37" s="417"/>
      <c r="F37" s="417"/>
      <c r="G37" s="417"/>
      <c r="H37" s="417"/>
      <c r="I37" s="417"/>
      <c r="J37" s="418">
        <v>6010901007401</v>
      </c>
      <c r="K37" s="419"/>
      <c r="L37" s="419"/>
      <c r="M37" s="419"/>
      <c r="N37" s="419"/>
      <c r="O37" s="419"/>
      <c r="P37" s="421" t="s">
        <v>800</v>
      </c>
      <c r="Q37" s="316"/>
      <c r="R37" s="316"/>
      <c r="S37" s="316"/>
      <c r="T37" s="316"/>
      <c r="U37" s="316"/>
      <c r="V37" s="316"/>
      <c r="W37" s="316"/>
      <c r="X37" s="316"/>
      <c r="Y37" s="1220">
        <v>2</v>
      </c>
      <c r="Z37" s="1220"/>
      <c r="AA37" s="1220"/>
      <c r="AB37" s="1220"/>
      <c r="AC37" s="321" t="s">
        <v>801</v>
      </c>
      <c r="AD37" s="321"/>
      <c r="AE37" s="321"/>
      <c r="AF37" s="321"/>
      <c r="AG37" s="321"/>
      <c r="AH37" s="423">
        <v>3</v>
      </c>
      <c r="AI37" s="424"/>
      <c r="AJ37" s="424"/>
      <c r="AK37" s="424"/>
      <c r="AL37" s="324">
        <v>94.2</v>
      </c>
      <c r="AM37" s="325"/>
      <c r="AN37" s="325"/>
      <c r="AO37" s="326"/>
      <c r="AP37" s="425" t="s">
        <v>669</v>
      </c>
      <c r="AQ37" s="425"/>
      <c r="AR37" s="425"/>
      <c r="AS37" s="425"/>
      <c r="AT37" s="425"/>
      <c r="AU37" s="425"/>
      <c r="AV37" s="425"/>
      <c r="AW37" s="425"/>
      <c r="AX37" s="425"/>
    </row>
    <row r="38" spans="1:50" ht="26.25" hidden="1" customHeight="1" x14ac:dyDescent="0.15">
      <c r="A38" s="1221">
        <v>2</v>
      </c>
      <c r="B38" s="122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221">
        <v>3</v>
      </c>
      <c r="B39" s="122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221">
        <v>4</v>
      </c>
      <c r="B40" s="122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221">
        <v>5</v>
      </c>
      <c r="B41" s="122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221">
        <v>6</v>
      </c>
      <c r="B42" s="122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221">
        <v>7</v>
      </c>
      <c r="B43" s="122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221">
        <v>8</v>
      </c>
      <c r="B44" s="122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221">
        <v>9</v>
      </c>
      <c r="B45" s="122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221">
        <v>10</v>
      </c>
      <c r="B46" s="122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221">
        <v>11</v>
      </c>
      <c r="B47" s="122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221">
        <v>12</v>
      </c>
      <c r="B48" s="122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221">
        <v>13</v>
      </c>
      <c r="B49" s="122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221">
        <v>14</v>
      </c>
      <c r="B50" s="122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221">
        <v>15</v>
      </c>
      <c r="B51" s="122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221">
        <v>16</v>
      </c>
      <c r="B52" s="122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221">
        <v>17</v>
      </c>
      <c r="B53" s="122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221">
        <v>18</v>
      </c>
      <c r="B54" s="122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221">
        <v>19</v>
      </c>
      <c r="B55" s="122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221">
        <v>20</v>
      </c>
      <c r="B56" s="122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221">
        <v>21</v>
      </c>
      <c r="B57" s="122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221">
        <v>22</v>
      </c>
      <c r="B58" s="122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221">
        <v>23</v>
      </c>
      <c r="B59" s="122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221">
        <v>24</v>
      </c>
      <c r="B60" s="122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221">
        <v>25</v>
      </c>
      <c r="B61" s="122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221">
        <v>26</v>
      </c>
      <c r="B62" s="122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221">
        <v>27</v>
      </c>
      <c r="B63" s="122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221">
        <v>28</v>
      </c>
      <c r="B64" s="122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221">
        <v>29</v>
      </c>
      <c r="B65" s="122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221">
        <v>30</v>
      </c>
      <c r="B66" s="122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308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385</v>
      </c>
      <c r="K69" s="100"/>
      <c r="L69" s="100"/>
      <c r="M69" s="100"/>
      <c r="N69" s="100"/>
      <c r="O69" s="100"/>
      <c r="P69" s="346" t="s">
        <v>27</v>
      </c>
      <c r="Q69" s="346"/>
      <c r="R69" s="346"/>
      <c r="S69" s="346"/>
      <c r="T69" s="346"/>
      <c r="U69" s="346"/>
      <c r="V69" s="346"/>
      <c r="W69" s="346"/>
      <c r="X69" s="346"/>
      <c r="Y69" s="343" t="s">
        <v>438</v>
      </c>
      <c r="Z69" s="344"/>
      <c r="AA69" s="344"/>
      <c r="AB69" s="344"/>
      <c r="AC69" s="276" t="s">
        <v>423</v>
      </c>
      <c r="AD69" s="276"/>
      <c r="AE69" s="276"/>
      <c r="AF69" s="276"/>
      <c r="AG69" s="276"/>
      <c r="AH69" s="343" t="s">
        <v>370</v>
      </c>
      <c r="AI69" s="345"/>
      <c r="AJ69" s="345"/>
      <c r="AK69" s="345"/>
      <c r="AL69" s="345" t="s">
        <v>21</v>
      </c>
      <c r="AM69" s="345"/>
      <c r="AN69" s="345"/>
      <c r="AO69" s="429"/>
      <c r="AP69" s="430" t="s">
        <v>386</v>
      </c>
      <c r="AQ69" s="430"/>
      <c r="AR69" s="430"/>
      <c r="AS69" s="430"/>
      <c r="AT69" s="430"/>
      <c r="AU69" s="430"/>
      <c r="AV69" s="430"/>
      <c r="AW69" s="430"/>
      <c r="AX69" s="430"/>
    </row>
    <row r="70" spans="1:50" ht="26.25" customHeight="1" x14ac:dyDescent="0.15">
      <c r="A70" s="1221">
        <v>1</v>
      </c>
      <c r="B70" s="1221">
        <v>1</v>
      </c>
      <c r="C70" s="420" t="s">
        <v>802</v>
      </c>
      <c r="D70" s="417"/>
      <c r="E70" s="417"/>
      <c r="F70" s="417"/>
      <c r="G70" s="417"/>
      <c r="H70" s="417"/>
      <c r="I70" s="417"/>
      <c r="J70" s="418">
        <v>2010001016851</v>
      </c>
      <c r="K70" s="419"/>
      <c r="L70" s="419"/>
      <c r="M70" s="419"/>
      <c r="N70" s="419"/>
      <c r="O70" s="419"/>
      <c r="P70" s="421" t="s">
        <v>803</v>
      </c>
      <c r="Q70" s="316"/>
      <c r="R70" s="316"/>
      <c r="S70" s="316"/>
      <c r="T70" s="316"/>
      <c r="U70" s="316"/>
      <c r="V70" s="316"/>
      <c r="W70" s="316"/>
      <c r="X70" s="316"/>
      <c r="Y70" s="317">
        <v>4.2</v>
      </c>
      <c r="Z70" s="318"/>
      <c r="AA70" s="318"/>
      <c r="AB70" s="319"/>
      <c r="AC70" s="321" t="s">
        <v>804</v>
      </c>
      <c r="AD70" s="321"/>
      <c r="AE70" s="321"/>
      <c r="AF70" s="321"/>
      <c r="AG70" s="321"/>
      <c r="AH70" s="423">
        <v>1</v>
      </c>
      <c r="AI70" s="424"/>
      <c r="AJ70" s="424"/>
      <c r="AK70" s="424"/>
      <c r="AL70" s="324">
        <v>95.1</v>
      </c>
      <c r="AM70" s="325"/>
      <c r="AN70" s="325"/>
      <c r="AO70" s="326"/>
      <c r="AP70" s="320" t="s">
        <v>537</v>
      </c>
      <c r="AQ70" s="320"/>
      <c r="AR70" s="320"/>
      <c r="AS70" s="320"/>
      <c r="AT70" s="320"/>
      <c r="AU70" s="320"/>
      <c r="AV70" s="320"/>
      <c r="AW70" s="320"/>
      <c r="AX70" s="320"/>
    </row>
    <row r="71" spans="1:50" ht="26.25" customHeight="1" x14ac:dyDescent="0.15">
      <c r="A71" s="1221">
        <v>2</v>
      </c>
      <c r="B71" s="1221">
        <v>1</v>
      </c>
      <c r="C71" s="420" t="s">
        <v>805</v>
      </c>
      <c r="D71" s="417"/>
      <c r="E71" s="417"/>
      <c r="F71" s="417"/>
      <c r="G71" s="417"/>
      <c r="H71" s="417"/>
      <c r="I71" s="417"/>
      <c r="J71" s="418">
        <v>2000020133612</v>
      </c>
      <c r="K71" s="419"/>
      <c r="L71" s="419"/>
      <c r="M71" s="419"/>
      <c r="N71" s="419"/>
      <c r="O71" s="419"/>
      <c r="P71" s="421" t="s">
        <v>806</v>
      </c>
      <c r="Q71" s="316"/>
      <c r="R71" s="316"/>
      <c r="S71" s="316"/>
      <c r="T71" s="316"/>
      <c r="U71" s="316"/>
      <c r="V71" s="316"/>
      <c r="W71" s="316"/>
      <c r="X71" s="316"/>
      <c r="Y71" s="317">
        <v>0.9</v>
      </c>
      <c r="Z71" s="318"/>
      <c r="AA71" s="318"/>
      <c r="AB71" s="319"/>
      <c r="AC71" s="321" t="s">
        <v>756</v>
      </c>
      <c r="AD71" s="321"/>
      <c r="AE71" s="321"/>
      <c r="AF71" s="321"/>
      <c r="AG71" s="321"/>
      <c r="AH71" s="1217" t="s">
        <v>537</v>
      </c>
      <c r="AI71" s="932"/>
      <c r="AJ71" s="932"/>
      <c r="AK71" s="932"/>
      <c r="AL71" s="324" t="s">
        <v>537</v>
      </c>
      <c r="AM71" s="325"/>
      <c r="AN71" s="325"/>
      <c r="AO71" s="326"/>
      <c r="AP71" s="320" t="s">
        <v>537</v>
      </c>
      <c r="AQ71" s="320"/>
      <c r="AR71" s="320"/>
      <c r="AS71" s="320"/>
      <c r="AT71" s="320"/>
      <c r="AU71" s="320"/>
      <c r="AV71" s="320"/>
      <c r="AW71" s="320"/>
      <c r="AX71" s="320"/>
    </row>
    <row r="72" spans="1:50" ht="26.25" hidden="1" customHeight="1" x14ac:dyDescent="0.15">
      <c r="A72" s="1221">
        <v>3</v>
      </c>
      <c r="B72" s="122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221">
        <v>4</v>
      </c>
      <c r="B73" s="122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221">
        <v>5</v>
      </c>
      <c r="B74" s="122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221">
        <v>6</v>
      </c>
      <c r="B75" s="122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221">
        <v>7</v>
      </c>
      <c r="B76" s="122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221">
        <v>8</v>
      </c>
      <c r="B77" s="122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221">
        <v>9</v>
      </c>
      <c r="B78" s="122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221">
        <v>10</v>
      </c>
      <c r="B79" s="122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221">
        <v>11</v>
      </c>
      <c r="B80" s="122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221">
        <v>12</v>
      </c>
      <c r="B81" s="122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221">
        <v>13</v>
      </c>
      <c r="B82" s="122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221">
        <v>14</v>
      </c>
      <c r="B83" s="122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221">
        <v>15</v>
      </c>
      <c r="B84" s="122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221">
        <v>16</v>
      </c>
      <c r="B85" s="122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221">
        <v>17</v>
      </c>
      <c r="B86" s="122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221">
        <v>18</v>
      </c>
      <c r="B87" s="122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221">
        <v>19</v>
      </c>
      <c r="B88" s="122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221">
        <v>20</v>
      </c>
      <c r="B89" s="122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221">
        <v>21</v>
      </c>
      <c r="B90" s="122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221">
        <v>22</v>
      </c>
      <c r="B91" s="122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221">
        <v>23</v>
      </c>
      <c r="B92" s="122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221">
        <v>24</v>
      </c>
      <c r="B93" s="122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221">
        <v>25</v>
      </c>
      <c r="B94" s="122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221">
        <v>26</v>
      </c>
      <c r="B95" s="122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221">
        <v>27</v>
      </c>
      <c r="B96" s="122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221">
        <v>28</v>
      </c>
      <c r="B97" s="122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221">
        <v>29</v>
      </c>
      <c r="B98" s="122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221">
        <v>30</v>
      </c>
      <c r="B99" s="122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309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385</v>
      </c>
      <c r="K102" s="100"/>
      <c r="L102" s="100"/>
      <c r="M102" s="100"/>
      <c r="N102" s="100"/>
      <c r="O102" s="100"/>
      <c r="P102" s="346" t="s">
        <v>27</v>
      </c>
      <c r="Q102" s="346"/>
      <c r="R102" s="346"/>
      <c r="S102" s="346"/>
      <c r="T102" s="346"/>
      <c r="U102" s="346"/>
      <c r="V102" s="346"/>
      <c r="W102" s="346"/>
      <c r="X102" s="346"/>
      <c r="Y102" s="343" t="s">
        <v>438</v>
      </c>
      <c r="Z102" s="344"/>
      <c r="AA102" s="344"/>
      <c r="AB102" s="344"/>
      <c r="AC102" s="276" t="s">
        <v>423</v>
      </c>
      <c r="AD102" s="276"/>
      <c r="AE102" s="276"/>
      <c r="AF102" s="276"/>
      <c r="AG102" s="276"/>
      <c r="AH102" s="343" t="s">
        <v>370</v>
      </c>
      <c r="AI102" s="345"/>
      <c r="AJ102" s="345"/>
      <c r="AK102" s="345"/>
      <c r="AL102" s="345" t="s">
        <v>21</v>
      </c>
      <c r="AM102" s="345"/>
      <c r="AN102" s="345"/>
      <c r="AO102" s="429"/>
      <c r="AP102" s="430" t="s">
        <v>386</v>
      </c>
      <c r="AQ102" s="430"/>
      <c r="AR102" s="430"/>
      <c r="AS102" s="430"/>
      <c r="AT102" s="430"/>
      <c r="AU102" s="430"/>
      <c r="AV102" s="430"/>
      <c r="AW102" s="430"/>
      <c r="AX102" s="430"/>
    </row>
    <row r="103" spans="1:50" ht="26.25" customHeight="1" x14ac:dyDescent="0.15">
      <c r="A103" s="1221">
        <v>1</v>
      </c>
      <c r="B103" s="1221">
        <v>1</v>
      </c>
      <c r="C103" s="426" t="s">
        <v>807</v>
      </c>
      <c r="D103" s="427"/>
      <c r="E103" s="427"/>
      <c r="F103" s="427"/>
      <c r="G103" s="427"/>
      <c r="H103" s="427"/>
      <c r="I103" s="428"/>
      <c r="J103" s="418">
        <v>7080001001009</v>
      </c>
      <c r="K103" s="419"/>
      <c r="L103" s="419"/>
      <c r="M103" s="419"/>
      <c r="N103" s="419"/>
      <c r="O103" s="419"/>
      <c r="P103" s="421" t="s">
        <v>808</v>
      </c>
      <c r="Q103" s="316"/>
      <c r="R103" s="316"/>
      <c r="S103" s="316"/>
      <c r="T103" s="316"/>
      <c r="U103" s="316"/>
      <c r="V103" s="316"/>
      <c r="W103" s="316"/>
      <c r="X103" s="316"/>
      <c r="Y103" s="422">
        <v>1</v>
      </c>
      <c r="Z103" s="422"/>
      <c r="AA103" s="422"/>
      <c r="AB103" s="422"/>
      <c r="AC103" s="321" t="s">
        <v>750</v>
      </c>
      <c r="AD103" s="321"/>
      <c r="AE103" s="321"/>
      <c r="AF103" s="321"/>
      <c r="AG103" s="321"/>
      <c r="AH103" s="423" t="s">
        <v>751</v>
      </c>
      <c r="AI103" s="424"/>
      <c r="AJ103" s="424"/>
      <c r="AK103" s="424"/>
      <c r="AL103" s="324" t="s">
        <v>751</v>
      </c>
      <c r="AM103" s="325"/>
      <c r="AN103" s="325"/>
      <c r="AO103" s="326"/>
      <c r="AP103" s="320" t="s">
        <v>751</v>
      </c>
      <c r="AQ103" s="320"/>
      <c r="AR103" s="320"/>
      <c r="AS103" s="320"/>
      <c r="AT103" s="320"/>
      <c r="AU103" s="320"/>
      <c r="AV103" s="320"/>
      <c r="AW103" s="320"/>
      <c r="AX103" s="320"/>
    </row>
    <row r="104" spans="1:50" ht="26.25" hidden="1" customHeight="1" x14ac:dyDescent="0.15">
      <c r="A104" s="1221">
        <v>2</v>
      </c>
      <c r="B104" s="122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221">
        <v>3</v>
      </c>
      <c r="B105" s="122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221">
        <v>4</v>
      </c>
      <c r="B106" s="122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221">
        <v>5</v>
      </c>
      <c r="B107" s="122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221">
        <v>6</v>
      </c>
      <c r="B108" s="122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221">
        <v>7</v>
      </c>
      <c r="B109" s="122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221">
        <v>8</v>
      </c>
      <c r="B110" s="122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221">
        <v>9</v>
      </c>
      <c r="B111" s="122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221">
        <v>10</v>
      </c>
      <c r="B112" s="122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221">
        <v>11</v>
      </c>
      <c r="B113" s="122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221">
        <v>12</v>
      </c>
      <c r="B114" s="122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221">
        <v>13</v>
      </c>
      <c r="B115" s="122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221">
        <v>14</v>
      </c>
      <c r="B116" s="122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221">
        <v>15</v>
      </c>
      <c r="B117" s="122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221">
        <v>16</v>
      </c>
      <c r="B118" s="122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221">
        <v>17</v>
      </c>
      <c r="B119" s="122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221">
        <v>18</v>
      </c>
      <c r="B120" s="122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221">
        <v>19</v>
      </c>
      <c r="B121" s="122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221">
        <v>20</v>
      </c>
      <c r="B122" s="122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221">
        <v>21</v>
      </c>
      <c r="B123" s="122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221">
        <v>22</v>
      </c>
      <c r="B124" s="122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221">
        <v>23</v>
      </c>
      <c r="B125" s="122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221">
        <v>24</v>
      </c>
      <c r="B126" s="122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221">
        <v>25</v>
      </c>
      <c r="B127" s="122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221">
        <v>26</v>
      </c>
      <c r="B128" s="122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221">
        <v>27</v>
      </c>
      <c r="B129" s="122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221">
        <v>28</v>
      </c>
      <c r="B130" s="122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221">
        <v>29</v>
      </c>
      <c r="B131" s="122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221">
        <v>30</v>
      </c>
      <c r="B132" s="122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385</v>
      </c>
      <c r="K135" s="100"/>
      <c r="L135" s="100"/>
      <c r="M135" s="100"/>
      <c r="N135" s="100"/>
      <c r="O135" s="100"/>
      <c r="P135" s="346" t="s">
        <v>27</v>
      </c>
      <c r="Q135" s="346"/>
      <c r="R135" s="346"/>
      <c r="S135" s="346"/>
      <c r="T135" s="346"/>
      <c r="U135" s="346"/>
      <c r="V135" s="346"/>
      <c r="W135" s="346"/>
      <c r="X135" s="346"/>
      <c r="Y135" s="343" t="s">
        <v>438</v>
      </c>
      <c r="Z135" s="344"/>
      <c r="AA135" s="344"/>
      <c r="AB135" s="344"/>
      <c r="AC135" s="276" t="s">
        <v>423</v>
      </c>
      <c r="AD135" s="276"/>
      <c r="AE135" s="276"/>
      <c r="AF135" s="276"/>
      <c r="AG135" s="276"/>
      <c r="AH135" s="343" t="s">
        <v>370</v>
      </c>
      <c r="AI135" s="345"/>
      <c r="AJ135" s="345"/>
      <c r="AK135" s="345"/>
      <c r="AL135" s="345" t="s">
        <v>21</v>
      </c>
      <c r="AM135" s="345"/>
      <c r="AN135" s="345"/>
      <c r="AO135" s="429"/>
      <c r="AP135" s="430" t="s">
        <v>386</v>
      </c>
      <c r="AQ135" s="430"/>
      <c r="AR135" s="430"/>
      <c r="AS135" s="430"/>
      <c r="AT135" s="430"/>
      <c r="AU135" s="430"/>
      <c r="AV135" s="430"/>
      <c r="AW135" s="430"/>
      <c r="AX135" s="430"/>
    </row>
    <row r="136" spans="1:50" ht="26.25" customHeight="1" x14ac:dyDescent="0.15">
      <c r="A136" s="1221">
        <v>1</v>
      </c>
      <c r="B136" s="1221">
        <v>1</v>
      </c>
      <c r="C136" s="420" t="s">
        <v>809</v>
      </c>
      <c r="D136" s="417"/>
      <c r="E136" s="417"/>
      <c r="F136" s="417"/>
      <c r="G136" s="417"/>
      <c r="H136" s="417"/>
      <c r="I136" s="417"/>
      <c r="J136" s="418">
        <v>8140001042490</v>
      </c>
      <c r="K136" s="419"/>
      <c r="L136" s="419"/>
      <c r="M136" s="419"/>
      <c r="N136" s="419"/>
      <c r="O136" s="419"/>
      <c r="P136" s="421" t="s">
        <v>810</v>
      </c>
      <c r="Q136" s="316"/>
      <c r="R136" s="316"/>
      <c r="S136" s="316"/>
      <c r="T136" s="316"/>
      <c r="U136" s="316"/>
      <c r="V136" s="316"/>
      <c r="W136" s="316"/>
      <c r="X136" s="316"/>
      <c r="Y136" s="317">
        <v>1</v>
      </c>
      <c r="Z136" s="318"/>
      <c r="AA136" s="318"/>
      <c r="AB136" s="319"/>
      <c r="AC136" s="321" t="s">
        <v>756</v>
      </c>
      <c r="AD136" s="321"/>
      <c r="AE136" s="321"/>
      <c r="AF136" s="321"/>
      <c r="AG136" s="321"/>
      <c r="AH136" s="423" t="s">
        <v>751</v>
      </c>
      <c r="AI136" s="424"/>
      <c r="AJ136" s="424"/>
      <c r="AK136" s="424"/>
      <c r="AL136" s="324" t="s">
        <v>537</v>
      </c>
      <c r="AM136" s="325"/>
      <c r="AN136" s="325"/>
      <c r="AO136" s="326"/>
      <c r="AP136" s="1222" t="s">
        <v>751</v>
      </c>
      <c r="AQ136" s="1222"/>
      <c r="AR136" s="1222"/>
      <c r="AS136" s="1222"/>
      <c r="AT136" s="1222"/>
      <c r="AU136" s="1222"/>
      <c r="AV136" s="1222"/>
      <c r="AW136" s="1222"/>
      <c r="AX136" s="1222"/>
    </row>
    <row r="137" spans="1:50" ht="26.25" customHeight="1" x14ac:dyDescent="0.15">
      <c r="A137" s="1221">
        <v>2</v>
      </c>
      <c r="B137" s="1221">
        <v>1</v>
      </c>
      <c r="C137" s="420" t="s">
        <v>811</v>
      </c>
      <c r="D137" s="417"/>
      <c r="E137" s="417"/>
      <c r="F137" s="417"/>
      <c r="G137" s="417"/>
      <c r="H137" s="417"/>
      <c r="I137" s="417"/>
      <c r="J137" s="1196">
        <v>2120001085068</v>
      </c>
      <c r="K137" s="1197"/>
      <c r="L137" s="1197"/>
      <c r="M137" s="1197"/>
      <c r="N137" s="1197"/>
      <c r="O137" s="1197"/>
      <c r="P137" s="421" t="s">
        <v>755</v>
      </c>
      <c r="Q137" s="316"/>
      <c r="R137" s="316"/>
      <c r="S137" s="316"/>
      <c r="T137" s="316"/>
      <c r="U137" s="316"/>
      <c r="V137" s="316"/>
      <c r="W137" s="316"/>
      <c r="X137" s="316"/>
      <c r="Y137" s="317">
        <v>0.4</v>
      </c>
      <c r="Z137" s="318"/>
      <c r="AA137" s="318"/>
      <c r="AB137" s="319"/>
      <c r="AC137" s="327" t="s">
        <v>756</v>
      </c>
      <c r="AD137" s="327"/>
      <c r="AE137" s="327"/>
      <c r="AF137" s="327"/>
      <c r="AG137" s="327"/>
      <c r="AH137" s="1198" t="s">
        <v>751</v>
      </c>
      <c r="AI137" s="1199"/>
      <c r="AJ137" s="1199"/>
      <c r="AK137" s="1199"/>
      <c r="AL137" s="324" t="s">
        <v>537</v>
      </c>
      <c r="AM137" s="325"/>
      <c r="AN137" s="325"/>
      <c r="AO137" s="326"/>
      <c r="AP137" s="1222" t="s">
        <v>751</v>
      </c>
      <c r="AQ137" s="1222"/>
      <c r="AR137" s="1222"/>
      <c r="AS137" s="1222"/>
      <c r="AT137" s="1222"/>
      <c r="AU137" s="1222"/>
      <c r="AV137" s="1222"/>
      <c r="AW137" s="1222"/>
      <c r="AX137" s="1222"/>
    </row>
    <row r="138" spans="1:50" ht="26.25" hidden="1" customHeight="1" x14ac:dyDescent="0.15">
      <c r="A138" s="1221">
        <v>3</v>
      </c>
      <c r="B138" s="122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221">
        <v>4</v>
      </c>
      <c r="B139" s="122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221">
        <v>5</v>
      </c>
      <c r="B140" s="122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221">
        <v>6</v>
      </c>
      <c r="B141" s="122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221">
        <v>7</v>
      </c>
      <c r="B142" s="122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221">
        <v>8</v>
      </c>
      <c r="B143" s="122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221">
        <v>9</v>
      </c>
      <c r="B144" s="122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221">
        <v>10</v>
      </c>
      <c r="B145" s="122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221">
        <v>11</v>
      </c>
      <c r="B146" s="122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221">
        <v>12</v>
      </c>
      <c r="B147" s="122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221">
        <v>13</v>
      </c>
      <c r="B148" s="122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221">
        <v>14</v>
      </c>
      <c r="B149" s="122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221">
        <v>15</v>
      </c>
      <c r="B150" s="122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221">
        <v>16</v>
      </c>
      <c r="B151" s="122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221">
        <v>17</v>
      </c>
      <c r="B152" s="122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221">
        <v>18</v>
      </c>
      <c r="B153" s="122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221">
        <v>19</v>
      </c>
      <c r="B154" s="122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221">
        <v>20</v>
      </c>
      <c r="B155" s="122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221">
        <v>21</v>
      </c>
      <c r="B156" s="122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221">
        <v>22</v>
      </c>
      <c r="B157" s="122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221">
        <v>23</v>
      </c>
      <c r="B158" s="122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221">
        <v>24</v>
      </c>
      <c r="B159" s="122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221">
        <v>25</v>
      </c>
      <c r="B160" s="122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221">
        <v>26</v>
      </c>
      <c r="B161" s="122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221">
        <v>27</v>
      </c>
      <c r="B162" s="122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221">
        <v>28</v>
      </c>
      <c r="B163" s="122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221">
        <v>29</v>
      </c>
      <c r="B164" s="122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221">
        <v>30</v>
      </c>
      <c r="B165" s="122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311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385</v>
      </c>
      <c r="K168" s="100"/>
      <c r="L168" s="100"/>
      <c r="M168" s="100"/>
      <c r="N168" s="100"/>
      <c r="O168" s="100"/>
      <c r="P168" s="346" t="s">
        <v>27</v>
      </c>
      <c r="Q168" s="346"/>
      <c r="R168" s="346"/>
      <c r="S168" s="346"/>
      <c r="T168" s="346"/>
      <c r="U168" s="346"/>
      <c r="V168" s="346"/>
      <c r="W168" s="346"/>
      <c r="X168" s="346"/>
      <c r="Y168" s="343" t="s">
        <v>438</v>
      </c>
      <c r="Z168" s="344"/>
      <c r="AA168" s="344"/>
      <c r="AB168" s="344"/>
      <c r="AC168" s="276" t="s">
        <v>423</v>
      </c>
      <c r="AD168" s="276"/>
      <c r="AE168" s="276"/>
      <c r="AF168" s="276"/>
      <c r="AG168" s="276"/>
      <c r="AH168" s="343" t="s">
        <v>370</v>
      </c>
      <c r="AI168" s="345"/>
      <c r="AJ168" s="345"/>
      <c r="AK168" s="345"/>
      <c r="AL168" s="345" t="s">
        <v>21</v>
      </c>
      <c r="AM168" s="345"/>
      <c r="AN168" s="345"/>
      <c r="AO168" s="429"/>
      <c r="AP168" s="430" t="s">
        <v>386</v>
      </c>
      <c r="AQ168" s="430"/>
      <c r="AR168" s="430"/>
      <c r="AS168" s="430"/>
      <c r="AT168" s="430"/>
      <c r="AU168" s="430"/>
      <c r="AV168" s="430"/>
      <c r="AW168" s="430"/>
      <c r="AX168" s="430"/>
    </row>
    <row r="169" spans="1:50" ht="26.25" customHeight="1" x14ac:dyDescent="0.15">
      <c r="A169" s="1221">
        <v>1</v>
      </c>
      <c r="B169" s="1221">
        <v>1</v>
      </c>
      <c r="C169" s="420" t="s">
        <v>812</v>
      </c>
      <c r="D169" s="417"/>
      <c r="E169" s="417"/>
      <c r="F169" s="417"/>
      <c r="G169" s="417"/>
      <c r="H169" s="417"/>
      <c r="I169" s="417"/>
      <c r="J169" s="418">
        <v>8011201005449</v>
      </c>
      <c r="K169" s="419"/>
      <c r="L169" s="419"/>
      <c r="M169" s="419"/>
      <c r="N169" s="419"/>
      <c r="O169" s="419"/>
      <c r="P169" s="421" t="s">
        <v>813</v>
      </c>
      <c r="Q169" s="316"/>
      <c r="R169" s="316"/>
      <c r="S169" s="316"/>
      <c r="T169" s="316"/>
      <c r="U169" s="316"/>
      <c r="V169" s="316"/>
      <c r="W169" s="316"/>
      <c r="X169" s="316"/>
      <c r="Y169" s="1216">
        <v>1.3</v>
      </c>
      <c r="Z169" s="1216"/>
      <c r="AA169" s="1216"/>
      <c r="AB169" s="1216"/>
      <c r="AC169" s="321" t="s">
        <v>801</v>
      </c>
      <c r="AD169" s="321"/>
      <c r="AE169" s="321"/>
      <c r="AF169" s="321"/>
      <c r="AG169" s="321"/>
      <c r="AH169" s="423">
        <v>3</v>
      </c>
      <c r="AI169" s="424"/>
      <c r="AJ169" s="424"/>
      <c r="AK169" s="424"/>
      <c r="AL169" s="324">
        <v>26</v>
      </c>
      <c r="AM169" s="325"/>
      <c r="AN169" s="325"/>
      <c r="AO169" s="326"/>
      <c r="AP169" s="320" t="s">
        <v>669</v>
      </c>
      <c r="AQ169" s="320"/>
      <c r="AR169" s="320"/>
      <c r="AS169" s="320"/>
      <c r="AT169" s="320"/>
      <c r="AU169" s="320"/>
      <c r="AV169" s="320"/>
      <c r="AW169" s="320"/>
      <c r="AX169" s="320"/>
    </row>
    <row r="170" spans="1:50" ht="26.25" customHeight="1" x14ac:dyDescent="0.15">
      <c r="A170" s="1221">
        <v>2</v>
      </c>
      <c r="B170" s="1221">
        <v>1</v>
      </c>
      <c r="C170" s="420" t="s">
        <v>814</v>
      </c>
      <c r="D170" s="417"/>
      <c r="E170" s="417"/>
      <c r="F170" s="417"/>
      <c r="G170" s="417"/>
      <c r="H170" s="417"/>
      <c r="I170" s="417"/>
      <c r="J170" s="418">
        <v>2330001007505</v>
      </c>
      <c r="K170" s="419"/>
      <c r="L170" s="419"/>
      <c r="M170" s="419"/>
      <c r="N170" s="419"/>
      <c r="O170" s="419"/>
      <c r="P170" s="421" t="s">
        <v>815</v>
      </c>
      <c r="Q170" s="316"/>
      <c r="R170" s="316"/>
      <c r="S170" s="316"/>
      <c r="T170" s="316"/>
      <c r="U170" s="316"/>
      <c r="V170" s="316"/>
      <c r="W170" s="316"/>
      <c r="X170" s="316"/>
      <c r="Y170" s="422">
        <v>1</v>
      </c>
      <c r="Z170" s="422"/>
      <c r="AA170" s="422"/>
      <c r="AB170" s="422"/>
      <c r="AC170" s="321" t="s">
        <v>816</v>
      </c>
      <c r="AD170" s="321"/>
      <c r="AE170" s="321"/>
      <c r="AF170" s="321"/>
      <c r="AG170" s="321"/>
      <c r="AH170" s="423" t="s">
        <v>669</v>
      </c>
      <c r="AI170" s="424"/>
      <c r="AJ170" s="424"/>
      <c r="AK170" s="424"/>
      <c r="AL170" s="324" t="s">
        <v>776</v>
      </c>
      <c r="AM170" s="325"/>
      <c r="AN170" s="325"/>
      <c r="AO170" s="326"/>
      <c r="AP170" s="320" t="s">
        <v>669</v>
      </c>
      <c r="AQ170" s="320"/>
      <c r="AR170" s="320"/>
      <c r="AS170" s="320"/>
      <c r="AT170" s="320"/>
      <c r="AU170" s="320"/>
      <c r="AV170" s="320"/>
      <c r="AW170" s="320"/>
      <c r="AX170" s="320"/>
    </row>
    <row r="171" spans="1:50" ht="26.25" customHeight="1" x14ac:dyDescent="0.15">
      <c r="A171" s="1221">
        <v>3</v>
      </c>
      <c r="B171" s="1221">
        <v>1</v>
      </c>
      <c r="C171" s="426" t="s">
        <v>817</v>
      </c>
      <c r="D171" s="427"/>
      <c r="E171" s="427"/>
      <c r="F171" s="427"/>
      <c r="G171" s="427"/>
      <c r="H171" s="427"/>
      <c r="I171" s="428"/>
      <c r="J171" s="431">
        <v>7011001050720</v>
      </c>
      <c r="K171" s="432"/>
      <c r="L171" s="432"/>
      <c r="M171" s="432"/>
      <c r="N171" s="432"/>
      <c r="O171" s="433"/>
      <c r="P171" s="434" t="s">
        <v>818</v>
      </c>
      <c r="Q171" s="435"/>
      <c r="R171" s="435"/>
      <c r="S171" s="435"/>
      <c r="T171" s="435"/>
      <c r="U171" s="435"/>
      <c r="V171" s="435"/>
      <c r="W171" s="435"/>
      <c r="X171" s="436"/>
      <c r="Y171" s="451">
        <v>1</v>
      </c>
      <c r="Z171" s="452"/>
      <c r="AA171" s="452"/>
      <c r="AB171" s="453"/>
      <c r="AC171" s="321" t="s">
        <v>816</v>
      </c>
      <c r="AD171" s="321"/>
      <c r="AE171" s="321"/>
      <c r="AF171" s="321"/>
      <c r="AG171" s="321"/>
      <c r="AH171" s="423" t="s">
        <v>669</v>
      </c>
      <c r="AI171" s="424"/>
      <c r="AJ171" s="424"/>
      <c r="AK171" s="424"/>
      <c r="AL171" s="324" t="s">
        <v>776</v>
      </c>
      <c r="AM171" s="325"/>
      <c r="AN171" s="325"/>
      <c r="AO171" s="326"/>
      <c r="AP171" s="320" t="s">
        <v>669</v>
      </c>
      <c r="AQ171" s="320"/>
      <c r="AR171" s="320"/>
      <c r="AS171" s="320"/>
      <c r="AT171" s="320"/>
      <c r="AU171" s="320"/>
      <c r="AV171" s="320"/>
      <c r="AW171" s="320"/>
      <c r="AX171" s="320"/>
    </row>
    <row r="172" spans="1:50" ht="26.25" customHeight="1" x14ac:dyDescent="0.15">
      <c r="A172" s="1221">
        <v>4</v>
      </c>
      <c r="B172" s="1221">
        <v>1</v>
      </c>
      <c r="C172" s="420" t="s">
        <v>820</v>
      </c>
      <c r="D172" s="417"/>
      <c r="E172" s="417"/>
      <c r="F172" s="417"/>
      <c r="G172" s="417"/>
      <c r="H172" s="417"/>
      <c r="I172" s="417"/>
      <c r="J172" s="418">
        <v>9330002023057</v>
      </c>
      <c r="K172" s="419"/>
      <c r="L172" s="419"/>
      <c r="M172" s="419"/>
      <c r="N172" s="419"/>
      <c r="O172" s="419"/>
      <c r="P172" s="316" t="s">
        <v>821</v>
      </c>
      <c r="Q172" s="316"/>
      <c r="R172" s="316"/>
      <c r="S172" s="316"/>
      <c r="T172" s="316"/>
      <c r="U172" s="316"/>
      <c r="V172" s="316"/>
      <c r="W172" s="316"/>
      <c r="X172" s="316"/>
      <c r="Y172" s="422">
        <v>1</v>
      </c>
      <c r="Z172" s="422"/>
      <c r="AA172" s="422"/>
      <c r="AB172" s="422"/>
      <c r="AC172" s="321" t="s">
        <v>816</v>
      </c>
      <c r="AD172" s="321"/>
      <c r="AE172" s="321"/>
      <c r="AF172" s="321"/>
      <c r="AG172" s="321"/>
      <c r="AH172" s="423" t="s">
        <v>669</v>
      </c>
      <c r="AI172" s="424"/>
      <c r="AJ172" s="424"/>
      <c r="AK172" s="424"/>
      <c r="AL172" s="324" t="s">
        <v>776</v>
      </c>
      <c r="AM172" s="325"/>
      <c r="AN172" s="325"/>
      <c r="AO172" s="326"/>
      <c r="AP172" s="320" t="s">
        <v>669</v>
      </c>
      <c r="AQ172" s="320"/>
      <c r="AR172" s="320"/>
      <c r="AS172" s="320"/>
      <c r="AT172" s="320"/>
      <c r="AU172" s="320"/>
      <c r="AV172" s="320"/>
      <c r="AW172" s="320"/>
      <c r="AX172" s="320"/>
    </row>
    <row r="173" spans="1:50" ht="26.25" customHeight="1" x14ac:dyDescent="0.15">
      <c r="A173" s="1221">
        <v>5</v>
      </c>
      <c r="B173" s="1221">
        <v>1</v>
      </c>
      <c r="C173" s="420" t="s">
        <v>822</v>
      </c>
      <c r="D173" s="417"/>
      <c r="E173" s="417"/>
      <c r="F173" s="417"/>
      <c r="G173" s="417"/>
      <c r="H173" s="417"/>
      <c r="I173" s="417"/>
      <c r="J173" s="418">
        <v>7330001000190</v>
      </c>
      <c r="K173" s="419"/>
      <c r="L173" s="419"/>
      <c r="M173" s="419"/>
      <c r="N173" s="419"/>
      <c r="O173" s="419"/>
      <c r="P173" s="421" t="s">
        <v>823</v>
      </c>
      <c r="Q173" s="316"/>
      <c r="R173" s="316"/>
      <c r="S173" s="316"/>
      <c r="T173" s="316"/>
      <c r="U173" s="316"/>
      <c r="V173" s="316"/>
      <c r="W173" s="316"/>
      <c r="X173" s="316"/>
      <c r="Y173" s="422">
        <v>1</v>
      </c>
      <c r="Z173" s="422"/>
      <c r="AA173" s="422"/>
      <c r="AB173" s="422"/>
      <c r="AC173" s="321" t="s">
        <v>816</v>
      </c>
      <c r="AD173" s="321"/>
      <c r="AE173" s="321"/>
      <c r="AF173" s="321"/>
      <c r="AG173" s="321"/>
      <c r="AH173" s="423" t="s">
        <v>669</v>
      </c>
      <c r="AI173" s="424"/>
      <c r="AJ173" s="424"/>
      <c r="AK173" s="424"/>
      <c r="AL173" s="324" t="s">
        <v>776</v>
      </c>
      <c r="AM173" s="325"/>
      <c r="AN173" s="325"/>
      <c r="AO173" s="326"/>
      <c r="AP173" s="320" t="s">
        <v>669</v>
      </c>
      <c r="AQ173" s="320"/>
      <c r="AR173" s="320"/>
      <c r="AS173" s="320"/>
      <c r="AT173" s="320"/>
      <c r="AU173" s="320"/>
      <c r="AV173" s="320"/>
      <c r="AW173" s="320"/>
      <c r="AX173" s="320"/>
    </row>
    <row r="174" spans="1:50" ht="26.25" customHeight="1" x14ac:dyDescent="0.15">
      <c r="A174" s="1221">
        <v>6</v>
      </c>
      <c r="B174" s="1221">
        <v>1</v>
      </c>
      <c r="C174" s="420" t="s">
        <v>824</v>
      </c>
      <c r="D174" s="417"/>
      <c r="E174" s="417"/>
      <c r="F174" s="417"/>
      <c r="G174" s="417"/>
      <c r="H174" s="417"/>
      <c r="I174" s="417"/>
      <c r="J174" s="418">
        <v>1330001007943</v>
      </c>
      <c r="K174" s="419"/>
      <c r="L174" s="419"/>
      <c r="M174" s="419"/>
      <c r="N174" s="419"/>
      <c r="O174" s="419"/>
      <c r="P174" s="421" t="s">
        <v>825</v>
      </c>
      <c r="Q174" s="316"/>
      <c r="R174" s="316"/>
      <c r="S174" s="316"/>
      <c r="T174" s="316"/>
      <c r="U174" s="316"/>
      <c r="V174" s="316"/>
      <c r="W174" s="316"/>
      <c r="X174" s="316"/>
      <c r="Y174" s="1216">
        <v>0.4</v>
      </c>
      <c r="Z174" s="1216"/>
      <c r="AA174" s="1216"/>
      <c r="AB174" s="1216"/>
      <c r="AC174" s="321" t="s">
        <v>816</v>
      </c>
      <c r="AD174" s="321"/>
      <c r="AE174" s="321"/>
      <c r="AF174" s="321"/>
      <c r="AG174" s="321"/>
      <c r="AH174" s="423" t="s">
        <v>669</v>
      </c>
      <c r="AI174" s="424"/>
      <c r="AJ174" s="424"/>
      <c r="AK174" s="424"/>
      <c r="AL174" s="324" t="s">
        <v>776</v>
      </c>
      <c r="AM174" s="325"/>
      <c r="AN174" s="325"/>
      <c r="AO174" s="326"/>
      <c r="AP174" s="320" t="s">
        <v>669</v>
      </c>
      <c r="AQ174" s="320"/>
      <c r="AR174" s="320"/>
      <c r="AS174" s="320"/>
      <c r="AT174" s="320"/>
      <c r="AU174" s="320"/>
      <c r="AV174" s="320"/>
      <c r="AW174" s="320"/>
      <c r="AX174" s="320"/>
    </row>
    <row r="175" spans="1:50" ht="26.25" customHeight="1" x14ac:dyDescent="0.15">
      <c r="A175" s="1221">
        <v>7</v>
      </c>
      <c r="B175" s="1221">
        <v>1</v>
      </c>
      <c r="C175" s="420" t="s">
        <v>826</v>
      </c>
      <c r="D175" s="417"/>
      <c r="E175" s="417"/>
      <c r="F175" s="417"/>
      <c r="G175" s="417"/>
      <c r="H175" s="417"/>
      <c r="I175" s="417"/>
      <c r="J175" s="418">
        <v>2330001020417</v>
      </c>
      <c r="K175" s="419"/>
      <c r="L175" s="419"/>
      <c r="M175" s="419"/>
      <c r="N175" s="419"/>
      <c r="O175" s="419"/>
      <c r="P175" s="421" t="s">
        <v>825</v>
      </c>
      <c r="Q175" s="316"/>
      <c r="R175" s="316"/>
      <c r="S175" s="316"/>
      <c r="T175" s="316"/>
      <c r="U175" s="316"/>
      <c r="V175" s="316"/>
      <c r="W175" s="316"/>
      <c r="X175" s="316"/>
      <c r="Y175" s="1216">
        <v>0.3</v>
      </c>
      <c r="Z175" s="1216"/>
      <c r="AA175" s="1216"/>
      <c r="AB175" s="1216"/>
      <c r="AC175" s="321" t="s">
        <v>816</v>
      </c>
      <c r="AD175" s="321"/>
      <c r="AE175" s="321"/>
      <c r="AF175" s="321"/>
      <c r="AG175" s="321"/>
      <c r="AH175" s="423" t="s">
        <v>669</v>
      </c>
      <c r="AI175" s="424"/>
      <c r="AJ175" s="424"/>
      <c r="AK175" s="424"/>
      <c r="AL175" s="324" t="s">
        <v>776</v>
      </c>
      <c r="AM175" s="325"/>
      <c r="AN175" s="325"/>
      <c r="AO175" s="326"/>
      <c r="AP175" s="320" t="s">
        <v>669</v>
      </c>
      <c r="AQ175" s="320"/>
      <c r="AR175" s="320"/>
      <c r="AS175" s="320"/>
      <c r="AT175" s="320"/>
      <c r="AU175" s="320"/>
      <c r="AV175" s="320"/>
      <c r="AW175" s="320"/>
      <c r="AX175" s="320"/>
    </row>
    <row r="176" spans="1:50" ht="26.25" customHeight="1" x14ac:dyDescent="0.15">
      <c r="A176" s="1221">
        <v>8</v>
      </c>
      <c r="B176" s="1221">
        <v>1</v>
      </c>
      <c r="C176" s="420" t="s">
        <v>787</v>
      </c>
      <c r="D176" s="417"/>
      <c r="E176" s="417"/>
      <c r="F176" s="417"/>
      <c r="G176" s="417"/>
      <c r="H176" s="417"/>
      <c r="I176" s="417"/>
      <c r="J176" s="418">
        <v>5010005017959</v>
      </c>
      <c r="K176" s="419"/>
      <c r="L176" s="419"/>
      <c r="M176" s="419"/>
      <c r="N176" s="419"/>
      <c r="O176" s="419"/>
      <c r="P176" s="421" t="s">
        <v>827</v>
      </c>
      <c r="Q176" s="316"/>
      <c r="R176" s="316"/>
      <c r="S176" s="316"/>
      <c r="T176" s="316"/>
      <c r="U176" s="316"/>
      <c r="V176" s="316"/>
      <c r="W176" s="316"/>
      <c r="X176" s="316"/>
      <c r="Y176" s="1216">
        <v>0.3</v>
      </c>
      <c r="Z176" s="1216"/>
      <c r="AA176" s="1216"/>
      <c r="AB176" s="1216"/>
      <c r="AC176" s="321" t="s">
        <v>816</v>
      </c>
      <c r="AD176" s="321"/>
      <c r="AE176" s="321"/>
      <c r="AF176" s="321"/>
      <c r="AG176" s="321"/>
      <c r="AH176" s="423" t="s">
        <v>669</v>
      </c>
      <c r="AI176" s="424"/>
      <c r="AJ176" s="424"/>
      <c r="AK176" s="424"/>
      <c r="AL176" s="324" t="s">
        <v>776</v>
      </c>
      <c r="AM176" s="325"/>
      <c r="AN176" s="325"/>
      <c r="AO176" s="326"/>
      <c r="AP176" s="320" t="s">
        <v>669</v>
      </c>
      <c r="AQ176" s="320"/>
      <c r="AR176" s="320"/>
      <c r="AS176" s="320"/>
      <c r="AT176" s="320"/>
      <c r="AU176" s="320"/>
      <c r="AV176" s="320"/>
      <c r="AW176" s="320"/>
      <c r="AX176" s="320"/>
    </row>
    <row r="177" spans="1:50" ht="26.25" customHeight="1" x14ac:dyDescent="0.15">
      <c r="A177" s="1221">
        <v>9</v>
      </c>
      <c r="B177" s="1221">
        <v>1</v>
      </c>
      <c r="C177" s="420" t="s">
        <v>828</v>
      </c>
      <c r="D177" s="417"/>
      <c r="E177" s="417"/>
      <c r="F177" s="417"/>
      <c r="G177" s="417"/>
      <c r="H177" s="417"/>
      <c r="I177" s="417"/>
      <c r="J177" s="418">
        <v>5011101049409</v>
      </c>
      <c r="K177" s="419"/>
      <c r="L177" s="419"/>
      <c r="M177" s="419"/>
      <c r="N177" s="419"/>
      <c r="O177" s="419"/>
      <c r="P177" s="421" t="s">
        <v>829</v>
      </c>
      <c r="Q177" s="316"/>
      <c r="R177" s="316"/>
      <c r="S177" s="316"/>
      <c r="T177" s="316"/>
      <c r="U177" s="316"/>
      <c r="V177" s="316"/>
      <c r="W177" s="316"/>
      <c r="X177" s="316"/>
      <c r="Y177" s="1216">
        <v>0.2</v>
      </c>
      <c r="Z177" s="1216"/>
      <c r="AA177" s="1216"/>
      <c r="AB177" s="1216"/>
      <c r="AC177" s="445" t="s">
        <v>816</v>
      </c>
      <c r="AD177" s="446"/>
      <c r="AE177" s="446"/>
      <c r="AF177" s="446"/>
      <c r="AG177" s="447"/>
      <c r="AH177" s="423" t="s">
        <v>669</v>
      </c>
      <c r="AI177" s="424"/>
      <c r="AJ177" s="424"/>
      <c r="AK177" s="424"/>
      <c r="AL177" s="324" t="s">
        <v>776</v>
      </c>
      <c r="AM177" s="325"/>
      <c r="AN177" s="325"/>
      <c r="AO177" s="326"/>
      <c r="AP177" s="320" t="s">
        <v>669</v>
      </c>
      <c r="AQ177" s="320"/>
      <c r="AR177" s="320"/>
      <c r="AS177" s="320"/>
      <c r="AT177" s="320"/>
      <c r="AU177" s="320"/>
      <c r="AV177" s="320"/>
      <c r="AW177" s="320"/>
      <c r="AX177" s="320"/>
    </row>
    <row r="178" spans="1:50" ht="26.25" customHeight="1" x14ac:dyDescent="0.15">
      <c r="A178" s="1221">
        <v>10</v>
      </c>
      <c r="B178" s="1221">
        <v>1</v>
      </c>
      <c r="C178" s="420" t="s">
        <v>831</v>
      </c>
      <c r="D178" s="417"/>
      <c r="E178" s="417"/>
      <c r="F178" s="417"/>
      <c r="G178" s="417"/>
      <c r="H178" s="417"/>
      <c r="I178" s="417"/>
      <c r="J178" s="418">
        <v>5330002030247</v>
      </c>
      <c r="K178" s="419"/>
      <c r="L178" s="419"/>
      <c r="M178" s="419"/>
      <c r="N178" s="419"/>
      <c r="O178" s="419"/>
      <c r="P178" s="421" t="s">
        <v>832</v>
      </c>
      <c r="Q178" s="316"/>
      <c r="R178" s="316"/>
      <c r="S178" s="316"/>
      <c r="T178" s="316"/>
      <c r="U178" s="316"/>
      <c r="V178" s="316"/>
      <c r="W178" s="316"/>
      <c r="X178" s="316"/>
      <c r="Y178" s="1216">
        <v>0.2</v>
      </c>
      <c r="Z178" s="1216"/>
      <c r="AA178" s="1216"/>
      <c r="AB178" s="1216"/>
      <c r="AC178" s="321" t="s">
        <v>816</v>
      </c>
      <c r="AD178" s="321"/>
      <c r="AE178" s="321"/>
      <c r="AF178" s="321"/>
      <c r="AG178" s="321"/>
      <c r="AH178" s="423" t="s">
        <v>669</v>
      </c>
      <c r="AI178" s="424"/>
      <c r="AJ178" s="424"/>
      <c r="AK178" s="424"/>
      <c r="AL178" s="324" t="s">
        <v>776</v>
      </c>
      <c r="AM178" s="325"/>
      <c r="AN178" s="325"/>
      <c r="AO178" s="326"/>
      <c r="AP178" s="320" t="s">
        <v>669</v>
      </c>
      <c r="AQ178" s="320"/>
      <c r="AR178" s="320"/>
      <c r="AS178" s="320"/>
      <c r="AT178" s="320"/>
      <c r="AU178" s="320"/>
      <c r="AV178" s="320"/>
      <c r="AW178" s="320"/>
      <c r="AX178" s="320"/>
    </row>
    <row r="179" spans="1:50" ht="26.25" hidden="1" customHeight="1" x14ac:dyDescent="0.15">
      <c r="A179" s="1221">
        <v>11</v>
      </c>
      <c r="B179" s="122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221">
        <v>12</v>
      </c>
      <c r="B180" s="122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221">
        <v>13</v>
      </c>
      <c r="B181" s="122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221">
        <v>14</v>
      </c>
      <c r="B182" s="122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221">
        <v>15</v>
      </c>
      <c r="B183" s="122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221">
        <v>16</v>
      </c>
      <c r="B184" s="122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221">
        <v>17</v>
      </c>
      <c r="B185" s="122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221">
        <v>18</v>
      </c>
      <c r="B186" s="122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221">
        <v>19</v>
      </c>
      <c r="B187" s="122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221">
        <v>20</v>
      </c>
      <c r="B188" s="122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221">
        <v>21</v>
      </c>
      <c r="B189" s="122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221">
        <v>22</v>
      </c>
      <c r="B190" s="122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221">
        <v>23</v>
      </c>
      <c r="B191" s="122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221">
        <v>24</v>
      </c>
      <c r="B192" s="122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221">
        <v>25</v>
      </c>
      <c r="B193" s="122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221">
        <v>26</v>
      </c>
      <c r="B194" s="122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221">
        <v>27</v>
      </c>
      <c r="B195" s="122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221">
        <v>28</v>
      </c>
      <c r="B196" s="122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221">
        <v>29</v>
      </c>
      <c r="B197" s="122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221">
        <v>30</v>
      </c>
      <c r="B198" s="122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312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385</v>
      </c>
      <c r="K201" s="100"/>
      <c r="L201" s="100"/>
      <c r="M201" s="100"/>
      <c r="N201" s="100"/>
      <c r="O201" s="100"/>
      <c r="P201" s="346" t="s">
        <v>27</v>
      </c>
      <c r="Q201" s="346"/>
      <c r="R201" s="346"/>
      <c r="S201" s="346"/>
      <c r="T201" s="346"/>
      <c r="U201" s="346"/>
      <c r="V201" s="346"/>
      <c r="W201" s="346"/>
      <c r="X201" s="346"/>
      <c r="Y201" s="343" t="s">
        <v>438</v>
      </c>
      <c r="Z201" s="344"/>
      <c r="AA201" s="344"/>
      <c r="AB201" s="344"/>
      <c r="AC201" s="276" t="s">
        <v>423</v>
      </c>
      <c r="AD201" s="276"/>
      <c r="AE201" s="276"/>
      <c r="AF201" s="276"/>
      <c r="AG201" s="276"/>
      <c r="AH201" s="343" t="s">
        <v>370</v>
      </c>
      <c r="AI201" s="345"/>
      <c r="AJ201" s="345"/>
      <c r="AK201" s="345"/>
      <c r="AL201" s="345" t="s">
        <v>21</v>
      </c>
      <c r="AM201" s="345"/>
      <c r="AN201" s="345"/>
      <c r="AO201" s="429"/>
      <c r="AP201" s="430" t="s">
        <v>386</v>
      </c>
      <c r="AQ201" s="430"/>
      <c r="AR201" s="430"/>
      <c r="AS201" s="430"/>
      <c r="AT201" s="430"/>
      <c r="AU201" s="430"/>
      <c r="AV201" s="430"/>
      <c r="AW201" s="430"/>
      <c r="AX201" s="430"/>
    </row>
    <row r="202" spans="1:50" ht="26.25" customHeight="1" x14ac:dyDescent="0.15">
      <c r="A202" s="1221">
        <v>1</v>
      </c>
      <c r="B202" s="1221">
        <v>1</v>
      </c>
      <c r="C202" s="426" t="s">
        <v>833</v>
      </c>
      <c r="D202" s="427"/>
      <c r="E202" s="427"/>
      <c r="F202" s="427"/>
      <c r="G202" s="427"/>
      <c r="H202" s="427"/>
      <c r="I202" s="428"/>
      <c r="J202" s="431">
        <v>2110001014218</v>
      </c>
      <c r="K202" s="432"/>
      <c r="L202" s="432"/>
      <c r="M202" s="432"/>
      <c r="N202" s="432"/>
      <c r="O202" s="433"/>
      <c r="P202" s="434" t="s">
        <v>834</v>
      </c>
      <c r="Q202" s="435"/>
      <c r="R202" s="435"/>
      <c r="S202" s="435"/>
      <c r="T202" s="435"/>
      <c r="U202" s="435"/>
      <c r="V202" s="435"/>
      <c r="W202" s="435"/>
      <c r="X202" s="436"/>
      <c r="Y202" s="1216">
        <v>0.7</v>
      </c>
      <c r="Z202" s="1216"/>
      <c r="AA202" s="1216"/>
      <c r="AB202" s="1216"/>
      <c r="AC202" s="445" t="s">
        <v>750</v>
      </c>
      <c r="AD202" s="446"/>
      <c r="AE202" s="446"/>
      <c r="AF202" s="446"/>
      <c r="AG202" s="447"/>
      <c r="AH202" s="454" t="s">
        <v>537</v>
      </c>
      <c r="AI202" s="455"/>
      <c r="AJ202" s="455"/>
      <c r="AK202" s="456"/>
      <c r="AL202" s="324" t="s">
        <v>537</v>
      </c>
      <c r="AM202" s="325"/>
      <c r="AN202" s="325"/>
      <c r="AO202" s="326"/>
      <c r="AP202" s="442" t="s">
        <v>537</v>
      </c>
      <c r="AQ202" s="443"/>
      <c r="AR202" s="443"/>
      <c r="AS202" s="443"/>
      <c r="AT202" s="443"/>
      <c r="AU202" s="443"/>
      <c r="AV202" s="443"/>
      <c r="AW202" s="443"/>
      <c r="AX202" s="444"/>
    </row>
    <row r="203" spans="1:50" ht="26.25" hidden="1" customHeight="1" x14ac:dyDescent="0.15">
      <c r="A203" s="1221">
        <v>2</v>
      </c>
      <c r="B203" s="122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221">
        <v>3</v>
      </c>
      <c r="B204" s="122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221">
        <v>4</v>
      </c>
      <c r="B205" s="122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221">
        <v>5</v>
      </c>
      <c r="B206" s="122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221">
        <v>6</v>
      </c>
      <c r="B207" s="122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221">
        <v>7</v>
      </c>
      <c r="B208" s="122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221">
        <v>8</v>
      </c>
      <c r="B209" s="122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221">
        <v>9</v>
      </c>
      <c r="B210" s="122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221">
        <v>10</v>
      </c>
      <c r="B211" s="122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221">
        <v>11</v>
      </c>
      <c r="B212" s="122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221">
        <v>12</v>
      </c>
      <c r="B213" s="122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221">
        <v>13</v>
      </c>
      <c r="B214" s="122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221">
        <v>14</v>
      </c>
      <c r="B215" s="122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221">
        <v>15</v>
      </c>
      <c r="B216" s="122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221">
        <v>16</v>
      </c>
      <c r="B217" s="122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221">
        <v>17</v>
      </c>
      <c r="B218" s="122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221">
        <v>18</v>
      </c>
      <c r="B219" s="122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221">
        <v>19</v>
      </c>
      <c r="B220" s="122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221">
        <v>20</v>
      </c>
      <c r="B221" s="122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221">
        <v>21</v>
      </c>
      <c r="B222" s="122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221">
        <v>22</v>
      </c>
      <c r="B223" s="122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221">
        <v>23</v>
      </c>
      <c r="B224" s="122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221">
        <v>24</v>
      </c>
      <c r="B225" s="122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221">
        <v>25</v>
      </c>
      <c r="B226" s="122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221">
        <v>26</v>
      </c>
      <c r="B227" s="122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221">
        <v>27</v>
      </c>
      <c r="B228" s="122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221">
        <v>28</v>
      </c>
      <c r="B229" s="122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221">
        <v>29</v>
      </c>
      <c r="B230" s="122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221">
        <v>30</v>
      </c>
      <c r="B231" s="122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313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385</v>
      </c>
      <c r="K234" s="100"/>
      <c r="L234" s="100"/>
      <c r="M234" s="100"/>
      <c r="N234" s="100"/>
      <c r="O234" s="100"/>
      <c r="P234" s="346" t="s">
        <v>27</v>
      </c>
      <c r="Q234" s="346"/>
      <c r="R234" s="346"/>
      <c r="S234" s="346"/>
      <c r="T234" s="346"/>
      <c r="U234" s="346"/>
      <c r="V234" s="346"/>
      <c r="W234" s="346"/>
      <c r="X234" s="346"/>
      <c r="Y234" s="343" t="s">
        <v>438</v>
      </c>
      <c r="Z234" s="344"/>
      <c r="AA234" s="344"/>
      <c r="AB234" s="344"/>
      <c r="AC234" s="276" t="s">
        <v>423</v>
      </c>
      <c r="AD234" s="276"/>
      <c r="AE234" s="276"/>
      <c r="AF234" s="276"/>
      <c r="AG234" s="276"/>
      <c r="AH234" s="343" t="s">
        <v>370</v>
      </c>
      <c r="AI234" s="345"/>
      <c r="AJ234" s="345"/>
      <c r="AK234" s="345"/>
      <c r="AL234" s="345" t="s">
        <v>21</v>
      </c>
      <c r="AM234" s="345"/>
      <c r="AN234" s="345"/>
      <c r="AO234" s="429"/>
      <c r="AP234" s="430" t="s">
        <v>386</v>
      </c>
      <c r="AQ234" s="430"/>
      <c r="AR234" s="430"/>
      <c r="AS234" s="430"/>
      <c r="AT234" s="430"/>
      <c r="AU234" s="430"/>
      <c r="AV234" s="430"/>
      <c r="AW234" s="430"/>
      <c r="AX234" s="430"/>
    </row>
    <row r="235" spans="1:50" ht="26.25" customHeight="1" x14ac:dyDescent="0.15">
      <c r="A235" s="1221">
        <v>1</v>
      </c>
      <c r="B235" s="1221">
        <v>1</v>
      </c>
      <c r="C235" s="420" t="s">
        <v>835</v>
      </c>
      <c r="D235" s="420"/>
      <c r="E235" s="420"/>
      <c r="F235" s="420"/>
      <c r="G235" s="420"/>
      <c r="H235" s="420"/>
      <c r="I235" s="420"/>
      <c r="J235" s="1196" t="s">
        <v>776</v>
      </c>
      <c r="K235" s="1196"/>
      <c r="L235" s="1196"/>
      <c r="M235" s="1196"/>
      <c r="N235" s="1196"/>
      <c r="O235" s="1196"/>
      <c r="P235" s="1202" t="s">
        <v>847</v>
      </c>
      <c r="Q235" s="1202"/>
      <c r="R235" s="1202"/>
      <c r="S235" s="1202"/>
      <c r="T235" s="1202"/>
      <c r="U235" s="1202"/>
      <c r="V235" s="1202"/>
      <c r="W235" s="1202"/>
      <c r="X235" s="1202"/>
      <c r="Y235" s="317">
        <v>4</v>
      </c>
      <c r="Z235" s="318"/>
      <c r="AA235" s="318"/>
      <c r="AB235" s="319"/>
      <c r="AC235" s="265" t="s">
        <v>836</v>
      </c>
      <c r="AD235" s="437"/>
      <c r="AE235" s="437"/>
      <c r="AF235" s="437"/>
      <c r="AG235" s="438"/>
      <c r="AH235" s="322" t="s">
        <v>776</v>
      </c>
      <c r="AI235" s="323"/>
      <c r="AJ235" s="323"/>
      <c r="AK235" s="323"/>
      <c r="AL235" s="324" t="s">
        <v>776</v>
      </c>
      <c r="AM235" s="325"/>
      <c r="AN235" s="325"/>
      <c r="AO235" s="326"/>
      <c r="AP235" s="320"/>
      <c r="AQ235" s="320"/>
      <c r="AR235" s="320"/>
      <c r="AS235" s="320"/>
      <c r="AT235" s="320"/>
      <c r="AU235" s="320"/>
      <c r="AV235" s="320"/>
      <c r="AW235" s="320"/>
      <c r="AX235" s="320"/>
    </row>
    <row r="236" spans="1:50" ht="26.25" customHeight="1" x14ac:dyDescent="0.15">
      <c r="A236" s="1221">
        <v>2</v>
      </c>
      <c r="B236" s="1221">
        <v>1</v>
      </c>
      <c r="C236" s="426" t="s">
        <v>837</v>
      </c>
      <c r="D236" s="938"/>
      <c r="E236" s="938"/>
      <c r="F236" s="938"/>
      <c r="G236" s="938"/>
      <c r="H236" s="938"/>
      <c r="I236" s="939"/>
      <c r="J236" s="418" t="s">
        <v>537</v>
      </c>
      <c r="K236" s="419"/>
      <c r="L236" s="419"/>
      <c r="M236" s="419"/>
      <c r="N236" s="419"/>
      <c r="O236" s="419"/>
      <c r="P236" s="421" t="s">
        <v>838</v>
      </c>
      <c r="Q236" s="316"/>
      <c r="R236" s="316"/>
      <c r="S236" s="316"/>
      <c r="T236" s="316"/>
      <c r="U236" s="316"/>
      <c r="V236" s="316"/>
      <c r="W236" s="316"/>
      <c r="X236" s="316"/>
      <c r="Y236" s="317">
        <v>3</v>
      </c>
      <c r="Z236" s="318"/>
      <c r="AA236" s="318"/>
      <c r="AB236" s="319"/>
      <c r="AC236" s="110" t="s">
        <v>836</v>
      </c>
      <c r="AD236" s="111"/>
      <c r="AE236" s="111"/>
      <c r="AF236" s="111"/>
      <c r="AG236" s="112"/>
      <c r="AH236" s="322" t="s">
        <v>537</v>
      </c>
      <c r="AI236" s="323"/>
      <c r="AJ236" s="323"/>
      <c r="AK236" s="323"/>
      <c r="AL236" s="324" t="s">
        <v>537</v>
      </c>
      <c r="AM236" s="325"/>
      <c r="AN236" s="325"/>
      <c r="AO236" s="326"/>
      <c r="AP236" s="320"/>
      <c r="AQ236" s="320"/>
      <c r="AR236" s="320"/>
      <c r="AS236" s="320"/>
      <c r="AT236" s="320"/>
      <c r="AU236" s="320"/>
      <c r="AV236" s="320"/>
      <c r="AW236" s="320"/>
      <c r="AX236" s="320"/>
    </row>
    <row r="237" spans="1:50" ht="26.25" customHeight="1" x14ac:dyDescent="0.15">
      <c r="A237" s="1221">
        <v>3</v>
      </c>
      <c r="B237" s="1221">
        <v>1</v>
      </c>
      <c r="C237" s="420" t="s">
        <v>839</v>
      </c>
      <c r="D237" s="417"/>
      <c r="E237" s="417"/>
      <c r="F237" s="417"/>
      <c r="G237" s="417"/>
      <c r="H237" s="417"/>
      <c r="I237" s="417"/>
      <c r="J237" s="418" t="s">
        <v>537</v>
      </c>
      <c r="K237" s="419"/>
      <c r="L237" s="419"/>
      <c r="M237" s="419"/>
      <c r="N237" s="419"/>
      <c r="O237" s="419"/>
      <c r="P237" s="421" t="s">
        <v>838</v>
      </c>
      <c r="Q237" s="316"/>
      <c r="R237" s="316"/>
      <c r="S237" s="316"/>
      <c r="T237" s="316"/>
      <c r="U237" s="316"/>
      <c r="V237" s="316"/>
      <c r="W237" s="316"/>
      <c r="X237" s="316"/>
      <c r="Y237" s="317">
        <v>3.2</v>
      </c>
      <c r="Z237" s="318"/>
      <c r="AA237" s="318"/>
      <c r="AB237" s="319"/>
      <c r="AC237" s="110" t="s">
        <v>836</v>
      </c>
      <c r="AD237" s="111"/>
      <c r="AE237" s="111"/>
      <c r="AF237" s="111"/>
      <c r="AG237" s="112"/>
      <c r="AH237" s="322" t="s">
        <v>537</v>
      </c>
      <c r="AI237" s="323"/>
      <c r="AJ237" s="323"/>
      <c r="AK237" s="323"/>
      <c r="AL237" s="324" t="s">
        <v>537</v>
      </c>
      <c r="AM237" s="325"/>
      <c r="AN237" s="325"/>
      <c r="AO237" s="326"/>
      <c r="AP237" s="320"/>
      <c r="AQ237" s="320"/>
      <c r="AR237" s="320"/>
      <c r="AS237" s="320"/>
      <c r="AT237" s="320"/>
      <c r="AU237" s="320"/>
      <c r="AV237" s="320"/>
      <c r="AW237" s="320"/>
      <c r="AX237" s="320"/>
    </row>
    <row r="238" spans="1:50" ht="26.25" customHeight="1" x14ac:dyDescent="0.15">
      <c r="A238" s="1221">
        <v>4</v>
      </c>
      <c r="B238" s="1221">
        <v>1</v>
      </c>
      <c r="C238" s="420" t="s">
        <v>840</v>
      </c>
      <c r="D238" s="417"/>
      <c r="E238" s="417"/>
      <c r="F238" s="417"/>
      <c r="G238" s="417"/>
      <c r="H238" s="417"/>
      <c r="I238" s="417"/>
      <c r="J238" s="418" t="s">
        <v>537</v>
      </c>
      <c r="K238" s="419"/>
      <c r="L238" s="419"/>
      <c r="M238" s="419"/>
      <c r="N238" s="419"/>
      <c r="O238" s="419"/>
      <c r="P238" s="421" t="s">
        <v>838</v>
      </c>
      <c r="Q238" s="316"/>
      <c r="R238" s="316"/>
      <c r="S238" s="316"/>
      <c r="T238" s="316"/>
      <c r="U238" s="316"/>
      <c r="V238" s="316"/>
      <c r="W238" s="316"/>
      <c r="X238" s="316"/>
      <c r="Y238" s="317">
        <v>2.9</v>
      </c>
      <c r="Z238" s="318"/>
      <c r="AA238" s="318"/>
      <c r="AB238" s="319"/>
      <c r="AC238" s="110" t="s">
        <v>836</v>
      </c>
      <c r="AD238" s="111"/>
      <c r="AE238" s="111"/>
      <c r="AF238" s="111"/>
      <c r="AG238" s="112"/>
      <c r="AH238" s="322" t="s">
        <v>537</v>
      </c>
      <c r="AI238" s="323"/>
      <c r="AJ238" s="323"/>
      <c r="AK238" s="323"/>
      <c r="AL238" s="324" t="s">
        <v>537</v>
      </c>
      <c r="AM238" s="325"/>
      <c r="AN238" s="325"/>
      <c r="AO238" s="326"/>
      <c r="AP238" s="320"/>
      <c r="AQ238" s="320"/>
      <c r="AR238" s="320"/>
      <c r="AS238" s="320"/>
      <c r="AT238" s="320"/>
      <c r="AU238" s="320"/>
      <c r="AV238" s="320"/>
      <c r="AW238" s="320"/>
      <c r="AX238" s="320"/>
    </row>
    <row r="239" spans="1:50" ht="26.25" customHeight="1" x14ac:dyDescent="0.15">
      <c r="A239" s="1221">
        <v>5</v>
      </c>
      <c r="B239" s="1221">
        <v>1</v>
      </c>
      <c r="C239" s="417" t="s">
        <v>841</v>
      </c>
      <c r="D239" s="417"/>
      <c r="E239" s="417"/>
      <c r="F239" s="417"/>
      <c r="G239" s="417"/>
      <c r="H239" s="417"/>
      <c r="I239" s="417"/>
      <c r="J239" s="418" t="s">
        <v>537</v>
      </c>
      <c r="K239" s="419"/>
      <c r="L239" s="419"/>
      <c r="M239" s="419"/>
      <c r="N239" s="419"/>
      <c r="O239" s="419"/>
      <c r="P239" s="316" t="s">
        <v>838</v>
      </c>
      <c r="Q239" s="316"/>
      <c r="R239" s="316"/>
      <c r="S239" s="316"/>
      <c r="T239" s="316"/>
      <c r="U239" s="316"/>
      <c r="V239" s="316"/>
      <c r="W239" s="316"/>
      <c r="X239" s="316"/>
      <c r="Y239" s="317">
        <v>2.8</v>
      </c>
      <c r="Z239" s="318"/>
      <c r="AA239" s="318"/>
      <c r="AB239" s="319"/>
      <c r="AC239" s="321" t="s">
        <v>836</v>
      </c>
      <c r="AD239" s="321"/>
      <c r="AE239" s="321"/>
      <c r="AF239" s="321"/>
      <c r="AG239" s="321"/>
      <c r="AH239" s="322" t="s">
        <v>537</v>
      </c>
      <c r="AI239" s="323"/>
      <c r="AJ239" s="323"/>
      <c r="AK239" s="323"/>
      <c r="AL239" s="324" t="s">
        <v>537</v>
      </c>
      <c r="AM239" s="325"/>
      <c r="AN239" s="325"/>
      <c r="AO239" s="326"/>
      <c r="AP239" s="320"/>
      <c r="AQ239" s="320"/>
      <c r="AR239" s="320"/>
      <c r="AS239" s="320"/>
      <c r="AT239" s="320"/>
      <c r="AU239" s="320"/>
      <c r="AV239" s="320"/>
      <c r="AW239" s="320"/>
      <c r="AX239" s="320"/>
    </row>
    <row r="240" spans="1:50" ht="26.25" customHeight="1" x14ac:dyDescent="0.15">
      <c r="A240" s="1221">
        <v>6</v>
      </c>
      <c r="B240" s="1221">
        <v>1</v>
      </c>
      <c r="C240" s="417" t="s">
        <v>842</v>
      </c>
      <c r="D240" s="417"/>
      <c r="E240" s="417"/>
      <c r="F240" s="417"/>
      <c r="G240" s="417"/>
      <c r="H240" s="417"/>
      <c r="I240" s="417"/>
      <c r="J240" s="418" t="s">
        <v>537</v>
      </c>
      <c r="K240" s="419"/>
      <c r="L240" s="419"/>
      <c r="M240" s="419"/>
      <c r="N240" s="419"/>
      <c r="O240" s="419"/>
      <c r="P240" s="316" t="s">
        <v>838</v>
      </c>
      <c r="Q240" s="316"/>
      <c r="R240" s="316"/>
      <c r="S240" s="316"/>
      <c r="T240" s="316"/>
      <c r="U240" s="316"/>
      <c r="V240" s="316"/>
      <c r="W240" s="316"/>
      <c r="X240" s="316"/>
      <c r="Y240" s="317">
        <v>2.2999999999999998</v>
      </c>
      <c r="Z240" s="318"/>
      <c r="AA240" s="318"/>
      <c r="AB240" s="319"/>
      <c r="AC240" s="321" t="s">
        <v>836</v>
      </c>
      <c r="AD240" s="321"/>
      <c r="AE240" s="321"/>
      <c r="AF240" s="321"/>
      <c r="AG240" s="321"/>
      <c r="AH240" s="322" t="s">
        <v>537</v>
      </c>
      <c r="AI240" s="323"/>
      <c r="AJ240" s="323"/>
      <c r="AK240" s="323"/>
      <c r="AL240" s="324" t="s">
        <v>537</v>
      </c>
      <c r="AM240" s="325"/>
      <c r="AN240" s="325"/>
      <c r="AO240" s="326"/>
      <c r="AP240" s="320"/>
      <c r="AQ240" s="320"/>
      <c r="AR240" s="320"/>
      <c r="AS240" s="320"/>
      <c r="AT240" s="320"/>
      <c r="AU240" s="320"/>
      <c r="AV240" s="320"/>
      <c r="AW240" s="320"/>
      <c r="AX240" s="320"/>
    </row>
    <row r="241" spans="1:50" ht="26.25" customHeight="1" x14ac:dyDescent="0.15">
      <c r="A241" s="1221">
        <v>7</v>
      </c>
      <c r="B241" s="1221">
        <v>1</v>
      </c>
      <c r="C241" s="420" t="s">
        <v>843</v>
      </c>
      <c r="D241" s="417"/>
      <c r="E241" s="417"/>
      <c r="F241" s="417"/>
      <c r="G241" s="417"/>
      <c r="H241" s="417"/>
      <c r="I241" s="417"/>
      <c r="J241" s="418" t="s">
        <v>537</v>
      </c>
      <c r="K241" s="419"/>
      <c r="L241" s="419"/>
      <c r="M241" s="419"/>
      <c r="N241" s="419"/>
      <c r="O241" s="419"/>
      <c r="P241" s="316" t="s">
        <v>838</v>
      </c>
      <c r="Q241" s="316"/>
      <c r="R241" s="316"/>
      <c r="S241" s="316"/>
      <c r="T241" s="316"/>
      <c r="U241" s="316"/>
      <c r="V241" s="316"/>
      <c r="W241" s="316"/>
      <c r="X241" s="316"/>
      <c r="Y241" s="317">
        <v>1.8</v>
      </c>
      <c r="Z241" s="318"/>
      <c r="AA241" s="318"/>
      <c r="AB241" s="319"/>
      <c r="AC241" s="321" t="s">
        <v>836</v>
      </c>
      <c r="AD241" s="321"/>
      <c r="AE241" s="321"/>
      <c r="AF241" s="321"/>
      <c r="AG241" s="321"/>
      <c r="AH241" s="322" t="s">
        <v>537</v>
      </c>
      <c r="AI241" s="323"/>
      <c r="AJ241" s="323"/>
      <c r="AK241" s="323"/>
      <c r="AL241" s="324" t="s">
        <v>537</v>
      </c>
      <c r="AM241" s="325"/>
      <c r="AN241" s="325"/>
      <c r="AO241" s="326"/>
      <c r="AP241" s="320"/>
      <c r="AQ241" s="320"/>
      <c r="AR241" s="320"/>
      <c r="AS241" s="320"/>
      <c r="AT241" s="320"/>
      <c r="AU241" s="320"/>
      <c r="AV241" s="320"/>
      <c r="AW241" s="320"/>
      <c r="AX241" s="320"/>
    </row>
    <row r="242" spans="1:50" ht="26.25" customHeight="1" x14ac:dyDescent="0.15">
      <c r="A242" s="1221">
        <v>8</v>
      </c>
      <c r="B242" s="1221">
        <v>1</v>
      </c>
      <c r="C242" s="420" t="s">
        <v>844</v>
      </c>
      <c r="D242" s="417"/>
      <c r="E242" s="417"/>
      <c r="F242" s="417"/>
      <c r="G242" s="417"/>
      <c r="H242" s="417"/>
      <c r="I242" s="417"/>
      <c r="J242" s="1196" t="s">
        <v>776</v>
      </c>
      <c r="K242" s="1196"/>
      <c r="L242" s="1196"/>
      <c r="M242" s="1196"/>
      <c r="N242" s="1196"/>
      <c r="O242" s="1196"/>
      <c r="P242" s="1202" t="s">
        <v>847</v>
      </c>
      <c r="Q242" s="1202"/>
      <c r="R242" s="1202"/>
      <c r="S242" s="1202"/>
      <c r="T242" s="1202"/>
      <c r="U242" s="1202"/>
      <c r="V242" s="1202"/>
      <c r="W242" s="1202"/>
      <c r="X242" s="1202"/>
      <c r="Y242" s="317">
        <v>1.1000000000000001</v>
      </c>
      <c r="Z242" s="318"/>
      <c r="AA242" s="318"/>
      <c r="AB242" s="319"/>
      <c r="AC242" s="265" t="s">
        <v>836</v>
      </c>
      <c r="AD242" s="437"/>
      <c r="AE242" s="437"/>
      <c r="AF242" s="437"/>
      <c r="AG242" s="438"/>
      <c r="AH242" s="322" t="s">
        <v>776</v>
      </c>
      <c r="AI242" s="323"/>
      <c r="AJ242" s="323"/>
      <c r="AK242" s="323"/>
      <c r="AL242" s="324" t="s">
        <v>776</v>
      </c>
      <c r="AM242" s="325"/>
      <c r="AN242" s="325"/>
      <c r="AO242" s="326"/>
      <c r="AP242" s="320"/>
      <c r="AQ242" s="320"/>
      <c r="AR242" s="320"/>
      <c r="AS242" s="320"/>
      <c r="AT242" s="320"/>
      <c r="AU242" s="320"/>
      <c r="AV242" s="320"/>
      <c r="AW242" s="320"/>
      <c r="AX242" s="320"/>
    </row>
    <row r="243" spans="1:50" ht="26.25" customHeight="1" x14ac:dyDescent="0.15">
      <c r="A243" s="1221">
        <v>9</v>
      </c>
      <c r="B243" s="1221">
        <v>1</v>
      </c>
      <c r="C243" s="420" t="s">
        <v>845</v>
      </c>
      <c r="D243" s="417"/>
      <c r="E243" s="417"/>
      <c r="F243" s="417"/>
      <c r="G243" s="417"/>
      <c r="H243" s="417"/>
      <c r="I243" s="417"/>
      <c r="J243" s="1196" t="s">
        <v>776</v>
      </c>
      <c r="K243" s="1196"/>
      <c r="L243" s="1196"/>
      <c r="M243" s="1196"/>
      <c r="N243" s="1196"/>
      <c r="O243" s="1196"/>
      <c r="P243" s="1202" t="s">
        <v>847</v>
      </c>
      <c r="Q243" s="1202"/>
      <c r="R243" s="1202"/>
      <c r="S243" s="1202"/>
      <c r="T243" s="1202"/>
      <c r="U243" s="1202"/>
      <c r="V243" s="1202"/>
      <c r="W243" s="1202"/>
      <c r="X243" s="1202"/>
      <c r="Y243" s="317">
        <v>1</v>
      </c>
      <c r="Z243" s="318"/>
      <c r="AA243" s="318"/>
      <c r="AB243" s="319"/>
      <c r="AC243" s="265" t="s">
        <v>836</v>
      </c>
      <c r="AD243" s="437"/>
      <c r="AE243" s="437"/>
      <c r="AF243" s="437"/>
      <c r="AG243" s="438"/>
      <c r="AH243" s="322" t="s">
        <v>776</v>
      </c>
      <c r="AI243" s="323"/>
      <c r="AJ243" s="323"/>
      <c r="AK243" s="323"/>
      <c r="AL243" s="324" t="s">
        <v>776</v>
      </c>
      <c r="AM243" s="325"/>
      <c r="AN243" s="325"/>
      <c r="AO243" s="326"/>
      <c r="AP243" s="320"/>
      <c r="AQ243" s="320"/>
      <c r="AR243" s="320"/>
      <c r="AS243" s="320"/>
      <c r="AT243" s="320"/>
      <c r="AU243" s="320"/>
      <c r="AV243" s="320"/>
      <c r="AW243" s="320"/>
      <c r="AX243" s="320"/>
    </row>
    <row r="244" spans="1:50" ht="26.25" customHeight="1" x14ac:dyDescent="0.15">
      <c r="A244" s="1221">
        <v>10</v>
      </c>
      <c r="B244" s="1221">
        <v>1</v>
      </c>
      <c r="C244" s="417" t="s">
        <v>846</v>
      </c>
      <c r="D244" s="417"/>
      <c r="E244" s="417"/>
      <c r="F244" s="417"/>
      <c r="G244" s="417"/>
      <c r="H244" s="417"/>
      <c r="I244" s="417"/>
      <c r="J244" s="418" t="s">
        <v>537</v>
      </c>
      <c r="K244" s="419"/>
      <c r="L244" s="419"/>
      <c r="M244" s="419"/>
      <c r="N244" s="419"/>
      <c r="O244" s="419"/>
      <c r="P244" s="316" t="s">
        <v>838</v>
      </c>
      <c r="Q244" s="316"/>
      <c r="R244" s="316"/>
      <c r="S244" s="316"/>
      <c r="T244" s="316"/>
      <c r="U244" s="316"/>
      <c r="V244" s="316"/>
      <c r="W244" s="316"/>
      <c r="X244" s="316"/>
      <c r="Y244" s="317">
        <v>0.5</v>
      </c>
      <c r="Z244" s="318"/>
      <c r="AA244" s="318"/>
      <c r="AB244" s="319"/>
      <c r="AC244" s="321" t="s">
        <v>836</v>
      </c>
      <c r="AD244" s="321"/>
      <c r="AE244" s="321"/>
      <c r="AF244" s="321"/>
      <c r="AG244" s="321"/>
      <c r="AH244" s="322" t="s">
        <v>537</v>
      </c>
      <c r="AI244" s="323"/>
      <c r="AJ244" s="323"/>
      <c r="AK244" s="323"/>
      <c r="AL244" s="324" t="s">
        <v>537</v>
      </c>
      <c r="AM244" s="325"/>
      <c r="AN244" s="325"/>
      <c r="AO244" s="326"/>
      <c r="AP244" s="320"/>
      <c r="AQ244" s="320"/>
      <c r="AR244" s="320"/>
      <c r="AS244" s="320"/>
      <c r="AT244" s="320"/>
      <c r="AU244" s="320"/>
      <c r="AV244" s="320"/>
      <c r="AW244" s="320"/>
      <c r="AX244" s="320"/>
    </row>
    <row r="245" spans="1:50" ht="26.25" hidden="1" customHeight="1" x14ac:dyDescent="0.15">
      <c r="A245" s="1221">
        <v>11</v>
      </c>
      <c r="B245" s="122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221">
        <v>12</v>
      </c>
      <c r="B246" s="122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221">
        <v>13</v>
      </c>
      <c r="B247" s="122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221">
        <v>14</v>
      </c>
      <c r="B248" s="122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221">
        <v>15</v>
      </c>
      <c r="B249" s="122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221">
        <v>16</v>
      </c>
      <c r="B250" s="122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221">
        <v>17</v>
      </c>
      <c r="B251" s="122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221">
        <v>18</v>
      </c>
      <c r="B252" s="122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221">
        <v>19</v>
      </c>
      <c r="B253" s="122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221">
        <v>20</v>
      </c>
      <c r="B254" s="122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221">
        <v>21</v>
      </c>
      <c r="B255" s="122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221">
        <v>22</v>
      </c>
      <c r="B256" s="122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221">
        <v>23</v>
      </c>
      <c r="B257" s="122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221">
        <v>24</v>
      </c>
      <c r="B258" s="122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221">
        <v>25</v>
      </c>
      <c r="B259" s="122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221">
        <v>26</v>
      </c>
      <c r="B260" s="122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221">
        <v>27</v>
      </c>
      <c r="B261" s="122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221">
        <v>28</v>
      </c>
      <c r="B262" s="122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221">
        <v>29</v>
      </c>
      <c r="B263" s="122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221">
        <v>30</v>
      </c>
      <c r="B264" s="122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314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385</v>
      </c>
      <c r="K267" s="100"/>
      <c r="L267" s="100"/>
      <c r="M267" s="100"/>
      <c r="N267" s="100"/>
      <c r="O267" s="100"/>
      <c r="P267" s="346" t="s">
        <v>27</v>
      </c>
      <c r="Q267" s="346"/>
      <c r="R267" s="346"/>
      <c r="S267" s="346"/>
      <c r="T267" s="346"/>
      <c r="U267" s="346"/>
      <c r="V267" s="346"/>
      <c r="W267" s="346"/>
      <c r="X267" s="346"/>
      <c r="Y267" s="343" t="s">
        <v>438</v>
      </c>
      <c r="Z267" s="344"/>
      <c r="AA267" s="344"/>
      <c r="AB267" s="344"/>
      <c r="AC267" s="276" t="s">
        <v>423</v>
      </c>
      <c r="AD267" s="276"/>
      <c r="AE267" s="276"/>
      <c r="AF267" s="276"/>
      <c r="AG267" s="276"/>
      <c r="AH267" s="343" t="s">
        <v>370</v>
      </c>
      <c r="AI267" s="345"/>
      <c r="AJ267" s="345"/>
      <c r="AK267" s="345"/>
      <c r="AL267" s="345" t="s">
        <v>21</v>
      </c>
      <c r="AM267" s="345"/>
      <c r="AN267" s="345"/>
      <c r="AO267" s="429"/>
      <c r="AP267" s="430" t="s">
        <v>386</v>
      </c>
      <c r="AQ267" s="430"/>
      <c r="AR267" s="430"/>
      <c r="AS267" s="430"/>
      <c r="AT267" s="430"/>
      <c r="AU267" s="430"/>
      <c r="AV267" s="430"/>
      <c r="AW267" s="430"/>
      <c r="AX267" s="430"/>
    </row>
    <row r="268" spans="1:50" ht="26.25" customHeight="1" x14ac:dyDescent="0.15">
      <c r="A268" s="1221">
        <v>1</v>
      </c>
      <c r="B268" s="1221">
        <v>1</v>
      </c>
      <c r="C268" s="420" t="s">
        <v>848</v>
      </c>
      <c r="D268" s="417"/>
      <c r="E268" s="417"/>
      <c r="F268" s="417"/>
      <c r="G268" s="417"/>
      <c r="H268" s="417"/>
      <c r="I268" s="417"/>
      <c r="J268" s="1196" t="s">
        <v>776</v>
      </c>
      <c r="K268" s="1196"/>
      <c r="L268" s="1196"/>
      <c r="M268" s="1196"/>
      <c r="N268" s="1196"/>
      <c r="O268" s="1196"/>
      <c r="P268" s="421" t="s">
        <v>849</v>
      </c>
      <c r="Q268" s="316"/>
      <c r="R268" s="316"/>
      <c r="S268" s="316"/>
      <c r="T268" s="316"/>
      <c r="U268" s="316"/>
      <c r="V268" s="316"/>
      <c r="W268" s="316"/>
      <c r="X268" s="316"/>
      <c r="Y268" s="422">
        <v>1</v>
      </c>
      <c r="Z268" s="422"/>
      <c r="AA268" s="422"/>
      <c r="AB268" s="422"/>
      <c r="AC268" s="321" t="s">
        <v>850</v>
      </c>
      <c r="AD268" s="321"/>
      <c r="AE268" s="321"/>
      <c r="AF268" s="321"/>
      <c r="AG268" s="321"/>
      <c r="AH268" s="423" t="s">
        <v>776</v>
      </c>
      <c r="AI268" s="424"/>
      <c r="AJ268" s="424"/>
      <c r="AK268" s="424"/>
      <c r="AL268" s="324" t="s">
        <v>776</v>
      </c>
      <c r="AM268" s="325"/>
      <c r="AN268" s="325"/>
      <c r="AO268" s="326"/>
      <c r="AP268" s="320" t="s">
        <v>776</v>
      </c>
      <c r="AQ268" s="320"/>
      <c r="AR268" s="320"/>
      <c r="AS268" s="320"/>
      <c r="AT268" s="320"/>
      <c r="AU268" s="320"/>
      <c r="AV268" s="320"/>
      <c r="AW268" s="320"/>
      <c r="AX268" s="320"/>
    </row>
    <row r="269" spans="1:50" ht="26.25" hidden="1" customHeight="1" x14ac:dyDescent="0.15">
      <c r="A269" s="1221">
        <v>2</v>
      </c>
      <c r="B269" s="122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221">
        <v>3</v>
      </c>
      <c r="B270" s="122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221">
        <v>4</v>
      </c>
      <c r="B271" s="122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221">
        <v>5</v>
      </c>
      <c r="B272" s="122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221">
        <v>6</v>
      </c>
      <c r="B273" s="122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221">
        <v>7</v>
      </c>
      <c r="B274" s="122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221">
        <v>8</v>
      </c>
      <c r="B275" s="122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221">
        <v>9</v>
      </c>
      <c r="B276" s="122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221">
        <v>10</v>
      </c>
      <c r="B277" s="122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221">
        <v>11</v>
      </c>
      <c r="B278" s="122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221">
        <v>12</v>
      </c>
      <c r="B279" s="122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221">
        <v>13</v>
      </c>
      <c r="B280" s="122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221">
        <v>14</v>
      </c>
      <c r="B281" s="122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221">
        <v>15</v>
      </c>
      <c r="B282" s="122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221">
        <v>16</v>
      </c>
      <c r="B283" s="122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221">
        <v>17</v>
      </c>
      <c r="B284" s="122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221">
        <v>18</v>
      </c>
      <c r="B285" s="122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221">
        <v>19</v>
      </c>
      <c r="B286" s="122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221">
        <v>20</v>
      </c>
      <c r="B287" s="122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221">
        <v>21</v>
      </c>
      <c r="B288" s="122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221">
        <v>22</v>
      </c>
      <c r="B289" s="122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221">
        <v>23</v>
      </c>
      <c r="B290" s="122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221">
        <v>24</v>
      </c>
      <c r="B291" s="122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221">
        <v>25</v>
      </c>
      <c r="B292" s="122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221">
        <v>26</v>
      </c>
      <c r="B293" s="122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221">
        <v>27</v>
      </c>
      <c r="B294" s="122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221">
        <v>28</v>
      </c>
      <c r="B295" s="122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221">
        <v>29</v>
      </c>
      <c r="B296" s="122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221">
        <v>30</v>
      </c>
      <c r="B297" s="122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315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385</v>
      </c>
      <c r="K300" s="100"/>
      <c r="L300" s="100"/>
      <c r="M300" s="100"/>
      <c r="N300" s="100"/>
      <c r="O300" s="100"/>
      <c r="P300" s="346" t="s">
        <v>27</v>
      </c>
      <c r="Q300" s="346"/>
      <c r="R300" s="346"/>
      <c r="S300" s="346"/>
      <c r="T300" s="346"/>
      <c r="U300" s="346"/>
      <c r="V300" s="346"/>
      <c r="W300" s="346"/>
      <c r="X300" s="346"/>
      <c r="Y300" s="343" t="s">
        <v>438</v>
      </c>
      <c r="Z300" s="344"/>
      <c r="AA300" s="344"/>
      <c r="AB300" s="344"/>
      <c r="AC300" s="276" t="s">
        <v>423</v>
      </c>
      <c r="AD300" s="276"/>
      <c r="AE300" s="276"/>
      <c r="AF300" s="276"/>
      <c r="AG300" s="276"/>
      <c r="AH300" s="343" t="s">
        <v>370</v>
      </c>
      <c r="AI300" s="345"/>
      <c r="AJ300" s="345"/>
      <c r="AK300" s="345"/>
      <c r="AL300" s="345" t="s">
        <v>21</v>
      </c>
      <c r="AM300" s="345"/>
      <c r="AN300" s="345"/>
      <c r="AO300" s="429"/>
      <c r="AP300" s="430" t="s">
        <v>386</v>
      </c>
      <c r="AQ300" s="430"/>
      <c r="AR300" s="430"/>
      <c r="AS300" s="430"/>
      <c r="AT300" s="430"/>
      <c r="AU300" s="430"/>
      <c r="AV300" s="430"/>
      <c r="AW300" s="430"/>
      <c r="AX300" s="430"/>
    </row>
    <row r="301" spans="1:50" ht="26.25" customHeight="1" x14ac:dyDescent="0.15">
      <c r="A301" s="1221">
        <v>1</v>
      </c>
      <c r="B301" s="1221">
        <v>1</v>
      </c>
      <c r="C301" s="420" t="s">
        <v>851</v>
      </c>
      <c r="D301" s="417"/>
      <c r="E301" s="417"/>
      <c r="F301" s="417"/>
      <c r="G301" s="417"/>
      <c r="H301" s="417"/>
      <c r="I301" s="417"/>
      <c r="J301" s="418">
        <v>6010901007401</v>
      </c>
      <c r="K301" s="419"/>
      <c r="L301" s="419"/>
      <c r="M301" s="419"/>
      <c r="N301" s="419"/>
      <c r="O301" s="419"/>
      <c r="P301" s="421" t="s">
        <v>852</v>
      </c>
      <c r="Q301" s="316"/>
      <c r="R301" s="316"/>
      <c r="S301" s="316"/>
      <c r="T301" s="316"/>
      <c r="U301" s="316"/>
      <c r="V301" s="316"/>
      <c r="W301" s="316"/>
      <c r="X301" s="316"/>
      <c r="Y301" s="422">
        <v>1</v>
      </c>
      <c r="Z301" s="422"/>
      <c r="AA301" s="422"/>
      <c r="AB301" s="422"/>
      <c r="AC301" s="321" t="s">
        <v>756</v>
      </c>
      <c r="AD301" s="321"/>
      <c r="AE301" s="321"/>
      <c r="AF301" s="321"/>
      <c r="AG301" s="321"/>
      <c r="AH301" s="423" t="s">
        <v>537</v>
      </c>
      <c r="AI301" s="424"/>
      <c r="AJ301" s="424"/>
      <c r="AK301" s="424"/>
      <c r="AL301" s="324"/>
      <c r="AM301" s="325"/>
      <c r="AN301" s="325"/>
      <c r="AO301" s="326"/>
      <c r="AP301" s="320" t="s">
        <v>537</v>
      </c>
      <c r="AQ301" s="320"/>
      <c r="AR301" s="320"/>
      <c r="AS301" s="320"/>
      <c r="AT301" s="320"/>
      <c r="AU301" s="320"/>
      <c r="AV301" s="320"/>
      <c r="AW301" s="320"/>
      <c r="AX301" s="320"/>
    </row>
    <row r="302" spans="1:50" ht="26.25" customHeight="1" x14ac:dyDescent="0.15">
      <c r="A302" s="1221">
        <v>2</v>
      </c>
      <c r="B302" s="1221">
        <v>1</v>
      </c>
      <c r="C302" s="420" t="s">
        <v>853</v>
      </c>
      <c r="D302" s="417"/>
      <c r="E302" s="417"/>
      <c r="F302" s="417"/>
      <c r="G302" s="417"/>
      <c r="H302" s="417"/>
      <c r="I302" s="417"/>
      <c r="J302" s="418">
        <v>4010401004900</v>
      </c>
      <c r="K302" s="419"/>
      <c r="L302" s="419"/>
      <c r="M302" s="419"/>
      <c r="N302" s="419"/>
      <c r="O302" s="419"/>
      <c r="P302" s="421" t="s">
        <v>854</v>
      </c>
      <c r="Q302" s="316"/>
      <c r="R302" s="316"/>
      <c r="S302" s="316"/>
      <c r="T302" s="316"/>
      <c r="U302" s="316"/>
      <c r="V302" s="316"/>
      <c r="W302" s="316"/>
      <c r="X302" s="316"/>
      <c r="Y302" s="422">
        <v>0.4</v>
      </c>
      <c r="Z302" s="422"/>
      <c r="AA302" s="422"/>
      <c r="AB302" s="422"/>
      <c r="AC302" s="321" t="s">
        <v>855</v>
      </c>
      <c r="AD302" s="321"/>
      <c r="AE302" s="321"/>
      <c r="AF302" s="321"/>
      <c r="AG302" s="321"/>
      <c r="AH302" s="423">
        <v>5</v>
      </c>
      <c r="AI302" s="424"/>
      <c r="AJ302" s="424"/>
      <c r="AK302" s="424"/>
      <c r="AL302" s="324">
        <v>14</v>
      </c>
      <c r="AM302" s="325"/>
      <c r="AN302" s="325"/>
      <c r="AO302" s="326"/>
      <c r="AP302" s="320" t="s">
        <v>537</v>
      </c>
      <c r="AQ302" s="320"/>
      <c r="AR302" s="320"/>
      <c r="AS302" s="320"/>
      <c r="AT302" s="320"/>
      <c r="AU302" s="320"/>
      <c r="AV302" s="320"/>
      <c r="AW302" s="320"/>
      <c r="AX302" s="320"/>
    </row>
    <row r="303" spans="1:50" ht="26.25" hidden="1" customHeight="1" x14ac:dyDescent="0.15">
      <c r="A303" s="1221">
        <v>3</v>
      </c>
      <c r="B303" s="122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221">
        <v>4</v>
      </c>
      <c r="B304" s="122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221">
        <v>5</v>
      </c>
      <c r="B305" s="122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221">
        <v>6</v>
      </c>
      <c r="B306" s="122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221">
        <v>7</v>
      </c>
      <c r="B307" s="122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221">
        <v>8</v>
      </c>
      <c r="B308" s="122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221">
        <v>9</v>
      </c>
      <c r="B309" s="122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221">
        <v>10</v>
      </c>
      <c r="B310" s="122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221">
        <v>11</v>
      </c>
      <c r="B311" s="122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221">
        <v>12</v>
      </c>
      <c r="B312" s="122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221">
        <v>13</v>
      </c>
      <c r="B313" s="122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221">
        <v>14</v>
      </c>
      <c r="B314" s="122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221">
        <v>15</v>
      </c>
      <c r="B315" s="122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221">
        <v>16</v>
      </c>
      <c r="B316" s="122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221">
        <v>17</v>
      </c>
      <c r="B317" s="122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221">
        <v>18</v>
      </c>
      <c r="B318" s="122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221">
        <v>19</v>
      </c>
      <c r="B319" s="122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221">
        <v>20</v>
      </c>
      <c r="B320" s="122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221">
        <v>21</v>
      </c>
      <c r="B321" s="122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221">
        <v>22</v>
      </c>
      <c r="B322" s="122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221">
        <v>23</v>
      </c>
      <c r="B323" s="122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221">
        <v>24</v>
      </c>
      <c r="B324" s="122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221">
        <v>25</v>
      </c>
      <c r="B325" s="122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221">
        <v>26</v>
      </c>
      <c r="B326" s="122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221">
        <v>27</v>
      </c>
      <c r="B327" s="122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221">
        <v>28</v>
      </c>
      <c r="B328" s="122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221">
        <v>29</v>
      </c>
      <c r="B329" s="122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221">
        <v>30</v>
      </c>
      <c r="B330" s="122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316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385</v>
      </c>
      <c r="K333" s="100"/>
      <c r="L333" s="100"/>
      <c r="M333" s="100"/>
      <c r="N333" s="100"/>
      <c r="O333" s="100"/>
      <c r="P333" s="346" t="s">
        <v>27</v>
      </c>
      <c r="Q333" s="346"/>
      <c r="R333" s="346"/>
      <c r="S333" s="346"/>
      <c r="T333" s="346"/>
      <c r="U333" s="346"/>
      <c r="V333" s="346"/>
      <c r="W333" s="346"/>
      <c r="X333" s="346"/>
      <c r="Y333" s="343" t="s">
        <v>438</v>
      </c>
      <c r="Z333" s="344"/>
      <c r="AA333" s="344"/>
      <c r="AB333" s="344"/>
      <c r="AC333" s="276" t="s">
        <v>423</v>
      </c>
      <c r="AD333" s="276"/>
      <c r="AE333" s="276"/>
      <c r="AF333" s="276"/>
      <c r="AG333" s="276"/>
      <c r="AH333" s="343" t="s">
        <v>370</v>
      </c>
      <c r="AI333" s="345"/>
      <c r="AJ333" s="345"/>
      <c r="AK333" s="345"/>
      <c r="AL333" s="345" t="s">
        <v>21</v>
      </c>
      <c r="AM333" s="345"/>
      <c r="AN333" s="345"/>
      <c r="AO333" s="429"/>
      <c r="AP333" s="430" t="s">
        <v>386</v>
      </c>
      <c r="AQ333" s="430"/>
      <c r="AR333" s="430"/>
      <c r="AS333" s="430"/>
      <c r="AT333" s="430"/>
      <c r="AU333" s="430"/>
      <c r="AV333" s="430"/>
      <c r="AW333" s="430"/>
      <c r="AX333" s="430"/>
    </row>
    <row r="334" spans="1:50" ht="26.25" customHeight="1" x14ac:dyDescent="0.15">
      <c r="A334" s="1221">
        <v>1</v>
      </c>
      <c r="B334" s="1221">
        <v>1</v>
      </c>
      <c r="C334" s="420" t="s">
        <v>856</v>
      </c>
      <c r="D334" s="417"/>
      <c r="E334" s="417"/>
      <c r="F334" s="417"/>
      <c r="G334" s="417"/>
      <c r="H334" s="417"/>
      <c r="I334" s="417"/>
      <c r="J334" s="1196">
        <v>2120001086883</v>
      </c>
      <c r="K334" s="1197"/>
      <c r="L334" s="1197"/>
      <c r="M334" s="1197"/>
      <c r="N334" s="1197"/>
      <c r="O334" s="1197"/>
      <c r="P334" s="421" t="s">
        <v>857</v>
      </c>
      <c r="Q334" s="316"/>
      <c r="R334" s="316"/>
      <c r="S334" s="316"/>
      <c r="T334" s="316"/>
      <c r="U334" s="316"/>
      <c r="V334" s="316"/>
      <c r="W334" s="316"/>
      <c r="X334" s="316"/>
      <c r="Y334" s="422">
        <f>972000/1000000</f>
        <v>0.97199999999999998</v>
      </c>
      <c r="Z334" s="422"/>
      <c r="AA334" s="422"/>
      <c r="AB334" s="422"/>
      <c r="AC334" s="321" t="s">
        <v>816</v>
      </c>
      <c r="AD334" s="321"/>
      <c r="AE334" s="321"/>
      <c r="AF334" s="321"/>
      <c r="AG334" s="321"/>
      <c r="AH334" s="423" t="s">
        <v>669</v>
      </c>
      <c r="AI334" s="424"/>
      <c r="AJ334" s="424"/>
      <c r="AK334" s="424"/>
      <c r="AL334" s="324" t="s">
        <v>776</v>
      </c>
      <c r="AM334" s="325"/>
      <c r="AN334" s="325"/>
      <c r="AO334" s="326"/>
      <c r="AP334" s="320" t="s">
        <v>669</v>
      </c>
      <c r="AQ334" s="320"/>
      <c r="AR334" s="320"/>
      <c r="AS334" s="320"/>
      <c r="AT334" s="320"/>
      <c r="AU334" s="320"/>
      <c r="AV334" s="320"/>
      <c r="AW334" s="320"/>
      <c r="AX334" s="320"/>
    </row>
    <row r="335" spans="1:50" ht="26.25" customHeight="1" x14ac:dyDescent="0.15">
      <c r="A335" s="1221">
        <v>2</v>
      </c>
      <c r="B335" s="1221">
        <v>1</v>
      </c>
      <c r="C335" s="420" t="s">
        <v>858</v>
      </c>
      <c r="D335" s="417"/>
      <c r="E335" s="417"/>
      <c r="F335" s="417"/>
      <c r="G335" s="417"/>
      <c r="H335" s="417"/>
      <c r="I335" s="417"/>
      <c r="J335" s="418">
        <v>6402705000402</v>
      </c>
      <c r="K335" s="419"/>
      <c r="L335" s="419"/>
      <c r="M335" s="419"/>
      <c r="N335" s="419"/>
      <c r="O335" s="419"/>
      <c r="P335" s="421" t="s">
        <v>859</v>
      </c>
      <c r="Q335" s="316"/>
      <c r="R335" s="316"/>
      <c r="S335" s="316"/>
      <c r="T335" s="316"/>
      <c r="U335" s="316"/>
      <c r="V335" s="316"/>
      <c r="W335" s="316"/>
      <c r="X335" s="316"/>
      <c r="Y335" s="422">
        <f>950000/1000000</f>
        <v>0.95</v>
      </c>
      <c r="Z335" s="422"/>
      <c r="AA335" s="422"/>
      <c r="AB335" s="422"/>
      <c r="AC335" s="321" t="s">
        <v>816</v>
      </c>
      <c r="AD335" s="321"/>
      <c r="AE335" s="321"/>
      <c r="AF335" s="321"/>
      <c r="AG335" s="321"/>
      <c r="AH335" s="423" t="s">
        <v>669</v>
      </c>
      <c r="AI335" s="424"/>
      <c r="AJ335" s="424"/>
      <c r="AK335" s="424"/>
      <c r="AL335" s="324" t="s">
        <v>776</v>
      </c>
      <c r="AM335" s="325"/>
      <c r="AN335" s="325"/>
      <c r="AO335" s="326"/>
      <c r="AP335" s="320" t="s">
        <v>669</v>
      </c>
      <c r="AQ335" s="320"/>
      <c r="AR335" s="320"/>
      <c r="AS335" s="320"/>
      <c r="AT335" s="320"/>
      <c r="AU335" s="320"/>
      <c r="AV335" s="320"/>
      <c r="AW335" s="320"/>
      <c r="AX335" s="320"/>
    </row>
    <row r="336" spans="1:50" ht="26.25" customHeight="1" x14ac:dyDescent="0.15">
      <c r="A336" s="1221">
        <v>3</v>
      </c>
      <c r="B336" s="1221">
        <v>1</v>
      </c>
      <c r="C336" s="420" t="s">
        <v>860</v>
      </c>
      <c r="D336" s="417"/>
      <c r="E336" s="417"/>
      <c r="F336" s="417"/>
      <c r="G336" s="417"/>
      <c r="H336" s="417"/>
      <c r="I336" s="417"/>
      <c r="J336" s="418">
        <v>2400005007700</v>
      </c>
      <c r="K336" s="419"/>
      <c r="L336" s="419"/>
      <c r="M336" s="419"/>
      <c r="N336" s="419"/>
      <c r="O336" s="419"/>
      <c r="P336" s="421" t="s">
        <v>861</v>
      </c>
      <c r="Q336" s="316"/>
      <c r="R336" s="316"/>
      <c r="S336" s="316"/>
      <c r="T336" s="316"/>
      <c r="U336" s="316"/>
      <c r="V336" s="316"/>
      <c r="W336" s="316"/>
      <c r="X336" s="316"/>
      <c r="Y336" s="1215">
        <f>756000/1000000</f>
        <v>0.75600000000000001</v>
      </c>
      <c r="Z336" s="1215"/>
      <c r="AA336" s="1215"/>
      <c r="AB336" s="1215"/>
      <c r="AC336" s="321" t="s">
        <v>816</v>
      </c>
      <c r="AD336" s="321"/>
      <c r="AE336" s="321"/>
      <c r="AF336" s="321"/>
      <c r="AG336" s="321"/>
      <c r="AH336" s="423" t="s">
        <v>669</v>
      </c>
      <c r="AI336" s="424"/>
      <c r="AJ336" s="424"/>
      <c r="AK336" s="424"/>
      <c r="AL336" s="324" t="s">
        <v>776</v>
      </c>
      <c r="AM336" s="325"/>
      <c r="AN336" s="325"/>
      <c r="AO336" s="326"/>
      <c r="AP336" s="442" t="s">
        <v>669</v>
      </c>
      <c r="AQ336" s="443"/>
      <c r="AR336" s="443"/>
      <c r="AS336" s="443"/>
      <c r="AT336" s="443"/>
      <c r="AU336" s="443"/>
      <c r="AV336" s="443"/>
      <c r="AW336" s="443"/>
      <c r="AX336" s="444"/>
    </row>
    <row r="337" spans="1:50" ht="26.25" customHeight="1" x14ac:dyDescent="0.15">
      <c r="A337" s="1221">
        <v>4</v>
      </c>
      <c r="B337" s="1221">
        <v>1</v>
      </c>
      <c r="C337" s="420" t="s">
        <v>856</v>
      </c>
      <c r="D337" s="417"/>
      <c r="E337" s="417"/>
      <c r="F337" s="417"/>
      <c r="G337" s="417"/>
      <c r="H337" s="417"/>
      <c r="I337" s="417"/>
      <c r="J337" s="1196">
        <v>2120001086883</v>
      </c>
      <c r="K337" s="1197"/>
      <c r="L337" s="1197"/>
      <c r="M337" s="1197"/>
      <c r="N337" s="1197"/>
      <c r="O337" s="1197"/>
      <c r="P337" s="421" t="s">
        <v>862</v>
      </c>
      <c r="Q337" s="316"/>
      <c r="R337" s="316"/>
      <c r="S337" s="316"/>
      <c r="T337" s="316"/>
      <c r="U337" s="316"/>
      <c r="V337" s="316"/>
      <c r="W337" s="316"/>
      <c r="X337" s="316"/>
      <c r="Y337" s="1215">
        <f>572400/1000000</f>
        <v>0.57240000000000002</v>
      </c>
      <c r="Z337" s="1215"/>
      <c r="AA337" s="1215"/>
      <c r="AB337" s="1215"/>
      <c r="AC337" s="321" t="s">
        <v>816</v>
      </c>
      <c r="AD337" s="321"/>
      <c r="AE337" s="321"/>
      <c r="AF337" s="321"/>
      <c r="AG337" s="321"/>
      <c r="AH337" s="423" t="s">
        <v>669</v>
      </c>
      <c r="AI337" s="424"/>
      <c r="AJ337" s="424"/>
      <c r="AK337" s="424"/>
      <c r="AL337" s="324" t="s">
        <v>776</v>
      </c>
      <c r="AM337" s="325"/>
      <c r="AN337" s="325"/>
      <c r="AO337" s="326"/>
      <c r="AP337" s="320" t="s">
        <v>669</v>
      </c>
      <c r="AQ337" s="320"/>
      <c r="AR337" s="320"/>
      <c r="AS337" s="320"/>
      <c r="AT337" s="320"/>
      <c r="AU337" s="320"/>
      <c r="AV337" s="320"/>
      <c r="AW337" s="320"/>
      <c r="AX337" s="320"/>
    </row>
    <row r="338" spans="1:50" ht="26.25" customHeight="1" x14ac:dyDescent="0.15">
      <c r="A338" s="1221">
        <v>5</v>
      </c>
      <c r="B338" s="1221">
        <v>1</v>
      </c>
      <c r="C338" s="420" t="s">
        <v>863</v>
      </c>
      <c r="D338" s="417"/>
      <c r="E338" s="417"/>
      <c r="F338" s="417"/>
      <c r="G338" s="417"/>
      <c r="H338" s="417"/>
      <c r="I338" s="417"/>
      <c r="J338" s="418">
        <v>2400005004334</v>
      </c>
      <c r="K338" s="419"/>
      <c r="L338" s="419"/>
      <c r="M338" s="419"/>
      <c r="N338" s="419"/>
      <c r="O338" s="419"/>
      <c r="P338" s="421" t="s">
        <v>864</v>
      </c>
      <c r="Q338" s="316"/>
      <c r="R338" s="316"/>
      <c r="S338" s="316"/>
      <c r="T338" s="316"/>
      <c r="U338" s="316"/>
      <c r="V338" s="316"/>
      <c r="W338" s="316"/>
      <c r="X338" s="316"/>
      <c r="Y338" s="1215">
        <f>429978/1000000</f>
        <v>0.42997800000000003</v>
      </c>
      <c r="Z338" s="1215"/>
      <c r="AA338" s="1215"/>
      <c r="AB338" s="1215"/>
      <c r="AC338" s="321" t="s">
        <v>816</v>
      </c>
      <c r="AD338" s="321"/>
      <c r="AE338" s="321"/>
      <c r="AF338" s="321"/>
      <c r="AG338" s="321"/>
      <c r="AH338" s="423" t="s">
        <v>669</v>
      </c>
      <c r="AI338" s="424"/>
      <c r="AJ338" s="424"/>
      <c r="AK338" s="424"/>
      <c r="AL338" s="324" t="s">
        <v>776</v>
      </c>
      <c r="AM338" s="325"/>
      <c r="AN338" s="325"/>
      <c r="AO338" s="326"/>
      <c r="AP338" s="320" t="s">
        <v>669</v>
      </c>
      <c r="AQ338" s="320"/>
      <c r="AR338" s="320"/>
      <c r="AS338" s="320"/>
      <c r="AT338" s="320"/>
      <c r="AU338" s="320"/>
      <c r="AV338" s="320"/>
      <c r="AW338" s="320"/>
      <c r="AX338" s="320"/>
    </row>
    <row r="339" spans="1:50" ht="26.25" hidden="1" customHeight="1" x14ac:dyDescent="0.15">
      <c r="A339" s="1221">
        <v>6</v>
      </c>
      <c r="B339" s="122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221">
        <v>7</v>
      </c>
      <c r="B340" s="122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221">
        <v>8</v>
      </c>
      <c r="B341" s="122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221">
        <v>9</v>
      </c>
      <c r="B342" s="122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221">
        <v>10</v>
      </c>
      <c r="B343" s="122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221">
        <v>11</v>
      </c>
      <c r="B344" s="122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221">
        <v>12</v>
      </c>
      <c r="B345" s="122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221">
        <v>13</v>
      </c>
      <c r="B346" s="122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221">
        <v>14</v>
      </c>
      <c r="B347" s="122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221">
        <v>15</v>
      </c>
      <c r="B348" s="122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221">
        <v>16</v>
      </c>
      <c r="B349" s="122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221">
        <v>17</v>
      </c>
      <c r="B350" s="122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221">
        <v>18</v>
      </c>
      <c r="B351" s="122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221">
        <v>19</v>
      </c>
      <c r="B352" s="122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221">
        <v>20</v>
      </c>
      <c r="B353" s="122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221">
        <v>21</v>
      </c>
      <c r="B354" s="122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221">
        <v>22</v>
      </c>
      <c r="B355" s="122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221">
        <v>23</v>
      </c>
      <c r="B356" s="122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221">
        <v>24</v>
      </c>
      <c r="B357" s="122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221">
        <v>25</v>
      </c>
      <c r="B358" s="122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221">
        <v>26</v>
      </c>
      <c r="B359" s="122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221">
        <v>27</v>
      </c>
      <c r="B360" s="122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221">
        <v>28</v>
      </c>
      <c r="B361" s="122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221">
        <v>29</v>
      </c>
      <c r="B362" s="122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221">
        <v>30</v>
      </c>
      <c r="B363" s="122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317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385</v>
      </c>
      <c r="K366" s="100"/>
      <c r="L366" s="100"/>
      <c r="M366" s="100"/>
      <c r="N366" s="100"/>
      <c r="O366" s="100"/>
      <c r="P366" s="346" t="s">
        <v>27</v>
      </c>
      <c r="Q366" s="346"/>
      <c r="R366" s="346"/>
      <c r="S366" s="346"/>
      <c r="T366" s="346"/>
      <c r="U366" s="346"/>
      <c r="V366" s="346"/>
      <c r="W366" s="346"/>
      <c r="X366" s="346"/>
      <c r="Y366" s="343" t="s">
        <v>438</v>
      </c>
      <c r="Z366" s="344"/>
      <c r="AA366" s="344"/>
      <c r="AB366" s="344"/>
      <c r="AC366" s="276" t="s">
        <v>423</v>
      </c>
      <c r="AD366" s="276"/>
      <c r="AE366" s="276"/>
      <c r="AF366" s="276"/>
      <c r="AG366" s="276"/>
      <c r="AH366" s="343" t="s">
        <v>370</v>
      </c>
      <c r="AI366" s="345"/>
      <c r="AJ366" s="345"/>
      <c r="AK366" s="345"/>
      <c r="AL366" s="345" t="s">
        <v>21</v>
      </c>
      <c r="AM366" s="345"/>
      <c r="AN366" s="345"/>
      <c r="AO366" s="429"/>
      <c r="AP366" s="430" t="s">
        <v>386</v>
      </c>
      <c r="AQ366" s="430"/>
      <c r="AR366" s="430"/>
      <c r="AS366" s="430"/>
      <c r="AT366" s="430"/>
      <c r="AU366" s="430"/>
      <c r="AV366" s="430"/>
      <c r="AW366" s="430"/>
      <c r="AX366" s="430"/>
    </row>
    <row r="367" spans="1:50" ht="52.5" customHeight="1" x14ac:dyDescent="0.15">
      <c r="A367" s="1221">
        <v>1</v>
      </c>
      <c r="B367" s="1221">
        <v>1</v>
      </c>
      <c r="C367" s="1205" t="s">
        <v>865</v>
      </c>
      <c r="D367" s="1205"/>
      <c r="E367" s="1205"/>
      <c r="F367" s="1205"/>
      <c r="G367" s="1205"/>
      <c r="H367" s="1205"/>
      <c r="I367" s="1205"/>
      <c r="J367" s="1206">
        <v>6010901007401</v>
      </c>
      <c r="K367" s="1206"/>
      <c r="L367" s="1206"/>
      <c r="M367" s="1206"/>
      <c r="N367" s="1206"/>
      <c r="O367" s="1206"/>
      <c r="P367" s="1205" t="s">
        <v>793</v>
      </c>
      <c r="Q367" s="1205"/>
      <c r="R367" s="1205"/>
      <c r="S367" s="1205"/>
      <c r="T367" s="1205"/>
      <c r="U367" s="1205"/>
      <c r="V367" s="1205"/>
      <c r="W367" s="1205"/>
      <c r="X367" s="1205"/>
      <c r="Y367" s="1213">
        <f>4708800/1000000</f>
        <v>4.7088000000000001</v>
      </c>
      <c r="Z367" s="1213"/>
      <c r="AA367" s="1213"/>
      <c r="AB367" s="1213"/>
      <c r="AC367" s="1208" t="s">
        <v>866</v>
      </c>
      <c r="AD367" s="1209"/>
      <c r="AE367" s="1209"/>
      <c r="AF367" s="1209"/>
      <c r="AG367" s="1210"/>
      <c r="AH367" s="1219">
        <v>1</v>
      </c>
      <c r="AI367" s="425"/>
      <c r="AJ367" s="425"/>
      <c r="AK367" s="425"/>
      <c r="AL367" s="1211">
        <v>97.9</v>
      </c>
      <c r="AM367" s="1211"/>
      <c r="AN367" s="1211"/>
      <c r="AO367" s="1211"/>
      <c r="AP367" s="425" t="s">
        <v>669</v>
      </c>
      <c r="AQ367" s="425"/>
      <c r="AR367" s="425"/>
      <c r="AS367" s="425"/>
      <c r="AT367" s="425"/>
      <c r="AU367" s="425"/>
      <c r="AV367" s="425"/>
      <c r="AW367" s="425"/>
      <c r="AX367" s="425"/>
    </row>
    <row r="368" spans="1:50" ht="49.9" customHeight="1" x14ac:dyDescent="0.15">
      <c r="A368" s="1221">
        <v>2</v>
      </c>
      <c r="B368" s="1221">
        <v>1</v>
      </c>
      <c r="C368" s="1205" t="s">
        <v>867</v>
      </c>
      <c r="D368" s="1205"/>
      <c r="E368" s="1205"/>
      <c r="F368" s="1205"/>
      <c r="G368" s="1205"/>
      <c r="H368" s="1205"/>
      <c r="I368" s="1205"/>
      <c r="J368" s="1206">
        <v>3110001001768</v>
      </c>
      <c r="K368" s="1206"/>
      <c r="L368" s="1206"/>
      <c r="M368" s="1206"/>
      <c r="N368" s="1206"/>
      <c r="O368" s="1206"/>
      <c r="P368" s="1205" t="s">
        <v>868</v>
      </c>
      <c r="Q368" s="1205"/>
      <c r="R368" s="1205"/>
      <c r="S368" s="1205"/>
      <c r="T368" s="1205"/>
      <c r="U368" s="1205"/>
      <c r="V368" s="1205"/>
      <c r="W368" s="1205"/>
      <c r="X368" s="1205"/>
      <c r="Y368" s="1213">
        <f>1490400/1000000</f>
        <v>1.4903999999999999</v>
      </c>
      <c r="Z368" s="1213"/>
      <c r="AA368" s="1213"/>
      <c r="AB368" s="1213"/>
      <c r="AC368" s="1208" t="s">
        <v>869</v>
      </c>
      <c r="AD368" s="1209"/>
      <c r="AE368" s="1209"/>
      <c r="AF368" s="1209"/>
      <c r="AG368" s="1210"/>
      <c r="AH368" s="425">
        <v>2</v>
      </c>
      <c r="AI368" s="425"/>
      <c r="AJ368" s="425"/>
      <c r="AK368" s="425"/>
      <c r="AL368" s="1211">
        <v>51.5</v>
      </c>
      <c r="AM368" s="1211"/>
      <c r="AN368" s="1211"/>
      <c r="AO368" s="1211"/>
      <c r="AP368" s="425" t="s">
        <v>669</v>
      </c>
      <c r="AQ368" s="425"/>
      <c r="AR368" s="425"/>
      <c r="AS368" s="425"/>
      <c r="AT368" s="425"/>
      <c r="AU368" s="425"/>
      <c r="AV368" s="425"/>
      <c r="AW368" s="425"/>
      <c r="AX368" s="425"/>
    </row>
    <row r="369" spans="1:50" ht="26.25" customHeight="1" x14ac:dyDescent="0.15">
      <c r="A369" s="1221">
        <v>3</v>
      </c>
      <c r="B369" s="1221">
        <v>1</v>
      </c>
      <c r="C369" s="1205" t="s">
        <v>870</v>
      </c>
      <c r="D369" s="1205"/>
      <c r="E369" s="1205"/>
      <c r="F369" s="1205"/>
      <c r="G369" s="1205"/>
      <c r="H369" s="1205"/>
      <c r="I369" s="1205"/>
      <c r="J369" s="1206">
        <v>6110005010044</v>
      </c>
      <c r="K369" s="1206"/>
      <c r="L369" s="1206"/>
      <c r="M369" s="1206"/>
      <c r="N369" s="1206"/>
      <c r="O369" s="1206"/>
      <c r="P369" s="1205" t="s">
        <v>871</v>
      </c>
      <c r="Q369" s="1205"/>
      <c r="R369" s="1205"/>
      <c r="S369" s="1205"/>
      <c r="T369" s="1205"/>
      <c r="U369" s="1205"/>
      <c r="V369" s="1205"/>
      <c r="W369" s="1205"/>
      <c r="X369" s="1205"/>
      <c r="Y369" s="1213">
        <f>993600/1000000</f>
        <v>0.99360000000000004</v>
      </c>
      <c r="Z369" s="1213"/>
      <c r="AA369" s="1213"/>
      <c r="AB369" s="1213"/>
      <c r="AC369" s="1208" t="s">
        <v>797</v>
      </c>
      <c r="AD369" s="1209"/>
      <c r="AE369" s="1209"/>
      <c r="AF369" s="1209"/>
      <c r="AG369" s="1210"/>
      <c r="AH369" s="425" t="s">
        <v>669</v>
      </c>
      <c r="AI369" s="425"/>
      <c r="AJ369" s="425"/>
      <c r="AK369" s="425"/>
      <c r="AL369" s="1211" t="s">
        <v>669</v>
      </c>
      <c r="AM369" s="1211"/>
      <c r="AN369" s="1211"/>
      <c r="AO369" s="1211"/>
      <c r="AP369" s="425" t="s">
        <v>669</v>
      </c>
      <c r="AQ369" s="425"/>
      <c r="AR369" s="425"/>
      <c r="AS369" s="425"/>
      <c r="AT369" s="425"/>
      <c r="AU369" s="425"/>
      <c r="AV369" s="425"/>
      <c r="AW369" s="425"/>
      <c r="AX369" s="425"/>
    </row>
    <row r="370" spans="1:50" ht="42" customHeight="1" x14ac:dyDescent="0.15">
      <c r="A370" s="1221">
        <v>4</v>
      </c>
      <c r="B370" s="1221">
        <v>1</v>
      </c>
      <c r="C370" s="1205" t="s">
        <v>872</v>
      </c>
      <c r="D370" s="1205"/>
      <c r="E370" s="1205"/>
      <c r="F370" s="1205"/>
      <c r="G370" s="1205"/>
      <c r="H370" s="1205"/>
      <c r="I370" s="1205"/>
      <c r="J370" s="1206">
        <v>4010001126351</v>
      </c>
      <c r="K370" s="1206"/>
      <c r="L370" s="1206"/>
      <c r="M370" s="1206"/>
      <c r="N370" s="1206"/>
      <c r="O370" s="1206"/>
      <c r="P370" s="1205" t="s">
        <v>873</v>
      </c>
      <c r="Q370" s="1205"/>
      <c r="R370" s="1205"/>
      <c r="S370" s="1205"/>
      <c r="T370" s="1205"/>
      <c r="U370" s="1205"/>
      <c r="V370" s="1205"/>
      <c r="W370" s="1205"/>
      <c r="X370" s="1205"/>
      <c r="Y370" s="1213">
        <f>990360/1000000</f>
        <v>0.99036000000000002</v>
      </c>
      <c r="Z370" s="1213"/>
      <c r="AA370" s="1213"/>
      <c r="AB370" s="1213"/>
      <c r="AC370" s="1208" t="s">
        <v>797</v>
      </c>
      <c r="AD370" s="1209"/>
      <c r="AE370" s="1209"/>
      <c r="AF370" s="1209"/>
      <c r="AG370" s="1210"/>
      <c r="AH370" s="425" t="s">
        <v>669</v>
      </c>
      <c r="AI370" s="425"/>
      <c r="AJ370" s="425"/>
      <c r="AK370" s="425"/>
      <c r="AL370" s="1211" t="s">
        <v>669</v>
      </c>
      <c r="AM370" s="1211"/>
      <c r="AN370" s="1211"/>
      <c r="AO370" s="1211"/>
      <c r="AP370" s="425" t="s">
        <v>669</v>
      </c>
      <c r="AQ370" s="425"/>
      <c r="AR370" s="425"/>
      <c r="AS370" s="425"/>
      <c r="AT370" s="425"/>
      <c r="AU370" s="425"/>
      <c r="AV370" s="425"/>
      <c r="AW370" s="425"/>
      <c r="AX370" s="425"/>
    </row>
    <row r="371" spans="1:50" ht="73.150000000000006" customHeight="1" x14ac:dyDescent="0.15">
      <c r="A371" s="1221">
        <v>5</v>
      </c>
      <c r="B371" s="1221">
        <v>1</v>
      </c>
      <c r="C371" s="1205" t="s">
        <v>874</v>
      </c>
      <c r="D371" s="1205"/>
      <c r="E371" s="1205"/>
      <c r="F371" s="1205"/>
      <c r="G371" s="1205"/>
      <c r="H371" s="1205"/>
      <c r="I371" s="1205"/>
      <c r="J371" s="1196" t="s">
        <v>747</v>
      </c>
      <c r="K371" s="1196"/>
      <c r="L371" s="1196"/>
      <c r="M371" s="1196"/>
      <c r="N371" s="1196"/>
      <c r="O371" s="1196"/>
      <c r="P371" s="1205" t="s">
        <v>875</v>
      </c>
      <c r="Q371" s="1205"/>
      <c r="R371" s="1205"/>
      <c r="S371" s="1205"/>
      <c r="T371" s="1205"/>
      <c r="U371" s="1205"/>
      <c r="V371" s="1205"/>
      <c r="W371" s="1205"/>
      <c r="X371" s="1205"/>
      <c r="Y371" s="1213">
        <f>989841/1000000</f>
        <v>0.98984099999999997</v>
      </c>
      <c r="Z371" s="1213"/>
      <c r="AA371" s="1213"/>
      <c r="AB371" s="1213"/>
      <c r="AC371" s="1208" t="s">
        <v>797</v>
      </c>
      <c r="AD371" s="1209"/>
      <c r="AE371" s="1209"/>
      <c r="AF371" s="1209"/>
      <c r="AG371" s="1210"/>
      <c r="AH371" s="425" t="s">
        <v>798</v>
      </c>
      <c r="AI371" s="425"/>
      <c r="AJ371" s="425"/>
      <c r="AK371" s="425"/>
      <c r="AL371" s="1211" t="s">
        <v>798</v>
      </c>
      <c r="AM371" s="1211"/>
      <c r="AN371" s="1211"/>
      <c r="AO371" s="1211"/>
      <c r="AP371" s="425" t="s">
        <v>798</v>
      </c>
      <c r="AQ371" s="425"/>
      <c r="AR371" s="425"/>
      <c r="AS371" s="425"/>
      <c r="AT371" s="425"/>
      <c r="AU371" s="425"/>
      <c r="AV371" s="425"/>
      <c r="AW371" s="425"/>
      <c r="AX371" s="425"/>
    </row>
    <row r="372" spans="1:50" ht="37.5" customHeight="1" x14ac:dyDescent="0.15">
      <c r="A372" s="1221">
        <v>6</v>
      </c>
      <c r="B372" s="1221">
        <v>1</v>
      </c>
      <c r="C372" s="1205" t="s">
        <v>876</v>
      </c>
      <c r="D372" s="1205"/>
      <c r="E372" s="1205"/>
      <c r="F372" s="1205"/>
      <c r="G372" s="1205"/>
      <c r="H372" s="1205"/>
      <c r="I372" s="1205"/>
      <c r="J372" s="1196" t="s">
        <v>747</v>
      </c>
      <c r="K372" s="1196"/>
      <c r="L372" s="1196"/>
      <c r="M372" s="1196"/>
      <c r="N372" s="1196"/>
      <c r="O372" s="1196"/>
      <c r="P372" s="1205" t="s">
        <v>749</v>
      </c>
      <c r="Q372" s="1205"/>
      <c r="R372" s="1205"/>
      <c r="S372" s="1205"/>
      <c r="T372" s="1205"/>
      <c r="U372" s="1205"/>
      <c r="V372" s="1205"/>
      <c r="W372" s="1205"/>
      <c r="X372" s="1205"/>
      <c r="Y372" s="1213">
        <f>987444/1000000</f>
        <v>0.98744399999999999</v>
      </c>
      <c r="Z372" s="1213"/>
      <c r="AA372" s="1213"/>
      <c r="AB372" s="1213"/>
      <c r="AC372" s="1208" t="s">
        <v>797</v>
      </c>
      <c r="AD372" s="1209"/>
      <c r="AE372" s="1209"/>
      <c r="AF372" s="1209"/>
      <c r="AG372" s="1210"/>
      <c r="AH372" s="425" t="s">
        <v>819</v>
      </c>
      <c r="AI372" s="425"/>
      <c r="AJ372" s="425"/>
      <c r="AK372" s="425"/>
      <c r="AL372" s="1211" t="s">
        <v>798</v>
      </c>
      <c r="AM372" s="1211"/>
      <c r="AN372" s="1211"/>
      <c r="AO372" s="1211"/>
      <c r="AP372" s="425" t="s">
        <v>798</v>
      </c>
      <c r="AQ372" s="425"/>
      <c r="AR372" s="425"/>
      <c r="AS372" s="425"/>
      <c r="AT372" s="425"/>
      <c r="AU372" s="425"/>
      <c r="AV372" s="425"/>
      <c r="AW372" s="425"/>
      <c r="AX372" s="425"/>
    </row>
    <row r="373" spans="1:50" ht="36" customHeight="1" x14ac:dyDescent="0.15">
      <c r="A373" s="1221">
        <v>7</v>
      </c>
      <c r="B373" s="1221">
        <v>1</v>
      </c>
      <c r="C373" s="1205" t="s">
        <v>877</v>
      </c>
      <c r="D373" s="1205"/>
      <c r="E373" s="1205"/>
      <c r="F373" s="1205"/>
      <c r="G373" s="1205"/>
      <c r="H373" s="1205"/>
      <c r="I373" s="1205"/>
      <c r="J373" s="1206">
        <v>7080001001009</v>
      </c>
      <c r="K373" s="1206"/>
      <c r="L373" s="1206"/>
      <c r="M373" s="1206"/>
      <c r="N373" s="1206"/>
      <c r="O373" s="1206"/>
      <c r="P373" s="1205" t="s">
        <v>878</v>
      </c>
      <c r="Q373" s="1205"/>
      <c r="R373" s="1205"/>
      <c r="S373" s="1205"/>
      <c r="T373" s="1205"/>
      <c r="U373" s="1205"/>
      <c r="V373" s="1205"/>
      <c r="W373" s="1205"/>
      <c r="X373" s="1205"/>
      <c r="Y373" s="1213">
        <f>982800/1000000</f>
        <v>0.98280000000000001</v>
      </c>
      <c r="Z373" s="1213"/>
      <c r="AA373" s="1213"/>
      <c r="AB373" s="1213"/>
      <c r="AC373" s="1208" t="s">
        <v>797</v>
      </c>
      <c r="AD373" s="1209"/>
      <c r="AE373" s="1209"/>
      <c r="AF373" s="1209"/>
      <c r="AG373" s="1210"/>
      <c r="AH373" s="425" t="s">
        <v>798</v>
      </c>
      <c r="AI373" s="425"/>
      <c r="AJ373" s="425"/>
      <c r="AK373" s="425"/>
      <c r="AL373" s="1211" t="s">
        <v>798</v>
      </c>
      <c r="AM373" s="1211"/>
      <c r="AN373" s="1211"/>
      <c r="AO373" s="1211"/>
      <c r="AP373" s="425" t="s">
        <v>798</v>
      </c>
      <c r="AQ373" s="425"/>
      <c r="AR373" s="425"/>
      <c r="AS373" s="425"/>
      <c r="AT373" s="425"/>
      <c r="AU373" s="425"/>
      <c r="AV373" s="425"/>
      <c r="AW373" s="425"/>
      <c r="AX373" s="425"/>
    </row>
    <row r="374" spans="1:50" ht="26.25" customHeight="1" x14ac:dyDescent="0.15">
      <c r="A374" s="1221">
        <v>8</v>
      </c>
      <c r="B374" s="1221">
        <v>1</v>
      </c>
      <c r="C374" s="1205" t="s">
        <v>879</v>
      </c>
      <c r="D374" s="1205"/>
      <c r="E374" s="1205"/>
      <c r="F374" s="1205"/>
      <c r="G374" s="1205"/>
      <c r="H374" s="1205"/>
      <c r="I374" s="1205"/>
      <c r="J374" s="1206">
        <v>5100001012970</v>
      </c>
      <c r="K374" s="1206"/>
      <c r="L374" s="1206"/>
      <c r="M374" s="1206"/>
      <c r="N374" s="1206"/>
      <c r="O374" s="1206"/>
      <c r="P374" s="1205" t="s">
        <v>796</v>
      </c>
      <c r="Q374" s="1205"/>
      <c r="R374" s="1205"/>
      <c r="S374" s="1205"/>
      <c r="T374" s="1205"/>
      <c r="U374" s="1205"/>
      <c r="V374" s="1205"/>
      <c r="W374" s="1205"/>
      <c r="X374" s="1205"/>
      <c r="Y374" s="1214">
        <f>799295/1000000</f>
        <v>0.79929499999999998</v>
      </c>
      <c r="Z374" s="1214"/>
      <c r="AA374" s="1214"/>
      <c r="AB374" s="1214"/>
      <c r="AC374" s="1208" t="s">
        <v>797</v>
      </c>
      <c r="AD374" s="1209"/>
      <c r="AE374" s="1209"/>
      <c r="AF374" s="1209"/>
      <c r="AG374" s="1210"/>
      <c r="AH374" s="425" t="s">
        <v>798</v>
      </c>
      <c r="AI374" s="425"/>
      <c r="AJ374" s="425"/>
      <c r="AK374" s="425"/>
      <c r="AL374" s="1211" t="s">
        <v>798</v>
      </c>
      <c r="AM374" s="1211"/>
      <c r="AN374" s="1211"/>
      <c r="AO374" s="1211"/>
      <c r="AP374" s="425" t="s">
        <v>798</v>
      </c>
      <c r="AQ374" s="425"/>
      <c r="AR374" s="425"/>
      <c r="AS374" s="425"/>
      <c r="AT374" s="425"/>
      <c r="AU374" s="425"/>
      <c r="AV374" s="425"/>
      <c r="AW374" s="425"/>
      <c r="AX374" s="425"/>
    </row>
    <row r="375" spans="1:50" ht="26.25" customHeight="1" x14ac:dyDescent="0.15">
      <c r="A375" s="1221">
        <v>9</v>
      </c>
      <c r="B375" s="1221">
        <v>1</v>
      </c>
      <c r="C375" s="1205" t="s">
        <v>880</v>
      </c>
      <c r="D375" s="1205"/>
      <c r="E375" s="1205"/>
      <c r="F375" s="1205"/>
      <c r="G375" s="1205"/>
      <c r="H375" s="1205"/>
      <c r="I375" s="1205"/>
      <c r="J375" s="1196" t="s">
        <v>747</v>
      </c>
      <c r="K375" s="1196"/>
      <c r="L375" s="1196"/>
      <c r="M375" s="1196"/>
      <c r="N375" s="1196"/>
      <c r="O375" s="1196"/>
      <c r="P375" s="1205" t="s">
        <v>881</v>
      </c>
      <c r="Q375" s="1205"/>
      <c r="R375" s="1205"/>
      <c r="S375" s="1205"/>
      <c r="T375" s="1205"/>
      <c r="U375" s="1205"/>
      <c r="V375" s="1205"/>
      <c r="W375" s="1205"/>
      <c r="X375" s="1205"/>
      <c r="Y375" s="1214">
        <f>499986/1000000</f>
        <v>0.49998599999999999</v>
      </c>
      <c r="Z375" s="1214"/>
      <c r="AA375" s="1214"/>
      <c r="AB375" s="1214"/>
      <c r="AC375" s="1208" t="s">
        <v>797</v>
      </c>
      <c r="AD375" s="1209"/>
      <c r="AE375" s="1209"/>
      <c r="AF375" s="1209"/>
      <c r="AG375" s="1210"/>
      <c r="AH375" s="425" t="s">
        <v>798</v>
      </c>
      <c r="AI375" s="425"/>
      <c r="AJ375" s="425"/>
      <c r="AK375" s="425"/>
      <c r="AL375" s="1211" t="s">
        <v>798</v>
      </c>
      <c r="AM375" s="1211"/>
      <c r="AN375" s="1211"/>
      <c r="AO375" s="1211"/>
      <c r="AP375" s="425" t="s">
        <v>798</v>
      </c>
      <c r="AQ375" s="425"/>
      <c r="AR375" s="425"/>
      <c r="AS375" s="425"/>
      <c r="AT375" s="425"/>
      <c r="AU375" s="425"/>
      <c r="AV375" s="425"/>
      <c r="AW375" s="425"/>
      <c r="AX375" s="425"/>
    </row>
    <row r="376" spans="1:50" ht="26.25" hidden="1" customHeight="1" x14ac:dyDescent="0.15">
      <c r="A376" s="1221">
        <v>10</v>
      </c>
      <c r="B376" s="122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221">
        <v>11</v>
      </c>
      <c r="B377" s="122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221">
        <v>12</v>
      </c>
      <c r="B378" s="122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221">
        <v>13</v>
      </c>
      <c r="B379" s="122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221">
        <v>14</v>
      </c>
      <c r="B380" s="122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221">
        <v>15</v>
      </c>
      <c r="B381" s="122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221">
        <v>16</v>
      </c>
      <c r="B382" s="122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221">
        <v>17</v>
      </c>
      <c r="B383" s="122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221">
        <v>18</v>
      </c>
      <c r="B384" s="122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221">
        <v>19</v>
      </c>
      <c r="B385" s="122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221">
        <v>20</v>
      </c>
      <c r="B386" s="122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221">
        <v>21</v>
      </c>
      <c r="B387" s="122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221">
        <v>22</v>
      </c>
      <c r="B388" s="122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221">
        <v>23</v>
      </c>
      <c r="B389" s="122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221">
        <v>24</v>
      </c>
      <c r="B390" s="122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221">
        <v>25</v>
      </c>
      <c r="B391" s="122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221">
        <v>26</v>
      </c>
      <c r="B392" s="122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221">
        <v>27</v>
      </c>
      <c r="B393" s="122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221">
        <v>28</v>
      </c>
      <c r="B394" s="122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221">
        <v>29</v>
      </c>
      <c r="B395" s="122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221">
        <v>30</v>
      </c>
      <c r="B396" s="122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318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385</v>
      </c>
      <c r="K399" s="100"/>
      <c r="L399" s="100"/>
      <c r="M399" s="100"/>
      <c r="N399" s="100"/>
      <c r="O399" s="100"/>
      <c r="P399" s="346" t="s">
        <v>27</v>
      </c>
      <c r="Q399" s="346"/>
      <c r="R399" s="346"/>
      <c r="S399" s="346"/>
      <c r="T399" s="346"/>
      <c r="U399" s="346"/>
      <c r="V399" s="346"/>
      <c r="W399" s="346"/>
      <c r="X399" s="346"/>
      <c r="Y399" s="343" t="s">
        <v>438</v>
      </c>
      <c r="Z399" s="344"/>
      <c r="AA399" s="344"/>
      <c r="AB399" s="344"/>
      <c r="AC399" s="276" t="s">
        <v>423</v>
      </c>
      <c r="AD399" s="276"/>
      <c r="AE399" s="276"/>
      <c r="AF399" s="276"/>
      <c r="AG399" s="276"/>
      <c r="AH399" s="343" t="s">
        <v>370</v>
      </c>
      <c r="AI399" s="345"/>
      <c r="AJ399" s="345"/>
      <c r="AK399" s="345"/>
      <c r="AL399" s="345" t="s">
        <v>21</v>
      </c>
      <c r="AM399" s="345"/>
      <c r="AN399" s="345"/>
      <c r="AO399" s="429"/>
      <c r="AP399" s="430" t="s">
        <v>386</v>
      </c>
      <c r="AQ399" s="430"/>
      <c r="AR399" s="430"/>
      <c r="AS399" s="430"/>
      <c r="AT399" s="430"/>
      <c r="AU399" s="430"/>
      <c r="AV399" s="430"/>
      <c r="AW399" s="430"/>
      <c r="AX399" s="430"/>
    </row>
    <row r="400" spans="1:50" ht="26.25" customHeight="1" x14ac:dyDescent="0.15">
      <c r="A400" s="1221">
        <v>1</v>
      </c>
      <c r="B400" s="1221">
        <v>1</v>
      </c>
      <c r="C400" s="420" t="s">
        <v>882</v>
      </c>
      <c r="D400" s="417"/>
      <c r="E400" s="417"/>
      <c r="F400" s="417"/>
      <c r="G400" s="417"/>
      <c r="H400" s="417"/>
      <c r="I400" s="417"/>
      <c r="J400" s="418">
        <v>2010005016253</v>
      </c>
      <c r="K400" s="419"/>
      <c r="L400" s="419"/>
      <c r="M400" s="419"/>
      <c r="N400" s="419"/>
      <c r="O400" s="419"/>
      <c r="P400" s="421" t="s">
        <v>883</v>
      </c>
      <c r="Q400" s="316"/>
      <c r="R400" s="316"/>
      <c r="S400" s="316"/>
      <c r="T400" s="316"/>
      <c r="U400" s="316"/>
      <c r="V400" s="316"/>
      <c r="W400" s="316"/>
      <c r="X400" s="316"/>
      <c r="Y400" s="1189">
        <f>3803301/1000000</f>
        <v>3.8033009999999998</v>
      </c>
      <c r="Z400" s="1189"/>
      <c r="AA400" s="1189"/>
      <c r="AB400" s="1189"/>
      <c r="AC400" s="321" t="s">
        <v>884</v>
      </c>
      <c r="AD400" s="321"/>
      <c r="AE400" s="321"/>
      <c r="AF400" s="321"/>
      <c r="AG400" s="321"/>
      <c r="AH400" s="423">
        <v>1</v>
      </c>
      <c r="AI400" s="424"/>
      <c r="AJ400" s="424"/>
      <c r="AK400" s="424"/>
      <c r="AL400" s="324">
        <v>98.5</v>
      </c>
      <c r="AM400" s="325"/>
      <c r="AN400" s="325"/>
      <c r="AO400" s="326"/>
      <c r="AP400" s="320" t="s">
        <v>669</v>
      </c>
      <c r="AQ400" s="320"/>
      <c r="AR400" s="320"/>
      <c r="AS400" s="320"/>
      <c r="AT400" s="320"/>
      <c r="AU400" s="320"/>
      <c r="AV400" s="320"/>
      <c r="AW400" s="320"/>
      <c r="AX400" s="320"/>
    </row>
    <row r="401" spans="1:50" ht="26.25" customHeight="1" x14ac:dyDescent="0.15">
      <c r="A401" s="1221">
        <v>2</v>
      </c>
      <c r="B401" s="1221">
        <v>1</v>
      </c>
      <c r="C401" s="420" t="s">
        <v>885</v>
      </c>
      <c r="D401" s="417"/>
      <c r="E401" s="417"/>
      <c r="F401" s="417"/>
      <c r="G401" s="417"/>
      <c r="H401" s="417"/>
      <c r="I401" s="417"/>
      <c r="J401" s="418">
        <v>5010005005220</v>
      </c>
      <c r="K401" s="419"/>
      <c r="L401" s="419"/>
      <c r="M401" s="419"/>
      <c r="N401" s="419"/>
      <c r="O401" s="419"/>
      <c r="P401" s="421" t="s">
        <v>886</v>
      </c>
      <c r="Q401" s="316"/>
      <c r="R401" s="316"/>
      <c r="S401" s="316"/>
      <c r="T401" s="316"/>
      <c r="U401" s="316"/>
      <c r="V401" s="316"/>
      <c r="W401" s="316"/>
      <c r="X401" s="316"/>
      <c r="Y401" s="1189">
        <f>998400/1000000</f>
        <v>0.99839999999999995</v>
      </c>
      <c r="Z401" s="1189"/>
      <c r="AA401" s="1189"/>
      <c r="AB401" s="1189"/>
      <c r="AC401" s="321" t="s">
        <v>816</v>
      </c>
      <c r="AD401" s="321"/>
      <c r="AE401" s="321"/>
      <c r="AF401" s="321"/>
      <c r="AG401" s="321"/>
      <c r="AH401" s="423" t="s">
        <v>776</v>
      </c>
      <c r="AI401" s="424"/>
      <c r="AJ401" s="424"/>
      <c r="AK401" s="424"/>
      <c r="AL401" s="324" t="s">
        <v>776</v>
      </c>
      <c r="AM401" s="325"/>
      <c r="AN401" s="325"/>
      <c r="AO401" s="326"/>
      <c r="AP401" s="320" t="s">
        <v>669</v>
      </c>
      <c r="AQ401" s="320"/>
      <c r="AR401" s="320"/>
      <c r="AS401" s="320"/>
      <c r="AT401" s="320"/>
      <c r="AU401" s="320"/>
      <c r="AV401" s="320"/>
      <c r="AW401" s="320"/>
      <c r="AX401" s="320"/>
    </row>
    <row r="402" spans="1:50" ht="26.25" customHeight="1" x14ac:dyDescent="0.15">
      <c r="A402" s="1221">
        <v>3</v>
      </c>
      <c r="B402" s="1221">
        <v>1</v>
      </c>
      <c r="C402" s="420" t="s">
        <v>887</v>
      </c>
      <c r="D402" s="417"/>
      <c r="E402" s="417"/>
      <c r="F402" s="417"/>
      <c r="G402" s="417"/>
      <c r="H402" s="417"/>
      <c r="I402" s="417"/>
      <c r="J402" s="418">
        <v>3010705001727</v>
      </c>
      <c r="K402" s="419"/>
      <c r="L402" s="419"/>
      <c r="M402" s="419"/>
      <c r="N402" s="419"/>
      <c r="O402" s="419"/>
      <c r="P402" s="421" t="s">
        <v>888</v>
      </c>
      <c r="Q402" s="316"/>
      <c r="R402" s="316"/>
      <c r="S402" s="316"/>
      <c r="T402" s="316"/>
      <c r="U402" s="316"/>
      <c r="V402" s="316"/>
      <c r="W402" s="316"/>
      <c r="X402" s="316"/>
      <c r="Y402" s="1215">
        <f>807667/1000000</f>
        <v>0.80766700000000002</v>
      </c>
      <c r="Z402" s="1215"/>
      <c r="AA402" s="1215"/>
      <c r="AB402" s="1215"/>
      <c r="AC402" s="321" t="s">
        <v>816</v>
      </c>
      <c r="AD402" s="321"/>
      <c r="AE402" s="321"/>
      <c r="AF402" s="321"/>
      <c r="AG402" s="321"/>
      <c r="AH402" s="423" t="s">
        <v>776</v>
      </c>
      <c r="AI402" s="424"/>
      <c r="AJ402" s="424"/>
      <c r="AK402" s="424"/>
      <c r="AL402" s="324" t="s">
        <v>776</v>
      </c>
      <c r="AM402" s="325"/>
      <c r="AN402" s="325"/>
      <c r="AO402" s="326"/>
      <c r="AP402" s="320" t="s">
        <v>669</v>
      </c>
      <c r="AQ402" s="320"/>
      <c r="AR402" s="320"/>
      <c r="AS402" s="320"/>
      <c r="AT402" s="320"/>
      <c r="AU402" s="320"/>
      <c r="AV402" s="320"/>
      <c r="AW402" s="320"/>
      <c r="AX402" s="320"/>
    </row>
    <row r="403" spans="1:50" ht="26.25" hidden="1" customHeight="1" x14ac:dyDescent="0.15">
      <c r="A403" s="1221">
        <v>4</v>
      </c>
      <c r="B403" s="122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221">
        <v>5</v>
      </c>
      <c r="B404" s="122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221">
        <v>6</v>
      </c>
      <c r="B405" s="122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221">
        <v>7</v>
      </c>
      <c r="B406" s="122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221">
        <v>8</v>
      </c>
      <c r="B407" s="122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221">
        <v>9</v>
      </c>
      <c r="B408" s="122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221">
        <v>10</v>
      </c>
      <c r="B409" s="122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221">
        <v>11</v>
      </c>
      <c r="B410" s="122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221">
        <v>12</v>
      </c>
      <c r="B411" s="122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221">
        <v>13</v>
      </c>
      <c r="B412" s="122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221">
        <v>14</v>
      </c>
      <c r="B413" s="122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221">
        <v>15</v>
      </c>
      <c r="B414" s="122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221">
        <v>16</v>
      </c>
      <c r="B415" s="122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221">
        <v>17</v>
      </c>
      <c r="B416" s="122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221">
        <v>18</v>
      </c>
      <c r="B417" s="122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221">
        <v>19</v>
      </c>
      <c r="B418" s="122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221">
        <v>20</v>
      </c>
      <c r="B419" s="122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221">
        <v>21</v>
      </c>
      <c r="B420" s="122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221">
        <v>22</v>
      </c>
      <c r="B421" s="122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221">
        <v>23</v>
      </c>
      <c r="B422" s="122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221">
        <v>24</v>
      </c>
      <c r="B423" s="122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221">
        <v>25</v>
      </c>
      <c r="B424" s="122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221">
        <v>26</v>
      </c>
      <c r="B425" s="122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221">
        <v>27</v>
      </c>
      <c r="B426" s="122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221">
        <v>28</v>
      </c>
      <c r="B427" s="122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221">
        <v>29</v>
      </c>
      <c r="B428" s="122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221">
        <v>30</v>
      </c>
      <c r="B429" s="122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319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385</v>
      </c>
      <c r="K432" s="100"/>
      <c r="L432" s="100"/>
      <c r="M432" s="100"/>
      <c r="N432" s="100"/>
      <c r="O432" s="100"/>
      <c r="P432" s="346" t="s">
        <v>27</v>
      </c>
      <c r="Q432" s="346"/>
      <c r="R432" s="346"/>
      <c r="S432" s="346"/>
      <c r="T432" s="346"/>
      <c r="U432" s="346"/>
      <c r="V432" s="346"/>
      <c r="W432" s="346"/>
      <c r="X432" s="346"/>
      <c r="Y432" s="343" t="s">
        <v>438</v>
      </c>
      <c r="Z432" s="344"/>
      <c r="AA432" s="344"/>
      <c r="AB432" s="344"/>
      <c r="AC432" s="276" t="s">
        <v>423</v>
      </c>
      <c r="AD432" s="276"/>
      <c r="AE432" s="276"/>
      <c r="AF432" s="276"/>
      <c r="AG432" s="276"/>
      <c r="AH432" s="343" t="s">
        <v>370</v>
      </c>
      <c r="AI432" s="345"/>
      <c r="AJ432" s="345"/>
      <c r="AK432" s="345"/>
      <c r="AL432" s="345" t="s">
        <v>21</v>
      </c>
      <c r="AM432" s="345"/>
      <c r="AN432" s="345"/>
      <c r="AO432" s="429"/>
      <c r="AP432" s="430" t="s">
        <v>386</v>
      </c>
      <c r="AQ432" s="430"/>
      <c r="AR432" s="430"/>
      <c r="AS432" s="430"/>
      <c r="AT432" s="430"/>
      <c r="AU432" s="430"/>
      <c r="AV432" s="430"/>
      <c r="AW432" s="430"/>
      <c r="AX432" s="430"/>
    </row>
    <row r="433" spans="1:50" ht="26.25" customHeight="1" x14ac:dyDescent="0.15">
      <c r="A433" s="1221">
        <v>1</v>
      </c>
      <c r="B433" s="1221">
        <v>1</v>
      </c>
      <c r="C433" s="420" t="s">
        <v>889</v>
      </c>
      <c r="D433" s="417"/>
      <c r="E433" s="417"/>
      <c r="F433" s="417"/>
      <c r="G433" s="417"/>
      <c r="H433" s="417"/>
      <c r="I433" s="417"/>
      <c r="J433" s="418">
        <v>6010505001148</v>
      </c>
      <c r="K433" s="419"/>
      <c r="L433" s="419"/>
      <c r="M433" s="419"/>
      <c r="N433" s="419"/>
      <c r="O433" s="419"/>
      <c r="P433" s="421" t="s">
        <v>890</v>
      </c>
      <c r="Q433" s="316"/>
      <c r="R433" s="316"/>
      <c r="S433" s="316"/>
      <c r="T433" s="316"/>
      <c r="U433" s="316"/>
      <c r="V433" s="316"/>
      <c r="W433" s="316"/>
      <c r="X433" s="316"/>
      <c r="Y433" s="1189">
        <f>3348000/1000000</f>
        <v>3.3479999999999999</v>
      </c>
      <c r="Z433" s="1189"/>
      <c r="AA433" s="1189"/>
      <c r="AB433" s="1189"/>
      <c r="AC433" s="321" t="s">
        <v>801</v>
      </c>
      <c r="AD433" s="321"/>
      <c r="AE433" s="321"/>
      <c r="AF433" s="321"/>
      <c r="AG433" s="321"/>
      <c r="AH433" s="423">
        <v>1</v>
      </c>
      <c r="AI433" s="424"/>
      <c r="AJ433" s="424"/>
      <c r="AK433" s="424"/>
      <c r="AL433" s="324">
        <v>98</v>
      </c>
      <c r="AM433" s="325"/>
      <c r="AN433" s="325"/>
      <c r="AO433" s="326"/>
      <c r="AP433" s="320"/>
      <c r="AQ433" s="320"/>
      <c r="AR433" s="320"/>
      <c r="AS433" s="320"/>
      <c r="AT433" s="320"/>
      <c r="AU433" s="320"/>
      <c r="AV433" s="320"/>
      <c r="AW433" s="320"/>
      <c r="AX433" s="320"/>
    </row>
    <row r="434" spans="1:50" ht="26.25" customHeight="1" x14ac:dyDescent="0.15">
      <c r="A434" s="1221">
        <v>2</v>
      </c>
      <c r="B434" s="1221">
        <v>1</v>
      </c>
      <c r="C434" s="420" t="s">
        <v>889</v>
      </c>
      <c r="D434" s="417"/>
      <c r="E434" s="417"/>
      <c r="F434" s="417"/>
      <c r="G434" s="417"/>
      <c r="H434" s="417"/>
      <c r="I434" s="417"/>
      <c r="J434" s="418">
        <v>6010505001148</v>
      </c>
      <c r="K434" s="419"/>
      <c r="L434" s="419"/>
      <c r="M434" s="419"/>
      <c r="N434" s="419"/>
      <c r="O434" s="419"/>
      <c r="P434" s="421" t="s">
        <v>891</v>
      </c>
      <c r="Q434" s="316"/>
      <c r="R434" s="316"/>
      <c r="S434" s="316"/>
      <c r="T434" s="316"/>
      <c r="U434" s="316"/>
      <c r="V434" s="316"/>
      <c r="W434" s="316"/>
      <c r="X434" s="316"/>
      <c r="Y434" s="1215">
        <f>798000/1000000</f>
        <v>0.79800000000000004</v>
      </c>
      <c r="Z434" s="1215"/>
      <c r="AA434" s="1215"/>
      <c r="AB434" s="1215"/>
      <c r="AC434" s="321" t="s">
        <v>816</v>
      </c>
      <c r="AD434" s="321"/>
      <c r="AE434" s="321"/>
      <c r="AF434" s="321"/>
      <c r="AG434" s="321"/>
      <c r="AH434" s="423"/>
      <c r="AI434" s="424"/>
      <c r="AJ434" s="424"/>
      <c r="AK434" s="424"/>
      <c r="AL434" s="324"/>
      <c r="AM434" s="325"/>
      <c r="AN434" s="325"/>
      <c r="AO434" s="326"/>
      <c r="AP434" s="320"/>
      <c r="AQ434" s="320"/>
      <c r="AR434" s="320"/>
      <c r="AS434" s="320"/>
      <c r="AT434" s="320"/>
      <c r="AU434" s="320"/>
      <c r="AV434" s="320"/>
      <c r="AW434" s="320"/>
      <c r="AX434" s="320"/>
    </row>
    <row r="435" spans="1:50" ht="26.25" hidden="1" customHeight="1" x14ac:dyDescent="0.15">
      <c r="A435" s="1221">
        <v>3</v>
      </c>
      <c r="B435" s="122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221">
        <v>4</v>
      </c>
      <c r="B436" s="122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221">
        <v>5</v>
      </c>
      <c r="B437" s="122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221">
        <v>6</v>
      </c>
      <c r="B438" s="122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221">
        <v>7</v>
      </c>
      <c r="B439" s="122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221">
        <v>8</v>
      </c>
      <c r="B440" s="122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221">
        <v>9</v>
      </c>
      <c r="B441" s="122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221">
        <v>10</v>
      </c>
      <c r="B442" s="122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221">
        <v>11</v>
      </c>
      <c r="B443" s="122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221">
        <v>12</v>
      </c>
      <c r="B444" s="122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221">
        <v>13</v>
      </c>
      <c r="B445" s="122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221">
        <v>14</v>
      </c>
      <c r="B446" s="122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221">
        <v>15</v>
      </c>
      <c r="B447" s="122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221">
        <v>16</v>
      </c>
      <c r="B448" s="122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221">
        <v>17</v>
      </c>
      <c r="B449" s="122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221">
        <v>18</v>
      </c>
      <c r="B450" s="122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221">
        <v>19</v>
      </c>
      <c r="B451" s="122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221">
        <v>20</v>
      </c>
      <c r="B452" s="122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221">
        <v>21</v>
      </c>
      <c r="B453" s="122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221">
        <v>22</v>
      </c>
      <c r="B454" s="122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221">
        <v>23</v>
      </c>
      <c r="B455" s="122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221">
        <v>24</v>
      </c>
      <c r="B456" s="122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221">
        <v>25</v>
      </c>
      <c r="B457" s="122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221">
        <v>26</v>
      </c>
      <c r="B458" s="122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221">
        <v>27</v>
      </c>
      <c r="B459" s="122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221">
        <v>28</v>
      </c>
      <c r="B460" s="122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221">
        <v>29</v>
      </c>
      <c r="B461" s="122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11.65" hidden="1" customHeight="1" x14ac:dyDescent="0.15">
      <c r="A462" s="1221">
        <v>30</v>
      </c>
      <c r="B462" s="122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385</v>
      </c>
      <c r="K465" s="100"/>
      <c r="L465" s="100"/>
      <c r="M465" s="100"/>
      <c r="N465" s="100"/>
      <c r="O465" s="100"/>
      <c r="P465" s="346" t="s">
        <v>27</v>
      </c>
      <c r="Q465" s="346"/>
      <c r="R465" s="346"/>
      <c r="S465" s="346"/>
      <c r="T465" s="346"/>
      <c r="U465" s="346"/>
      <c r="V465" s="346"/>
      <c r="W465" s="346"/>
      <c r="X465" s="346"/>
      <c r="Y465" s="343" t="s">
        <v>438</v>
      </c>
      <c r="Z465" s="344"/>
      <c r="AA465" s="344"/>
      <c r="AB465" s="344"/>
      <c r="AC465" s="276" t="s">
        <v>423</v>
      </c>
      <c r="AD465" s="276"/>
      <c r="AE465" s="276"/>
      <c r="AF465" s="276"/>
      <c r="AG465" s="276"/>
      <c r="AH465" s="343" t="s">
        <v>370</v>
      </c>
      <c r="AI465" s="345"/>
      <c r="AJ465" s="345"/>
      <c r="AK465" s="345"/>
      <c r="AL465" s="345" t="s">
        <v>21</v>
      </c>
      <c r="AM465" s="345"/>
      <c r="AN465" s="345"/>
      <c r="AO465" s="429"/>
      <c r="AP465" s="430" t="s">
        <v>386</v>
      </c>
      <c r="AQ465" s="430"/>
      <c r="AR465" s="430"/>
      <c r="AS465" s="430"/>
      <c r="AT465" s="430"/>
      <c r="AU465" s="430"/>
      <c r="AV465" s="430"/>
      <c r="AW465" s="430"/>
      <c r="AX465" s="430"/>
    </row>
    <row r="466" spans="1:50" ht="43.15" customHeight="1" x14ac:dyDescent="0.15">
      <c r="A466" s="1221">
        <v>1</v>
      </c>
      <c r="B466" s="1221">
        <v>1</v>
      </c>
      <c r="C466" s="420" t="s">
        <v>892</v>
      </c>
      <c r="D466" s="417" t="s">
        <v>892</v>
      </c>
      <c r="E466" s="417" t="s">
        <v>892</v>
      </c>
      <c r="F466" s="417" t="s">
        <v>892</v>
      </c>
      <c r="G466" s="417" t="s">
        <v>892</v>
      </c>
      <c r="H466" s="417" t="s">
        <v>892</v>
      </c>
      <c r="I466" s="417" t="s">
        <v>892</v>
      </c>
      <c r="J466" s="418">
        <v>4360001004365</v>
      </c>
      <c r="K466" s="419"/>
      <c r="L466" s="419"/>
      <c r="M466" s="419"/>
      <c r="N466" s="419"/>
      <c r="O466" s="419"/>
      <c r="P466" s="421" t="s">
        <v>893</v>
      </c>
      <c r="Q466" s="316" t="s">
        <v>894</v>
      </c>
      <c r="R466" s="316" t="s">
        <v>894</v>
      </c>
      <c r="S466" s="316" t="s">
        <v>894</v>
      </c>
      <c r="T466" s="316" t="s">
        <v>894</v>
      </c>
      <c r="U466" s="316" t="s">
        <v>894</v>
      </c>
      <c r="V466" s="316" t="s">
        <v>894</v>
      </c>
      <c r="W466" s="316" t="s">
        <v>894</v>
      </c>
      <c r="X466" s="316" t="s">
        <v>894</v>
      </c>
      <c r="Y466" s="1223">
        <v>3456000</v>
      </c>
      <c r="Z466" s="1223">
        <v>3456000</v>
      </c>
      <c r="AA466" s="1223">
        <v>3456000</v>
      </c>
      <c r="AB466" s="1223">
        <v>3456000</v>
      </c>
      <c r="AC466" s="321" t="s">
        <v>895</v>
      </c>
      <c r="AD466" s="321"/>
      <c r="AE466" s="321"/>
      <c r="AF466" s="321"/>
      <c r="AG466" s="321"/>
      <c r="AH466" s="423">
        <v>2</v>
      </c>
      <c r="AI466" s="424"/>
      <c r="AJ466" s="424"/>
      <c r="AK466" s="424"/>
      <c r="AL466" s="324">
        <v>96.8</v>
      </c>
      <c r="AM466" s="325"/>
      <c r="AN466" s="325"/>
      <c r="AO466" s="326"/>
      <c r="AP466" s="320" t="s">
        <v>798</v>
      </c>
      <c r="AQ466" s="320"/>
      <c r="AR466" s="320"/>
      <c r="AS466" s="320"/>
      <c r="AT466" s="320"/>
      <c r="AU466" s="320"/>
      <c r="AV466" s="320"/>
      <c r="AW466" s="320"/>
      <c r="AX466" s="320"/>
    </row>
    <row r="467" spans="1:50" ht="34.15" customHeight="1" x14ac:dyDescent="0.15">
      <c r="A467" s="1221">
        <v>2</v>
      </c>
      <c r="B467" s="1221">
        <v>1</v>
      </c>
      <c r="C467" s="937" t="s">
        <v>896</v>
      </c>
      <c r="D467" s="938" t="s">
        <v>896</v>
      </c>
      <c r="E467" s="938" t="s">
        <v>896</v>
      </c>
      <c r="F467" s="938" t="s">
        <v>896</v>
      </c>
      <c r="G467" s="938" t="s">
        <v>896</v>
      </c>
      <c r="H467" s="938" t="s">
        <v>896</v>
      </c>
      <c r="I467" s="939" t="s">
        <v>896</v>
      </c>
      <c r="J467" s="1196" t="s">
        <v>747</v>
      </c>
      <c r="K467" s="1196"/>
      <c r="L467" s="1196"/>
      <c r="M467" s="1196"/>
      <c r="N467" s="1196"/>
      <c r="O467" s="1196"/>
      <c r="P467" s="421" t="s">
        <v>897</v>
      </c>
      <c r="Q467" s="316" t="s">
        <v>898</v>
      </c>
      <c r="R467" s="316" t="s">
        <v>898</v>
      </c>
      <c r="S467" s="316" t="s">
        <v>898</v>
      </c>
      <c r="T467" s="316" t="s">
        <v>898</v>
      </c>
      <c r="U467" s="316" t="s">
        <v>898</v>
      </c>
      <c r="V467" s="316" t="s">
        <v>898</v>
      </c>
      <c r="W467" s="316" t="s">
        <v>898</v>
      </c>
      <c r="X467" s="316" t="s">
        <v>898</v>
      </c>
      <c r="Y467" s="1212">
        <v>900000</v>
      </c>
      <c r="Z467" s="1212">
        <v>900000</v>
      </c>
      <c r="AA467" s="1212">
        <v>900000</v>
      </c>
      <c r="AB467" s="1212">
        <v>900000</v>
      </c>
      <c r="AC467" s="321" t="s">
        <v>899</v>
      </c>
      <c r="AD467" s="321"/>
      <c r="AE467" s="321"/>
      <c r="AF467" s="321"/>
      <c r="AG467" s="321"/>
      <c r="AH467" s="423" t="s">
        <v>798</v>
      </c>
      <c r="AI467" s="424"/>
      <c r="AJ467" s="424"/>
      <c r="AK467" s="424"/>
      <c r="AL467" s="324" t="s">
        <v>747</v>
      </c>
      <c r="AM467" s="325"/>
      <c r="AN467" s="325"/>
      <c r="AO467" s="326"/>
      <c r="AP467" s="320" t="s">
        <v>798</v>
      </c>
      <c r="AQ467" s="320"/>
      <c r="AR467" s="320"/>
      <c r="AS467" s="320"/>
      <c r="AT467" s="320"/>
      <c r="AU467" s="320"/>
      <c r="AV467" s="320"/>
      <c r="AW467" s="320"/>
      <c r="AX467" s="320"/>
    </row>
    <row r="468" spans="1:50" ht="31.5" customHeight="1" x14ac:dyDescent="0.15">
      <c r="A468" s="1221">
        <v>3</v>
      </c>
      <c r="B468" s="1221">
        <v>1</v>
      </c>
      <c r="C468" s="426" t="s">
        <v>900</v>
      </c>
      <c r="D468" s="938" t="s">
        <v>901</v>
      </c>
      <c r="E468" s="938" t="s">
        <v>901</v>
      </c>
      <c r="F468" s="938" t="s">
        <v>901</v>
      </c>
      <c r="G468" s="938" t="s">
        <v>901</v>
      </c>
      <c r="H468" s="938" t="s">
        <v>901</v>
      </c>
      <c r="I468" s="939" t="s">
        <v>901</v>
      </c>
      <c r="J468" s="1196" t="s">
        <v>747</v>
      </c>
      <c r="K468" s="1196"/>
      <c r="L468" s="1196"/>
      <c r="M468" s="1196"/>
      <c r="N468" s="1196"/>
      <c r="O468" s="1196"/>
      <c r="P468" s="421" t="s">
        <v>902</v>
      </c>
      <c r="Q468" s="316" t="s">
        <v>903</v>
      </c>
      <c r="R468" s="316" t="s">
        <v>903</v>
      </c>
      <c r="S468" s="316" t="s">
        <v>903</v>
      </c>
      <c r="T468" s="316" t="s">
        <v>903</v>
      </c>
      <c r="U468" s="316" t="s">
        <v>903</v>
      </c>
      <c r="V468" s="316" t="s">
        <v>903</v>
      </c>
      <c r="W468" s="316" t="s">
        <v>903</v>
      </c>
      <c r="X468" s="316" t="s">
        <v>903</v>
      </c>
      <c r="Y468" s="1212">
        <v>880000</v>
      </c>
      <c r="Z468" s="1212">
        <v>880000</v>
      </c>
      <c r="AA468" s="1212">
        <v>880000</v>
      </c>
      <c r="AB468" s="1212">
        <v>880000</v>
      </c>
      <c r="AC468" s="321" t="s">
        <v>899</v>
      </c>
      <c r="AD468" s="321"/>
      <c r="AE468" s="321"/>
      <c r="AF468" s="321"/>
      <c r="AG468" s="321"/>
      <c r="AH468" s="423" t="s">
        <v>798</v>
      </c>
      <c r="AI468" s="424"/>
      <c r="AJ468" s="424"/>
      <c r="AK468" s="424"/>
      <c r="AL468" s="324" t="s">
        <v>747</v>
      </c>
      <c r="AM468" s="325"/>
      <c r="AN468" s="325"/>
      <c r="AO468" s="326"/>
      <c r="AP468" s="320" t="s">
        <v>798</v>
      </c>
      <c r="AQ468" s="320"/>
      <c r="AR468" s="320"/>
      <c r="AS468" s="320"/>
      <c r="AT468" s="320"/>
      <c r="AU468" s="320"/>
      <c r="AV468" s="320"/>
      <c r="AW468" s="320"/>
      <c r="AX468" s="320"/>
    </row>
    <row r="469" spans="1:50" ht="37.5" customHeight="1" x14ac:dyDescent="0.15">
      <c r="A469" s="1221">
        <v>4</v>
      </c>
      <c r="B469" s="1221">
        <v>1</v>
      </c>
      <c r="C469" s="937" t="s">
        <v>904</v>
      </c>
      <c r="D469" s="938" t="s">
        <v>904</v>
      </c>
      <c r="E469" s="938" t="s">
        <v>904</v>
      </c>
      <c r="F469" s="938" t="s">
        <v>904</v>
      </c>
      <c r="G469" s="938" t="s">
        <v>904</v>
      </c>
      <c r="H469" s="938" t="s">
        <v>904</v>
      </c>
      <c r="I469" s="939" t="s">
        <v>904</v>
      </c>
      <c r="J469" s="418">
        <v>1011005000371</v>
      </c>
      <c r="K469" s="419"/>
      <c r="L469" s="419"/>
      <c r="M469" s="419"/>
      <c r="N469" s="419"/>
      <c r="O469" s="419"/>
      <c r="P469" s="421" t="s">
        <v>905</v>
      </c>
      <c r="Q469" s="316" t="s">
        <v>906</v>
      </c>
      <c r="R469" s="316" t="s">
        <v>906</v>
      </c>
      <c r="S469" s="316" t="s">
        <v>906</v>
      </c>
      <c r="T469" s="316" t="s">
        <v>906</v>
      </c>
      <c r="U469" s="316" t="s">
        <v>906</v>
      </c>
      <c r="V469" s="316" t="s">
        <v>906</v>
      </c>
      <c r="W469" s="316" t="s">
        <v>906</v>
      </c>
      <c r="X469" s="316" t="s">
        <v>906</v>
      </c>
      <c r="Y469" s="1212">
        <v>700000</v>
      </c>
      <c r="Z469" s="1212">
        <v>700000</v>
      </c>
      <c r="AA469" s="1212">
        <v>700000</v>
      </c>
      <c r="AB469" s="1212">
        <v>700000</v>
      </c>
      <c r="AC469" s="321" t="s">
        <v>899</v>
      </c>
      <c r="AD469" s="321"/>
      <c r="AE469" s="321"/>
      <c r="AF469" s="321"/>
      <c r="AG469" s="321"/>
      <c r="AH469" s="423" t="s">
        <v>798</v>
      </c>
      <c r="AI469" s="424"/>
      <c r="AJ469" s="424"/>
      <c r="AK469" s="424"/>
      <c r="AL469" s="324" t="s">
        <v>747</v>
      </c>
      <c r="AM469" s="325"/>
      <c r="AN469" s="325"/>
      <c r="AO469" s="326"/>
      <c r="AP469" s="320" t="s">
        <v>798</v>
      </c>
      <c r="AQ469" s="320"/>
      <c r="AR469" s="320"/>
      <c r="AS469" s="320"/>
      <c r="AT469" s="320"/>
      <c r="AU469" s="320"/>
      <c r="AV469" s="320"/>
      <c r="AW469" s="320"/>
      <c r="AX469" s="320"/>
    </row>
    <row r="470" spans="1:50" ht="37.5" customHeight="1" x14ac:dyDescent="0.15">
      <c r="A470" s="1221">
        <v>5</v>
      </c>
      <c r="B470" s="1221">
        <v>1</v>
      </c>
      <c r="C470" s="937" t="s">
        <v>907</v>
      </c>
      <c r="D470" s="938" t="s">
        <v>907</v>
      </c>
      <c r="E470" s="938" t="s">
        <v>907</v>
      </c>
      <c r="F470" s="938" t="s">
        <v>907</v>
      </c>
      <c r="G470" s="938" t="s">
        <v>907</v>
      </c>
      <c r="H470" s="938" t="s">
        <v>907</v>
      </c>
      <c r="I470" s="939" t="s">
        <v>907</v>
      </c>
      <c r="J470" s="418">
        <v>3360005003744</v>
      </c>
      <c r="K470" s="419"/>
      <c r="L470" s="419"/>
      <c r="M470" s="419"/>
      <c r="N470" s="419"/>
      <c r="O470" s="419"/>
      <c r="P470" s="421" t="s">
        <v>908</v>
      </c>
      <c r="Q470" s="316" t="s">
        <v>909</v>
      </c>
      <c r="R470" s="316" t="s">
        <v>909</v>
      </c>
      <c r="S470" s="316" t="s">
        <v>909</v>
      </c>
      <c r="T470" s="316" t="s">
        <v>909</v>
      </c>
      <c r="U470" s="316" t="s">
        <v>909</v>
      </c>
      <c r="V470" s="316" t="s">
        <v>909</v>
      </c>
      <c r="W470" s="316" t="s">
        <v>909</v>
      </c>
      <c r="X470" s="316" t="s">
        <v>909</v>
      </c>
      <c r="Y470" s="1212">
        <v>540000</v>
      </c>
      <c r="Z470" s="1212">
        <v>540000</v>
      </c>
      <c r="AA470" s="1212">
        <v>540000</v>
      </c>
      <c r="AB470" s="1212">
        <v>540000</v>
      </c>
      <c r="AC470" s="321" t="s">
        <v>899</v>
      </c>
      <c r="AD470" s="321"/>
      <c r="AE470" s="321"/>
      <c r="AF470" s="321"/>
      <c r="AG470" s="321"/>
      <c r="AH470" s="423" t="s">
        <v>798</v>
      </c>
      <c r="AI470" s="424"/>
      <c r="AJ470" s="424"/>
      <c r="AK470" s="424"/>
      <c r="AL470" s="324" t="s">
        <v>747</v>
      </c>
      <c r="AM470" s="325"/>
      <c r="AN470" s="325"/>
      <c r="AO470" s="326"/>
      <c r="AP470" s="320" t="s">
        <v>798</v>
      </c>
      <c r="AQ470" s="320"/>
      <c r="AR470" s="320"/>
      <c r="AS470" s="320"/>
      <c r="AT470" s="320"/>
      <c r="AU470" s="320"/>
      <c r="AV470" s="320"/>
      <c r="AW470" s="320"/>
      <c r="AX470" s="320"/>
    </row>
    <row r="471" spans="1:50" ht="26.25" hidden="1" customHeight="1" x14ac:dyDescent="0.15">
      <c r="A471" s="1221">
        <v>6</v>
      </c>
      <c r="B471" s="122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221">
        <v>7</v>
      </c>
      <c r="B472" s="122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221">
        <v>8</v>
      </c>
      <c r="B473" s="122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221">
        <v>9</v>
      </c>
      <c r="B474" s="122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221">
        <v>10</v>
      </c>
      <c r="B475" s="122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221">
        <v>11</v>
      </c>
      <c r="B476" s="122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221">
        <v>12</v>
      </c>
      <c r="B477" s="122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221">
        <v>13</v>
      </c>
      <c r="B478" s="122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221">
        <v>14</v>
      </c>
      <c r="B479" s="122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221">
        <v>15</v>
      </c>
      <c r="B480" s="122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221">
        <v>16</v>
      </c>
      <c r="B481" s="122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221">
        <v>17</v>
      </c>
      <c r="B482" s="122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221">
        <v>18</v>
      </c>
      <c r="B483" s="122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221">
        <v>19</v>
      </c>
      <c r="B484" s="122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221">
        <v>20</v>
      </c>
      <c r="B485" s="122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221">
        <v>21</v>
      </c>
      <c r="B486" s="122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221">
        <v>22</v>
      </c>
      <c r="B487" s="122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221">
        <v>23</v>
      </c>
      <c r="B488" s="122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221">
        <v>24</v>
      </c>
      <c r="B489" s="122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221">
        <v>25</v>
      </c>
      <c r="B490" s="122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221">
        <v>26</v>
      </c>
      <c r="B491" s="122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221">
        <v>27</v>
      </c>
      <c r="B492" s="122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221">
        <v>28</v>
      </c>
      <c r="B493" s="122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221">
        <v>29</v>
      </c>
      <c r="B494" s="122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1.9" hidden="1" customHeight="1" x14ac:dyDescent="0.15">
      <c r="A495" s="1221">
        <v>30</v>
      </c>
      <c r="B495" s="122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321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385</v>
      </c>
      <c r="K498" s="100"/>
      <c r="L498" s="100"/>
      <c r="M498" s="100"/>
      <c r="N498" s="100"/>
      <c r="O498" s="100"/>
      <c r="P498" s="346" t="s">
        <v>27</v>
      </c>
      <c r="Q498" s="346"/>
      <c r="R498" s="346"/>
      <c r="S498" s="346"/>
      <c r="T498" s="346"/>
      <c r="U498" s="346"/>
      <c r="V498" s="346"/>
      <c r="W498" s="346"/>
      <c r="X498" s="346"/>
      <c r="Y498" s="343" t="s">
        <v>438</v>
      </c>
      <c r="Z498" s="344"/>
      <c r="AA498" s="344"/>
      <c r="AB498" s="344"/>
      <c r="AC498" s="276" t="s">
        <v>423</v>
      </c>
      <c r="AD498" s="276"/>
      <c r="AE498" s="276"/>
      <c r="AF498" s="276"/>
      <c r="AG498" s="276"/>
      <c r="AH498" s="343" t="s">
        <v>370</v>
      </c>
      <c r="AI498" s="345"/>
      <c r="AJ498" s="345"/>
      <c r="AK498" s="345"/>
      <c r="AL498" s="345" t="s">
        <v>21</v>
      </c>
      <c r="AM498" s="345"/>
      <c r="AN498" s="345"/>
      <c r="AO498" s="429"/>
      <c r="AP498" s="430" t="s">
        <v>386</v>
      </c>
      <c r="AQ498" s="430"/>
      <c r="AR498" s="430"/>
      <c r="AS498" s="430"/>
      <c r="AT498" s="430"/>
      <c r="AU498" s="430"/>
      <c r="AV498" s="430"/>
      <c r="AW498" s="430"/>
      <c r="AX498" s="430"/>
    </row>
    <row r="499" spans="1:50" ht="42" customHeight="1" x14ac:dyDescent="0.15">
      <c r="A499" s="1221">
        <v>1</v>
      </c>
      <c r="B499" s="1221">
        <v>1</v>
      </c>
      <c r="C499" s="426" t="s">
        <v>910</v>
      </c>
      <c r="D499" s="427"/>
      <c r="E499" s="427"/>
      <c r="F499" s="427"/>
      <c r="G499" s="427"/>
      <c r="H499" s="427"/>
      <c r="I499" s="428"/>
      <c r="J499" s="418">
        <v>2090005006032</v>
      </c>
      <c r="K499" s="419"/>
      <c r="L499" s="419"/>
      <c r="M499" s="419"/>
      <c r="N499" s="419"/>
      <c r="O499" s="419"/>
      <c r="P499" s="421" t="s">
        <v>911</v>
      </c>
      <c r="Q499" s="316"/>
      <c r="R499" s="316"/>
      <c r="S499" s="316"/>
      <c r="T499" s="316"/>
      <c r="U499" s="316"/>
      <c r="V499" s="316"/>
      <c r="W499" s="316"/>
      <c r="X499" s="316"/>
      <c r="Y499" s="317">
        <v>0.9</v>
      </c>
      <c r="Z499" s="318"/>
      <c r="AA499" s="318"/>
      <c r="AB499" s="319"/>
      <c r="AC499" s="321" t="s">
        <v>756</v>
      </c>
      <c r="AD499" s="321"/>
      <c r="AE499" s="321"/>
      <c r="AF499" s="321"/>
      <c r="AG499" s="321"/>
      <c r="AH499" s="423" t="s">
        <v>537</v>
      </c>
      <c r="AI499" s="424"/>
      <c r="AJ499" s="424"/>
      <c r="AK499" s="424"/>
      <c r="AL499" s="324" t="s">
        <v>537</v>
      </c>
      <c r="AM499" s="325"/>
      <c r="AN499" s="325"/>
      <c r="AO499" s="326"/>
      <c r="AP499" s="320" t="s">
        <v>537</v>
      </c>
      <c r="AQ499" s="320"/>
      <c r="AR499" s="320"/>
      <c r="AS499" s="320"/>
      <c r="AT499" s="320"/>
      <c r="AU499" s="320"/>
      <c r="AV499" s="320"/>
      <c r="AW499" s="320"/>
      <c r="AX499" s="320"/>
    </row>
    <row r="500" spans="1:50" ht="26.25" hidden="1" customHeight="1" x14ac:dyDescent="0.15">
      <c r="A500" s="1221">
        <v>2</v>
      </c>
      <c r="B500" s="122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221">
        <v>3</v>
      </c>
      <c r="B501" s="122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221">
        <v>4</v>
      </c>
      <c r="B502" s="122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221">
        <v>5</v>
      </c>
      <c r="B503" s="122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221">
        <v>6</v>
      </c>
      <c r="B504" s="122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221">
        <v>7</v>
      </c>
      <c r="B505" s="122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221">
        <v>8</v>
      </c>
      <c r="B506" s="122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221">
        <v>9</v>
      </c>
      <c r="B507" s="122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221">
        <v>10</v>
      </c>
      <c r="B508" s="122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221">
        <v>11</v>
      </c>
      <c r="B509" s="122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221">
        <v>12</v>
      </c>
      <c r="B510" s="122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221">
        <v>13</v>
      </c>
      <c r="B511" s="122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221">
        <v>14</v>
      </c>
      <c r="B512" s="122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221">
        <v>15</v>
      </c>
      <c r="B513" s="122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221">
        <v>16</v>
      </c>
      <c r="B514" s="122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221">
        <v>17</v>
      </c>
      <c r="B515" s="122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221">
        <v>18</v>
      </c>
      <c r="B516" s="122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221">
        <v>19</v>
      </c>
      <c r="B517" s="122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221">
        <v>20</v>
      </c>
      <c r="B518" s="122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221">
        <v>21</v>
      </c>
      <c r="B519" s="122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221">
        <v>22</v>
      </c>
      <c r="B520" s="122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221">
        <v>23</v>
      </c>
      <c r="B521" s="122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221">
        <v>24</v>
      </c>
      <c r="B522" s="122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221">
        <v>25</v>
      </c>
      <c r="B523" s="122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221">
        <v>26</v>
      </c>
      <c r="B524" s="122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221">
        <v>27</v>
      </c>
      <c r="B525" s="122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221">
        <v>28</v>
      </c>
      <c r="B526" s="122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11.65" hidden="1" customHeight="1" x14ac:dyDescent="0.15">
      <c r="A527" s="1221">
        <v>29</v>
      </c>
      <c r="B527" s="122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12.4" hidden="1" customHeight="1" x14ac:dyDescent="0.15">
      <c r="A528" s="1221">
        <v>30</v>
      </c>
      <c r="B528" s="122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322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385</v>
      </c>
      <c r="K531" s="100"/>
      <c r="L531" s="100"/>
      <c r="M531" s="100"/>
      <c r="N531" s="100"/>
      <c r="O531" s="100"/>
      <c r="P531" s="346" t="s">
        <v>27</v>
      </c>
      <c r="Q531" s="346"/>
      <c r="R531" s="346"/>
      <c r="S531" s="346"/>
      <c r="T531" s="346"/>
      <c r="U531" s="346"/>
      <c r="V531" s="346"/>
      <c r="W531" s="346"/>
      <c r="X531" s="346"/>
      <c r="Y531" s="343" t="s">
        <v>438</v>
      </c>
      <c r="Z531" s="344"/>
      <c r="AA531" s="344"/>
      <c r="AB531" s="344"/>
      <c r="AC531" s="276" t="s">
        <v>423</v>
      </c>
      <c r="AD531" s="276"/>
      <c r="AE531" s="276"/>
      <c r="AF531" s="276"/>
      <c r="AG531" s="276"/>
      <c r="AH531" s="343" t="s">
        <v>370</v>
      </c>
      <c r="AI531" s="345"/>
      <c r="AJ531" s="345"/>
      <c r="AK531" s="345"/>
      <c r="AL531" s="345" t="s">
        <v>21</v>
      </c>
      <c r="AM531" s="345"/>
      <c r="AN531" s="345"/>
      <c r="AO531" s="429"/>
      <c r="AP531" s="430" t="s">
        <v>386</v>
      </c>
      <c r="AQ531" s="430"/>
      <c r="AR531" s="430"/>
      <c r="AS531" s="430"/>
      <c r="AT531" s="430"/>
      <c r="AU531" s="430"/>
      <c r="AV531" s="430"/>
      <c r="AW531" s="430"/>
      <c r="AX531" s="430"/>
    </row>
    <row r="532" spans="1:50" ht="43.9" customHeight="1" x14ac:dyDescent="0.15">
      <c r="A532" s="1221">
        <v>1</v>
      </c>
      <c r="B532" s="1221">
        <v>1</v>
      </c>
      <c r="C532" s="1205" t="s">
        <v>912</v>
      </c>
      <c r="D532" s="1205"/>
      <c r="E532" s="1205"/>
      <c r="F532" s="1205"/>
      <c r="G532" s="1205"/>
      <c r="H532" s="1205"/>
      <c r="I532" s="1205"/>
      <c r="J532" s="1206">
        <v>4010001126351</v>
      </c>
      <c r="K532" s="1206"/>
      <c r="L532" s="1206"/>
      <c r="M532" s="1206"/>
      <c r="N532" s="1206"/>
      <c r="O532" s="1206"/>
      <c r="P532" s="1205" t="s">
        <v>913</v>
      </c>
      <c r="Q532" s="1205"/>
      <c r="R532" s="1205"/>
      <c r="S532" s="1205"/>
      <c r="T532" s="1205"/>
      <c r="U532" s="1205"/>
      <c r="V532" s="1205"/>
      <c r="W532" s="1205"/>
      <c r="X532" s="1205"/>
      <c r="Y532" s="1207">
        <v>1</v>
      </c>
      <c r="Z532" s="1207"/>
      <c r="AA532" s="1207"/>
      <c r="AB532" s="1207"/>
      <c r="AC532" s="1208" t="s">
        <v>797</v>
      </c>
      <c r="AD532" s="1209"/>
      <c r="AE532" s="1209"/>
      <c r="AF532" s="1209"/>
      <c r="AG532" s="1210"/>
      <c r="AH532" s="425" t="s">
        <v>798</v>
      </c>
      <c r="AI532" s="425"/>
      <c r="AJ532" s="425"/>
      <c r="AK532" s="425"/>
      <c r="AL532" s="1211" t="s">
        <v>914</v>
      </c>
      <c r="AM532" s="1211"/>
      <c r="AN532" s="1211"/>
      <c r="AO532" s="1211"/>
      <c r="AP532" s="425" t="s">
        <v>798</v>
      </c>
      <c r="AQ532" s="425"/>
      <c r="AR532" s="425"/>
      <c r="AS532" s="425"/>
      <c r="AT532" s="425"/>
      <c r="AU532" s="425"/>
      <c r="AV532" s="425"/>
      <c r="AW532" s="425"/>
      <c r="AX532" s="425"/>
    </row>
    <row r="533" spans="1:50" ht="60.4" customHeight="1" x14ac:dyDescent="0.15">
      <c r="A533" s="1221">
        <v>2</v>
      </c>
      <c r="B533" s="1221">
        <v>1</v>
      </c>
      <c r="C533" s="1205" t="s">
        <v>880</v>
      </c>
      <c r="D533" s="1205"/>
      <c r="E533" s="1205"/>
      <c r="F533" s="1205"/>
      <c r="G533" s="1205"/>
      <c r="H533" s="1205"/>
      <c r="I533" s="1205"/>
      <c r="J533" s="1206" t="s">
        <v>747</v>
      </c>
      <c r="K533" s="1206"/>
      <c r="L533" s="1206"/>
      <c r="M533" s="1206"/>
      <c r="N533" s="1206"/>
      <c r="O533" s="1206"/>
      <c r="P533" s="1205" t="s">
        <v>915</v>
      </c>
      <c r="Q533" s="1205"/>
      <c r="R533" s="1205"/>
      <c r="S533" s="1205"/>
      <c r="T533" s="1205"/>
      <c r="U533" s="1205"/>
      <c r="V533" s="1205"/>
      <c r="W533" s="1205"/>
      <c r="X533" s="1205"/>
      <c r="Y533" s="1224">
        <v>0.5</v>
      </c>
      <c r="Z533" s="1224"/>
      <c r="AA533" s="1224"/>
      <c r="AB533" s="1224"/>
      <c r="AC533" s="1208" t="s">
        <v>797</v>
      </c>
      <c r="AD533" s="1209"/>
      <c r="AE533" s="1209"/>
      <c r="AF533" s="1209"/>
      <c r="AG533" s="1210"/>
      <c r="AH533" s="425" t="s">
        <v>798</v>
      </c>
      <c r="AI533" s="425"/>
      <c r="AJ533" s="425"/>
      <c r="AK533" s="425"/>
      <c r="AL533" s="1211" t="s">
        <v>798</v>
      </c>
      <c r="AM533" s="1211"/>
      <c r="AN533" s="1211"/>
      <c r="AO533" s="1211"/>
      <c r="AP533" s="425" t="s">
        <v>798</v>
      </c>
      <c r="AQ533" s="425"/>
      <c r="AR533" s="425"/>
      <c r="AS533" s="425"/>
      <c r="AT533" s="425"/>
      <c r="AU533" s="425"/>
      <c r="AV533" s="425"/>
      <c r="AW533" s="425"/>
      <c r="AX533" s="425"/>
    </row>
    <row r="534" spans="1:50" ht="26.25" hidden="1" customHeight="1" x14ac:dyDescent="0.15">
      <c r="A534" s="1221">
        <v>3</v>
      </c>
      <c r="B534" s="122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221">
        <v>4</v>
      </c>
      <c r="B535" s="122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221">
        <v>5</v>
      </c>
      <c r="B536" s="122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221">
        <v>6</v>
      </c>
      <c r="B537" s="122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221">
        <v>7</v>
      </c>
      <c r="B538" s="122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221">
        <v>8</v>
      </c>
      <c r="B539" s="122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221">
        <v>9</v>
      </c>
      <c r="B540" s="122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221">
        <v>10</v>
      </c>
      <c r="B541" s="122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221">
        <v>11</v>
      </c>
      <c r="B542" s="122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221">
        <v>12</v>
      </c>
      <c r="B543" s="122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221">
        <v>13</v>
      </c>
      <c r="B544" s="122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221">
        <v>14</v>
      </c>
      <c r="B545" s="122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221">
        <v>15</v>
      </c>
      <c r="B546" s="122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221">
        <v>16</v>
      </c>
      <c r="B547" s="122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221">
        <v>17</v>
      </c>
      <c r="B548" s="122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221">
        <v>18</v>
      </c>
      <c r="B549" s="122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221">
        <v>19</v>
      </c>
      <c r="B550" s="122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221">
        <v>20</v>
      </c>
      <c r="B551" s="122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221">
        <v>21</v>
      </c>
      <c r="B552" s="122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221">
        <v>22</v>
      </c>
      <c r="B553" s="122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221">
        <v>23</v>
      </c>
      <c r="B554" s="122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221">
        <v>24</v>
      </c>
      <c r="B555" s="122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221">
        <v>25</v>
      </c>
      <c r="B556" s="122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221">
        <v>26</v>
      </c>
      <c r="B557" s="122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221">
        <v>27</v>
      </c>
      <c r="B558" s="122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221">
        <v>28</v>
      </c>
      <c r="B559" s="122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221">
        <v>29</v>
      </c>
      <c r="B560" s="122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221">
        <v>30</v>
      </c>
      <c r="B561" s="122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323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385</v>
      </c>
      <c r="K564" s="100"/>
      <c r="L564" s="100"/>
      <c r="M564" s="100"/>
      <c r="N564" s="100"/>
      <c r="O564" s="100"/>
      <c r="P564" s="346" t="s">
        <v>27</v>
      </c>
      <c r="Q564" s="346"/>
      <c r="R564" s="346"/>
      <c r="S564" s="346"/>
      <c r="T564" s="346"/>
      <c r="U564" s="346"/>
      <c r="V564" s="346"/>
      <c r="W564" s="346"/>
      <c r="X564" s="346"/>
      <c r="Y564" s="343" t="s">
        <v>438</v>
      </c>
      <c r="Z564" s="344"/>
      <c r="AA564" s="344"/>
      <c r="AB564" s="344"/>
      <c r="AC564" s="276" t="s">
        <v>423</v>
      </c>
      <c r="AD564" s="276"/>
      <c r="AE564" s="276"/>
      <c r="AF564" s="276"/>
      <c r="AG564" s="276"/>
      <c r="AH564" s="343" t="s">
        <v>370</v>
      </c>
      <c r="AI564" s="345"/>
      <c r="AJ564" s="345"/>
      <c r="AK564" s="345"/>
      <c r="AL564" s="345" t="s">
        <v>21</v>
      </c>
      <c r="AM564" s="345"/>
      <c r="AN564" s="345"/>
      <c r="AO564" s="429"/>
      <c r="AP564" s="430" t="s">
        <v>386</v>
      </c>
      <c r="AQ564" s="430"/>
      <c r="AR564" s="430"/>
      <c r="AS564" s="430"/>
      <c r="AT564" s="430"/>
      <c r="AU564" s="430"/>
      <c r="AV564" s="430"/>
      <c r="AW564" s="430"/>
      <c r="AX564" s="430"/>
    </row>
    <row r="565" spans="1:50" ht="54" customHeight="1" x14ac:dyDescent="0.15">
      <c r="A565" s="1221">
        <v>1</v>
      </c>
      <c r="B565" s="1221">
        <v>1</v>
      </c>
      <c r="C565" s="420" t="s">
        <v>916</v>
      </c>
      <c r="D565" s="417"/>
      <c r="E565" s="417"/>
      <c r="F565" s="417"/>
      <c r="G565" s="417"/>
      <c r="H565" s="417"/>
      <c r="I565" s="417"/>
      <c r="J565" s="1196">
        <v>1280001005416</v>
      </c>
      <c r="K565" s="1196"/>
      <c r="L565" s="1196"/>
      <c r="M565" s="1196"/>
      <c r="N565" s="1196"/>
      <c r="O565" s="1196"/>
      <c r="P565" s="421" t="s">
        <v>917</v>
      </c>
      <c r="Q565" s="316"/>
      <c r="R565" s="316"/>
      <c r="S565" s="316"/>
      <c r="T565" s="316"/>
      <c r="U565" s="316"/>
      <c r="V565" s="316"/>
      <c r="W565" s="316"/>
      <c r="X565" s="316"/>
      <c r="Y565" s="317">
        <v>0.6</v>
      </c>
      <c r="Z565" s="318"/>
      <c r="AA565" s="318"/>
      <c r="AB565" s="319"/>
      <c r="AC565" s="321" t="s">
        <v>756</v>
      </c>
      <c r="AD565" s="321"/>
      <c r="AE565" s="321"/>
      <c r="AF565" s="321"/>
      <c r="AG565" s="321"/>
      <c r="AH565" s="423" t="s">
        <v>751</v>
      </c>
      <c r="AI565" s="424"/>
      <c r="AJ565" s="424"/>
      <c r="AK565" s="424"/>
      <c r="AL565" s="324" t="s">
        <v>751</v>
      </c>
      <c r="AM565" s="325"/>
      <c r="AN565" s="325"/>
      <c r="AO565" s="326"/>
      <c r="AP565" s="320" t="s">
        <v>751</v>
      </c>
      <c r="AQ565" s="320"/>
      <c r="AR565" s="320"/>
      <c r="AS565" s="320"/>
      <c r="AT565" s="320"/>
      <c r="AU565" s="320"/>
      <c r="AV565" s="320"/>
      <c r="AW565" s="320"/>
      <c r="AX565" s="320"/>
    </row>
    <row r="566" spans="1:50" ht="49.5" customHeight="1" x14ac:dyDescent="0.15">
      <c r="A566" s="1221">
        <v>2</v>
      </c>
      <c r="B566" s="1221">
        <v>1</v>
      </c>
      <c r="C566" s="420" t="s">
        <v>918</v>
      </c>
      <c r="D566" s="417"/>
      <c r="E566" s="417"/>
      <c r="F566" s="417"/>
      <c r="G566" s="417"/>
      <c r="H566" s="417"/>
      <c r="I566" s="417"/>
      <c r="J566" s="1196" t="s">
        <v>776</v>
      </c>
      <c r="K566" s="1196"/>
      <c r="L566" s="1196"/>
      <c r="M566" s="1196"/>
      <c r="N566" s="1196"/>
      <c r="O566" s="1196"/>
      <c r="P566" s="421" t="s">
        <v>919</v>
      </c>
      <c r="Q566" s="316"/>
      <c r="R566" s="316"/>
      <c r="S566" s="316"/>
      <c r="T566" s="316"/>
      <c r="U566" s="316"/>
      <c r="V566" s="316"/>
      <c r="W566" s="316"/>
      <c r="X566" s="316"/>
      <c r="Y566" s="317">
        <v>0.3</v>
      </c>
      <c r="Z566" s="318"/>
      <c r="AA566" s="318"/>
      <c r="AB566" s="319"/>
      <c r="AC566" s="321" t="s">
        <v>756</v>
      </c>
      <c r="AD566" s="321"/>
      <c r="AE566" s="321"/>
      <c r="AF566" s="321"/>
      <c r="AG566" s="321"/>
      <c r="AH566" s="423" t="s">
        <v>751</v>
      </c>
      <c r="AI566" s="424"/>
      <c r="AJ566" s="424"/>
      <c r="AK566" s="424"/>
      <c r="AL566" s="324" t="s">
        <v>751</v>
      </c>
      <c r="AM566" s="325"/>
      <c r="AN566" s="325"/>
      <c r="AO566" s="326"/>
      <c r="AP566" s="320" t="s">
        <v>751</v>
      </c>
      <c r="AQ566" s="320"/>
      <c r="AR566" s="320"/>
      <c r="AS566" s="320"/>
      <c r="AT566" s="320"/>
      <c r="AU566" s="320"/>
      <c r="AV566" s="320"/>
      <c r="AW566" s="320"/>
      <c r="AX566" s="320"/>
    </row>
    <row r="567" spans="1:50" ht="45.4" customHeight="1" x14ac:dyDescent="0.15">
      <c r="A567" s="1221">
        <v>3</v>
      </c>
      <c r="B567" s="1221">
        <v>1</v>
      </c>
      <c r="C567" s="417" t="s">
        <v>757</v>
      </c>
      <c r="D567" s="417"/>
      <c r="E567" s="417"/>
      <c r="F567" s="417"/>
      <c r="G567" s="417"/>
      <c r="H567" s="417"/>
      <c r="I567" s="417"/>
      <c r="J567" s="418" t="s">
        <v>776</v>
      </c>
      <c r="K567" s="419"/>
      <c r="L567" s="419"/>
      <c r="M567" s="419"/>
      <c r="N567" s="419"/>
      <c r="O567" s="419"/>
      <c r="P567" s="316" t="s">
        <v>920</v>
      </c>
      <c r="Q567" s="316"/>
      <c r="R567" s="316"/>
      <c r="S567" s="316"/>
      <c r="T567" s="316"/>
      <c r="U567" s="316"/>
      <c r="V567" s="316"/>
      <c r="W567" s="316"/>
      <c r="X567" s="316"/>
      <c r="Y567" s="317">
        <v>0.3</v>
      </c>
      <c r="Z567" s="318"/>
      <c r="AA567" s="318"/>
      <c r="AB567" s="319"/>
      <c r="AC567" s="321" t="s">
        <v>756</v>
      </c>
      <c r="AD567" s="321"/>
      <c r="AE567" s="321"/>
      <c r="AF567" s="321"/>
      <c r="AG567" s="321"/>
      <c r="AH567" s="322" t="s">
        <v>751</v>
      </c>
      <c r="AI567" s="323"/>
      <c r="AJ567" s="323"/>
      <c r="AK567" s="323"/>
      <c r="AL567" s="324" t="s">
        <v>751</v>
      </c>
      <c r="AM567" s="325"/>
      <c r="AN567" s="325"/>
      <c r="AO567" s="326"/>
      <c r="AP567" s="320" t="s">
        <v>751</v>
      </c>
      <c r="AQ567" s="320"/>
      <c r="AR567" s="320"/>
      <c r="AS567" s="320"/>
      <c r="AT567" s="320"/>
      <c r="AU567" s="320"/>
      <c r="AV567" s="320"/>
      <c r="AW567" s="320"/>
      <c r="AX567" s="320"/>
    </row>
    <row r="568" spans="1:50" ht="43.15" customHeight="1" x14ac:dyDescent="0.15">
      <c r="A568" s="1221">
        <v>4</v>
      </c>
      <c r="B568" s="1221">
        <v>1</v>
      </c>
      <c r="C568" s="417" t="s">
        <v>921</v>
      </c>
      <c r="D568" s="417"/>
      <c r="E568" s="417"/>
      <c r="F568" s="417"/>
      <c r="G568" s="417"/>
      <c r="H568" s="417"/>
      <c r="I568" s="417"/>
      <c r="J568" s="418">
        <v>2700150055845</v>
      </c>
      <c r="K568" s="419"/>
      <c r="L568" s="419"/>
      <c r="M568" s="419"/>
      <c r="N568" s="419"/>
      <c r="O568" s="419"/>
      <c r="P568" s="316" t="s">
        <v>922</v>
      </c>
      <c r="Q568" s="316"/>
      <c r="R568" s="316"/>
      <c r="S568" s="316"/>
      <c r="T568" s="316"/>
      <c r="U568" s="316"/>
      <c r="V568" s="316"/>
      <c r="W568" s="316"/>
      <c r="X568" s="316"/>
      <c r="Y568" s="317">
        <v>0.2</v>
      </c>
      <c r="Z568" s="318"/>
      <c r="AA568" s="318"/>
      <c r="AB568" s="319"/>
      <c r="AC568" s="321" t="s">
        <v>756</v>
      </c>
      <c r="AD568" s="321"/>
      <c r="AE568" s="321"/>
      <c r="AF568" s="321"/>
      <c r="AG568" s="321"/>
      <c r="AH568" s="322" t="s">
        <v>751</v>
      </c>
      <c r="AI568" s="323"/>
      <c r="AJ568" s="323"/>
      <c r="AK568" s="323"/>
      <c r="AL568" s="324" t="s">
        <v>751</v>
      </c>
      <c r="AM568" s="325"/>
      <c r="AN568" s="325"/>
      <c r="AO568" s="326"/>
      <c r="AP568" s="320" t="s">
        <v>751</v>
      </c>
      <c r="AQ568" s="320"/>
      <c r="AR568" s="320"/>
      <c r="AS568" s="320"/>
      <c r="AT568" s="320"/>
      <c r="AU568" s="320"/>
      <c r="AV568" s="320"/>
      <c r="AW568" s="320"/>
      <c r="AX568" s="320"/>
    </row>
    <row r="569" spans="1:50" ht="26.25" customHeight="1" x14ac:dyDescent="0.15">
      <c r="A569" s="1221">
        <v>5</v>
      </c>
      <c r="B569" s="1221">
        <v>1</v>
      </c>
      <c r="C569" s="417" t="s">
        <v>923</v>
      </c>
      <c r="D569" s="417"/>
      <c r="E569" s="417"/>
      <c r="F569" s="417"/>
      <c r="G569" s="417"/>
      <c r="H569" s="417"/>
      <c r="I569" s="417"/>
      <c r="J569" s="418">
        <v>1280001002784</v>
      </c>
      <c r="K569" s="419"/>
      <c r="L569" s="419"/>
      <c r="M569" s="419"/>
      <c r="N569" s="419"/>
      <c r="O569" s="419"/>
      <c r="P569" s="316" t="s">
        <v>924</v>
      </c>
      <c r="Q569" s="316"/>
      <c r="R569" s="316"/>
      <c r="S569" s="316"/>
      <c r="T569" s="316"/>
      <c r="U569" s="316"/>
      <c r="V569" s="316"/>
      <c r="W569" s="316"/>
      <c r="X569" s="316"/>
      <c r="Y569" s="317">
        <v>0.1</v>
      </c>
      <c r="Z569" s="318"/>
      <c r="AA569" s="318"/>
      <c r="AB569" s="319"/>
      <c r="AC569" s="321" t="s">
        <v>756</v>
      </c>
      <c r="AD569" s="321"/>
      <c r="AE569" s="321"/>
      <c r="AF569" s="321"/>
      <c r="AG569" s="321"/>
      <c r="AH569" s="322" t="s">
        <v>751</v>
      </c>
      <c r="AI569" s="323"/>
      <c r="AJ569" s="323"/>
      <c r="AK569" s="323"/>
      <c r="AL569" s="324" t="s">
        <v>751</v>
      </c>
      <c r="AM569" s="325"/>
      <c r="AN569" s="325"/>
      <c r="AO569" s="326"/>
      <c r="AP569" s="320" t="s">
        <v>751</v>
      </c>
      <c r="AQ569" s="320"/>
      <c r="AR569" s="320"/>
      <c r="AS569" s="320"/>
      <c r="AT569" s="320"/>
      <c r="AU569" s="320"/>
      <c r="AV569" s="320"/>
      <c r="AW569" s="320"/>
      <c r="AX569" s="320"/>
    </row>
    <row r="570" spans="1:50" ht="26.25" customHeight="1" x14ac:dyDescent="0.15">
      <c r="A570" s="1221">
        <v>6</v>
      </c>
      <c r="B570" s="1221">
        <v>1</v>
      </c>
      <c r="C570" s="417" t="s">
        <v>925</v>
      </c>
      <c r="D570" s="417"/>
      <c r="E570" s="417"/>
      <c r="F570" s="417"/>
      <c r="G570" s="417"/>
      <c r="H570" s="417"/>
      <c r="I570" s="417"/>
      <c r="J570" s="418">
        <v>3280002010982</v>
      </c>
      <c r="K570" s="419"/>
      <c r="L570" s="419"/>
      <c r="M570" s="419"/>
      <c r="N570" s="419"/>
      <c r="O570" s="419"/>
      <c r="P570" s="316" t="s">
        <v>926</v>
      </c>
      <c r="Q570" s="316"/>
      <c r="R570" s="316"/>
      <c r="S570" s="316"/>
      <c r="T570" s="316"/>
      <c r="U570" s="316"/>
      <c r="V570" s="316"/>
      <c r="W570" s="316"/>
      <c r="X570" s="316"/>
      <c r="Y570" s="317">
        <v>0.1</v>
      </c>
      <c r="Z570" s="318"/>
      <c r="AA570" s="318"/>
      <c r="AB570" s="319"/>
      <c r="AC570" s="321" t="s">
        <v>756</v>
      </c>
      <c r="AD570" s="321"/>
      <c r="AE570" s="321"/>
      <c r="AF570" s="321"/>
      <c r="AG570" s="321"/>
      <c r="AH570" s="322" t="s">
        <v>751</v>
      </c>
      <c r="AI570" s="323"/>
      <c r="AJ570" s="323"/>
      <c r="AK570" s="323"/>
      <c r="AL570" s="324" t="s">
        <v>751</v>
      </c>
      <c r="AM570" s="325"/>
      <c r="AN570" s="325"/>
      <c r="AO570" s="326"/>
      <c r="AP570" s="320" t="s">
        <v>751</v>
      </c>
      <c r="AQ570" s="320"/>
      <c r="AR570" s="320"/>
      <c r="AS570" s="320"/>
      <c r="AT570" s="320"/>
      <c r="AU570" s="320"/>
      <c r="AV570" s="320"/>
      <c r="AW570" s="320"/>
      <c r="AX570" s="320"/>
    </row>
    <row r="571" spans="1:50" ht="26.25" customHeight="1" x14ac:dyDescent="0.15">
      <c r="A571" s="1221">
        <v>7</v>
      </c>
      <c r="B571" s="1221">
        <v>1</v>
      </c>
      <c r="C571" s="417" t="s">
        <v>927</v>
      </c>
      <c r="D571" s="417"/>
      <c r="E571" s="417"/>
      <c r="F571" s="417"/>
      <c r="G571" s="417"/>
      <c r="H571" s="417"/>
      <c r="I571" s="417"/>
      <c r="J571" s="418">
        <v>2470001002277</v>
      </c>
      <c r="K571" s="419"/>
      <c r="L571" s="419"/>
      <c r="M571" s="419"/>
      <c r="N571" s="419"/>
      <c r="O571" s="419"/>
      <c r="P571" s="316" t="s">
        <v>928</v>
      </c>
      <c r="Q571" s="316"/>
      <c r="R571" s="316"/>
      <c r="S571" s="316"/>
      <c r="T571" s="316"/>
      <c r="U571" s="316"/>
      <c r="V571" s="316"/>
      <c r="W571" s="316"/>
      <c r="X571" s="316"/>
      <c r="Y571" s="317">
        <v>0</v>
      </c>
      <c r="Z571" s="318"/>
      <c r="AA571" s="318"/>
      <c r="AB571" s="319"/>
      <c r="AC571" s="321" t="s">
        <v>756</v>
      </c>
      <c r="AD571" s="321"/>
      <c r="AE571" s="321"/>
      <c r="AF571" s="321"/>
      <c r="AG571" s="321"/>
      <c r="AH571" s="322" t="s">
        <v>751</v>
      </c>
      <c r="AI571" s="323"/>
      <c r="AJ571" s="323"/>
      <c r="AK571" s="323"/>
      <c r="AL571" s="324" t="s">
        <v>751</v>
      </c>
      <c r="AM571" s="325"/>
      <c r="AN571" s="325"/>
      <c r="AO571" s="326"/>
      <c r="AP571" s="320" t="s">
        <v>751</v>
      </c>
      <c r="AQ571" s="320"/>
      <c r="AR571" s="320"/>
      <c r="AS571" s="320"/>
      <c r="AT571" s="320"/>
      <c r="AU571" s="320"/>
      <c r="AV571" s="320"/>
      <c r="AW571" s="320"/>
      <c r="AX571" s="320"/>
    </row>
    <row r="572" spans="1:50" ht="26.25" customHeight="1" x14ac:dyDescent="0.15">
      <c r="A572" s="1221">
        <v>8</v>
      </c>
      <c r="B572" s="1221">
        <v>1</v>
      </c>
      <c r="C572" s="417" t="s">
        <v>757</v>
      </c>
      <c r="D572" s="417"/>
      <c r="E572" s="417"/>
      <c r="F572" s="417"/>
      <c r="G572" s="417"/>
      <c r="H572" s="417"/>
      <c r="I572" s="417"/>
      <c r="J572" s="418" t="s">
        <v>776</v>
      </c>
      <c r="K572" s="419"/>
      <c r="L572" s="419"/>
      <c r="M572" s="419"/>
      <c r="N572" s="419"/>
      <c r="O572" s="419"/>
      <c r="P572" s="316" t="s">
        <v>929</v>
      </c>
      <c r="Q572" s="316"/>
      <c r="R572" s="316"/>
      <c r="S572" s="316"/>
      <c r="T572" s="316"/>
      <c r="U572" s="316"/>
      <c r="V572" s="316"/>
      <c r="W572" s="316"/>
      <c r="X572" s="316"/>
      <c r="Y572" s="317">
        <v>0</v>
      </c>
      <c r="Z572" s="318"/>
      <c r="AA572" s="318"/>
      <c r="AB572" s="319"/>
      <c r="AC572" s="321" t="s">
        <v>756</v>
      </c>
      <c r="AD572" s="321"/>
      <c r="AE572" s="321"/>
      <c r="AF572" s="321"/>
      <c r="AG572" s="321"/>
      <c r="AH572" s="322" t="s">
        <v>751</v>
      </c>
      <c r="AI572" s="323"/>
      <c r="AJ572" s="323"/>
      <c r="AK572" s="323"/>
      <c r="AL572" s="324" t="s">
        <v>751</v>
      </c>
      <c r="AM572" s="325"/>
      <c r="AN572" s="325"/>
      <c r="AO572" s="326"/>
      <c r="AP572" s="320" t="s">
        <v>751</v>
      </c>
      <c r="AQ572" s="320"/>
      <c r="AR572" s="320"/>
      <c r="AS572" s="320"/>
      <c r="AT572" s="320"/>
      <c r="AU572" s="320"/>
      <c r="AV572" s="320"/>
      <c r="AW572" s="320"/>
      <c r="AX572" s="320"/>
    </row>
    <row r="573" spans="1:50" ht="26.25" customHeight="1" x14ac:dyDescent="0.15">
      <c r="A573" s="1221">
        <v>9</v>
      </c>
      <c r="B573" s="1221">
        <v>1</v>
      </c>
      <c r="C573" s="417" t="s">
        <v>930</v>
      </c>
      <c r="D573" s="417"/>
      <c r="E573" s="417"/>
      <c r="F573" s="417"/>
      <c r="G573" s="417"/>
      <c r="H573" s="417"/>
      <c r="I573" s="417"/>
      <c r="J573" s="418">
        <v>7270001004990</v>
      </c>
      <c r="K573" s="419"/>
      <c r="L573" s="419"/>
      <c r="M573" s="419"/>
      <c r="N573" s="419"/>
      <c r="O573" s="419"/>
      <c r="P573" s="316" t="s">
        <v>931</v>
      </c>
      <c r="Q573" s="316"/>
      <c r="R573" s="316"/>
      <c r="S573" s="316"/>
      <c r="T573" s="316"/>
      <c r="U573" s="316"/>
      <c r="V573" s="316"/>
      <c r="W573" s="316"/>
      <c r="X573" s="316"/>
      <c r="Y573" s="317">
        <v>0</v>
      </c>
      <c r="Z573" s="318"/>
      <c r="AA573" s="318"/>
      <c r="AB573" s="319"/>
      <c r="AC573" s="321" t="s">
        <v>756</v>
      </c>
      <c r="AD573" s="321"/>
      <c r="AE573" s="321"/>
      <c r="AF573" s="321"/>
      <c r="AG573" s="321"/>
      <c r="AH573" s="322" t="s">
        <v>751</v>
      </c>
      <c r="AI573" s="323"/>
      <c r="AJ573" s="323"/>
      <c r="AK573" s="323"/>
      <c r="AL573" s="324" t="s">
        <v>751</v>
      </c>
      <c r="AM573" s="325"/>
      <c r="AN573" s="325"/>
      <c r="AO573" s="326"/>
      <c r="AP573" s="320" t="s">
        <v>751</v>
      </c>
      <c r="AQ573" s="320"/>
      <c r="AR573" s="320"/>
      <c r="AS573" s="320"/>
      <c r="AT573" s="320"/>
      <c r="AU573" s="320"/>
      <c r="AV573" s="320"/>
      <c r="AW573" s="320"/>
      <c r="AX573" s="320"/>
    </row>
    <row r="574" spans="1:50" ht="26.25" customHeight="1" x14ac:dyDescent="0.15">
      <c r="A574" s="1221">
        <v>10</v>
      </c>
      <c r="B574" s="1221">
        <v>1</v>
      </c>
      <c r="C574" s="417" t="s">
        <v>932</v>
      </c>
      <c r="D574" s="417"/>
      <c r="E574" s="417"/>
      <c r="F574" s="417"/>
      <c r="G574" s="417"/>
      <c r="H574" s="417"/>
      <c r="I574" s="417"/>
      <c r="J574" s="418">
        <v>601080108374</v>
      </c>
      <c r="K574" s="419"/>
      <c r="L574" s="419"/>
      <c r="M574" s="419"/>
      <c r="N574" s="419"/>
      <c r="O574" s="419"/>
      <c r="P574" s="316" t="s">
        <v>933</v>
      </c>
      <c r="Q574" s="316"/>
      <c r="R574" s="316"/>
      <c r="S574" s="316"/>
      <c r="T574" s="316"/>
      <c r="U574" s="316"/>
      <c r="V574" s="316"/>
      <c r="W574" s="316"/>
      <c r="X574" s="316"/>
      <c r="Y574" s="317">
        <v>0</v>
      </c>
      <c r="Z574" s="318"/>
      <c r="AA574" s="318"/>
      <c r="AB574" s="319"/>
      <c r="AC574" s="321" t="s">
        <v>756</v>
      </c>
      <c r="AD574" s="321"/>
      <c r="AE574" s="321"/>
      <c r="AF574" s="321"/>
      <c r="AG574" s="321"/>
      <c r="AH574" s="322" t="s">
        <v>751</v>
      </c>
      <c r="AI574" s="323"/>
      <c r="AJ574" s="323"/>
      <c r="AK574" s="323"/>
      <c r="AL574" s="324" t="s">
        <v>751</v>
      </c>
      <c r="AM574" s="325"/>
      <c r="AN574" s="325"/>
      <c r="AO574" s="326"/>
      <c r="AP574" s="320" t="s">
        <v>751</v>
      </c>
      <c r="AQ574" s="320"/>
      <c r="AR574" s="320"/>
      <c r="AS574" s="320"/>
      <c r="AT574" s="320"/>
      <c r="AU574" s="320"/>
      <c r="AV574" s="320"/>
      <c r="AW574" s="320"/>
      <c r="AX574" s="320"/>
    </row>
    <row r="575" spans="1:50" ht="26.25" hidden="1" customHeight="1" x14ac:dyDescent="0.15">
      <c r="A575" s="1221">
        <v>11</v>
      </c>
      <c r="B575" s="122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221">
        <v>12</v>
      </c>
      <c r="B576" s="122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221">
        <v>13</v>
      </c>
      <c r="B577" s="122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221">
        <v>14</v>
      </c>
      <c r="B578" s="122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221">
        <v>15</v>
      </c>
      <c r="B579" s="122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221">
        <v>16</v>
      </c>
      <c r="B580" s="122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221">
        <v>17</v>
      </c>
      <c r="B581" s="122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221">
        <v>18</v>
      </c>
      <c r="B582" s="122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221">
        <v>19</v>
      </c>
      <c r="B583" s="122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221">
        <v>20</v>
      </c>
      <c r="B584" s="122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221">
        <v>21</v>
      </c>
      <c r="B585" s="122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221">
        <v>22</v>
      </c>
      <c r="B586" s="122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221">
        <v>23</v>
      </c>
      <c r="B587" s="122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221">
        <v>24</v>
      </c>
      <c r="B588" s="122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221">
        <v>25</v>
      </c>
      <c r="B589" s="122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221">
        <v>26</v>
      </c>
      <c r="B590" s="122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221">
        <v>27</v>
      </c>
      <c r="B591" s="122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221">
        <v>28</v>
      </c>
      <c r="B592" s="122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221">
        <v>29</v>
      </c>
      <c r="B593" s="122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221">
        <v>30</v>
      </c>
      <c r="B594" s="122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324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385</v>
      </c>
      <c r="K597" s="100"/>
      <c r="L597" s="100"/>
      <c r="M597" s="100"/>
      <c r="N597" s="100"/>
      <c r="O597" s="100"/>
      <c r="P597" s="346" t="s">
        <v>27</v>
      </c>
      <c r="Q597" s="346"/>
      <c r="R597" s="346"/>
      <c r="S597" s="346"/>
      <c r="T597" s="346"/>
      <c r="U597" s="346"/>
      <c r="V597" s="346"/>
      <c r="W597" s="346"/>
      <c r="X597" s="346"/>
      <c r="Y597" s="343" t="s">
        <v>438</v>
      </c>
      <c r="Z597" s="344"/>
      <c r="AA597" s="344"/>
      <c r="AB597" s="344"/>
      <c r="AC597" s="276" t="s">
        <v>423</v>
      </c>
      <c r="AD597" s="276"/>
      <c r="AE597" s="276"/>
      <c r="AF597" s="276"/>
      <c r="AG597" s="276"/>
      <c r="AH597" s="343" t="s">
        <v>370</v>
      </c>
      <c r="AI597" s="345"/>
      <c r="AJ597" s="345"/>
      <c r="AK597" s="345"/>
      <c r="AL597" s="345" t="s">
        <v>21</v>
      </c>
      <c r="AM597" s="345"/>
      <c r="AN597" s="345"/>
      <c r="AO597" s="429"/>
      <c r="AP597" s="430" t="s">
        <v>386</v>
      </c>
      <c r="AQ597" s="430"/>
      <c r="AR597" s="430"/>
      <c r="AS597" s="430"/>
      <c r="AT597" s="430"/>
      <c r="AU597" s="430"/>
      <c r="AV597" s="430"/>
      <c r="AW597" s="430"/>
      <c r="AX597" s="430"/>
    </row>
    <row r="598" spans="1:50" ht="31.5" customHeight="1" x14ac:dyDescent="0.15">
      <c r="A598" s="1221">
        <v>1</v>
      </c>
      <c r="B598" s="1221">
        <v>1</v>
      </c>
      <c r="C598" s="420" t="s">
        <v>934</v>
      </c>
      <c r="D598" s="417"/>
      <c r="E598" s="417"/>
      <c r="F598" s="417"/>
      <c r="G598" s="417"/>
      <c r="H598" s="417"/>
      <c r="I598" s="417"/>
      <c r="J598" s="1196">
        <v>1320005006166</v>
      </c>
      <c r="K598" s="1196"/>
      <c r="L598" s="1196"/>
      <c r="M598" s="1196"/>
      <c r="N598" s="1196"/>
      <c r="O598" s="1196"/>
      <c r="P598" s="421" t="s">
        <v>935</v>
      </c>
      <c r="Q598" s="316"/>
      <c r="R598" s="316"/>
      <c r="S598" s="316"/>
      <c r="T598" s="316"/>
      <c r="U598" s="316"/>
      <c r="V598" s="316"/>
      <c r="W598" s="316"/>
      <c r="X598" s="316"/>
      <c r="Y598" s="317">
        <v>0.3</v>
      </c>
      <c r="Z598" s="318"/>
      <c r="AA598" s="318"/>
      <c r="AB598" s="319"/>
      <c r="AC598" s="321" t="s">
        <v>756</v>
      </c>
      <c r="AD598" s="321"/>
      <c r="AE598" s="321"/>
      <c r="AF598" s="321"/>
      <c r="AG598" s="321"/>
      <c r="AH598" s="423" t="s">
        <v>751</v>
      </c>
      <c r="AI598" s="424"/>
      <c r="AJ598" s="424"/>
      <c r="AK598" s="424"/>
      <c r="AL598" s="324" t="s">
        <v>751</v>
      </c>
      <c r="AM598" s="325"/>
      <c r="AN598" s="325"/>
      <c r="AO598" s="326"/>
      <c r="AP598" s="320" t="s">
        <v>751</v>
      </c>
      <c r="AQ598" s="320"/>
      <c r="AR598" s="320"/>
      <c r="AS598" s="320"/>
      <c r="AT598" s="320"/>
      <c r="AU598" s="320"/>
      <c r="AV598" s="320"/>
      <c r="AW598" s="320"/>
      <c r="AX598" s="320"/>
    </row>
    <row r="599" spans="1:50" ht="26.25" hidden="1" customHeight="1" x14ac:dyDescent="0.15">
      <c r="A599" s="1221">
        <v>2</v>
      </c>
      <c r="B599" s="122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221">
        <v>3</v>
      </c>
      <c r="B600" s="122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221">
        <v>4</v>
      </c>
      <c r="B601" s="122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221">
        <v>5</v>
      </c>
      <c r="B602" s="122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221">
        <v>6</v>
      </c>
      <c r="B603" s="122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221">
        <v>7</v>
      </c>
      <c r="B604" s="122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221">
        <v>8</v>
      </c>
      <c r="B605" s="122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221">
        <v>9</v>
      </c>
      <c r="B606" s="122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221">
        <v>10</v>
      </c>
      <c r="B607" s="122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221">
        <v>11</v>
      </c>
      <c r="B608" s="122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221">
        <v>12</v>
      </c>
      <c r="B609" s="122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221">
        <v>13</v>
      </c>
      <c r="B610" s="122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221">
        <v>14</v>
      </c>
      <c r="B611" s="122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221">
        <v>15</v>
      </c>
      <c r="B612" s="122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221">
        <v>16</v>
      </c>
      <c r="B613" s="122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221">
        <v>17</v>
      </c>
      <c r="B614" s="122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221">
        <v>18</v>
      </c>
      <c r="B615" s="122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221">
        <v>19</v>
      </c>
      <c r="B616" s="122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221">
        <v>20</v>
      </c>
      <c r="B617" s="122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221">
        <v>21</v>
      </c>
      <c r="B618" s="122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221">
        <v>22</v>
      </c>
      <c r="B619" s="122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221">
        <v>23</v>
      </c>
      <c r="B620" s="122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221">
        <v>24</v>
      </c>
      <c r="B621" s="122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221">
        <v>25</v>
      </c>
      <c r="B622" s="122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221">
        <v>26</v>
      </c>
      <c r="B623" s="122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221">
        <v>27</v>
      </c>
      <c r="B624" s="122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221">
        <v>28</v>
      </c>
      <c r="B625" s="122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221">
        <v>29</v>
      </c>
      <c r="B626" s="122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221">
        <v>30</v>
      </c>
      <c r="B627" s="122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385</v>
      </c>
      <c r="K630" s="100"/>
      <c r="L630" s="100"/>
      <c r="M630" s="100"/>
      <c r="N630" s="100"/>
      <c r="O630" s="100"/>
      <c r="P630" s="346" t="s">
        <v>27</v>
      </c>
      <c r="Q630" s="346"/>
      <c r="R630" s="346"/>
      <c r="S630" s="346"/>
      <c r="T630" s="346"/>
      <c r="U630" s="346"/>
      <c r="V630" s="346"/>
      <c r="W630" s="346"/>
      <c r="X630" s="346"/>
      <c r="Y630" s="343" t="s">
        <v>438</v>
      </c>
      <c r="Z630" s="344"/>
      <c r="AA630" s="344"/>
      <c r="AB630" s="344"/>
      <c r="AC630" s="276" t="s">
        <v>423</v>
      </c>
      <c r="AD630" s="276"/>
      <c r="AE630" s="276"/>
      <c r="AF630" s="276"/>
      <c r="AG630" s="276"/>
      <c r="AH630" s="343" t="s">
        <v>370</v>
      </c>
      <c r="AI630" s="345"/>
      <c r="AJ630" s="345"/>
      <c r="AK630" s="345"/>
      <c r="AL630" s="345" t="s">
        <v>21</v>
      </c>
      <c r="AM630" s="345"/>
      <c r="AN630" s="345"/>
      <c r="AO630" s="429"/>
      <c r="AP630" s="430" t="s">
        <v>386</v>
      </c>
      <c r="AQ630" s="430"/>
      <c r="AR630" s="430"/>
      <c r="AS630" s="430"/>
      <c r="AT630" s="430"/>
      <c r="AU630" s="430"/>
      <c r="AV630" s="430"/>
      <c r="AW630" s="430"/>
      <c r="AX630" s="430"/>
    </row>
    <row r="631" spans="1:50" ht="38.65" customHeight="1" x14ac:dyDescent="0.15">
      <c r="A631" s="1221">
        <v>1</v>
      </c>
      <c r="B631" s="1221">
        <v>1</v>
      </c>
      <c r="C631" s="417" t="s">
        <v>936</v>
      </c>
      <c r="D631" s="417"/>
      <c r="E631" s="417"/>
      <c r="F631" s="417"/>
      <c r="G631" s="417"/>
      <c r="H631" s="417"/>
      <c r="I631" s="417"/>
      <c r="J631" s="418"/>
      <c r="K631" s="419"/>
      <c r="L631" s="419"/>
      <c r="M631" s="419"/>
      <c r="N631" s="419"/>
      <c r="O631" s="419"/>
      <c r="P631" s="316" t="s">
        <v>937</v>
      </c>
      <c r="Q631" s="316"/>
      <c r="R631" s="316"/>
      <c r="S631" s="316"/>
      <c r="T631" s="316"/>
      <c r="U631" s="316"/>
      <c r="V631" s="316"/>
      <c r="W631" s="316"/>
      <c r="X631" s="316"/>
      <c r="Y631" s="317">
        <v>1</v>
      </c>
      <c r="Z631" s="318"/>
      <c r="AA631" s="318"/>
      <c r="AB631" s="319"/>
      <c r="AC631" s="321" t="s">
        <v>756</v>
      </c>
      <c r="AD631" s="321"/>
      <c r="AE631" s="321"/>
      <c r="AF631" s="321"/>
      <c r="AG631" s="321"/>
      <c r="AH631" s="322" t="s">
        <v>751</v>
      </c>
      <c r="AI631" s="323"/>
      <c r="AJ631" s="323"/>
      <c r="AK631" s="323"/>
      <c r="AL631" s="324" t="s">
        <v>537</v>
      </c>
      <c r="AM631" s="325"/>
      <c r="AN631" s="325"/>
      <c r="AO631" s="326"/>
      <c r="AP631" s="320" t="s">
        <v>751</v>
      </c>
      <c r="AQ631" s="320"/>
      <c r="AR631" s="320"/>
      <c r="AS631" s="320"/>
      <c r="AT631" s="320"/>
      <c r="AU631" s="320"/>
      <c r="AV631" s="320"/>
      <c r="AW631" s="320"/>
      <c r="AX631" s="320"/>
    </row>
    <row r="632" spans="1:50" ht="26.25" hidden="1" customHeight="1" x14ac:dyDescent="0.15">
      <c r="A632" s="1221">
        <v>2</v>
      </c>
      <c r="B632" s="122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221">
        <v>3</v>
      </c>
      <c r="B633" s="122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221">
        <v>4</v>
      </c>
      <c r="B634" s="122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221">
        <v>5</v>
      </c>
      <c r="B635" s="122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221">
        <v>6</v>
      </c>
      <c r="B636" s="122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221">
        <v>7</v>
      </c>
      <c r="B637" s="122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221">
        <v>8</v>
      </c>
      <c r="B638" s="122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221">
        <v>9</v>
      </c>
      <c r="B639" s="122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221">
        <v>10</v>
      </c>
      <c r="B640" s="122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221">
        <v>11</v>
      </c>
      <c r="B641" s="122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221">
        <v>12</v>
      </c>
      <c r="B642" s="122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221">
        <v>13</v>
      </c>
      <c r="B643" s="122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221">
        <v>14</v>
      </c>
      <c r="B644" s="122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221">
        <v>15</v>
      </c>
      <c r="B645" s="122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221">
        <v>16</v>
      </c>
      <c r="B646" s="122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221">
        <v>17</v>
      </c>
      <c r="B647" s="122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221">
        <v>18</v>
      </c>
      <c r="B648" s="122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221">
        <v>19</v>
      </c>
      <c r="B649" s="122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221">
        <v>20</v>
      </c>
      <c r="B650" s="122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221">
        <v>21</v>
      </c>
      <c r="B651" s="122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221">
        <v>22</v>
      </c>
      <c r="B652" s="122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221">
        <v>23</v>
      </c>
      <c r="B653" s="122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221">
        <v>24</v>
      </c>
      <c r="B654" s="122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221">
        <v>25</v>
      </c>
      <c r="B655" s="122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221">
        <v>26</v>
      </c>
      <c r="B656" s="122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221">
        <v>27</v>
      </c>
      <c r="B657" s="122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221">
        <v>28</v>
      </c>
      <c r="B658" s="122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221">
        <v>29</v>
      </c>
      <c r="B659" s="122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221">
        <v>30</v>
      </c>
      <c r="B660" s="122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325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385</v>
      </c>
      <c r="K663" s="100"/>
      <c r="L663" s="100"/>
      <c r="M663" s="100"/>
      <c r="N663" s="100"/>
      <c r="O663" s="100"/>
      <c r="P663" s="346" t="s">
        <v>27</v>
      </c>
      <c r="Q663" s="346"/>
      <c r="R663" s="346"/>
      <c r="S663" s="346"/>
      <c r="T663" s="346"/>
      <c r="U663" s="346"/>
      <c r="V663" s="346"/>
      <c r="W663" s="346"/>
      <c r="X663" s="346"/>
      <c r="Y663" s="343" t="s">
        <v>438</v>
      </c>
      <c r="Z663" s="344"/>
      <c r="AA663" s="344"/>
      <c r="AB663" s="344"/>
      <c r="AC663" s="276" t="s">
        <v>423</v>
      </c>
      <c r="AD663" s="276"/>
      <c r="AE663" s="276"/>
      <c r="AF663" s="276"/>
      <c r="AG663" s="276"/>
      <c r="AH663" s="343" t="s">
        <v>370</v>
      </c>
      <c r="AI663" s="345"/>
      <c r="AJ663" s="345"/>
      <c r="AK663" s="345"/>
      <c r="AL663" s="345" t="s">
        <v>21</v>
      </c>
      <c r="AM663" s="345"/>
      <c r="AN663" s="345"/>
      <c r="AO663" s="429"/>
      <c r="AP663" s="430" t="s">
        <v>386</v>
      </c>
      <c r="AQ663" s="430"/>
      <c r="AR663" s="430"/>
      <c r="AS663" s="430"/>
      <c r="AT663" s="430"/>
      <c r="AU663" s="430"/>
      <c r="AV663" s="430"/>
      <c r="AW663" s="430"/>
      <c r="AX663" s="430"/>
    </row>
    <row r="664" spans="1:50" ht="33" customHeight="1" x14ac:dyDescent="0.15">
      <c r="A664" s="1221">
        <v>1</v>
      </c>
      <c r="B664" s="1221">
        <v>1</v>
      </c>
      <c r="C664" s="420" t="s">
        <v>938</v>
      </c>
      <c r="D664" s="417"/>
      <c r="E664" s="417"/>
      <c r="F664" s="417"/>
      <c r="G664" s="417"/>
      <c r="H664" s="417"/>
      <c r="I664" s="417"/>
      <c r="J664" s="418">
        <v>6010505001148</v>
      </c>
      <c r="K664" s="419"/>
      <c r="L664" s="419"/>
      <c r="M664" s="419"/>
      <c r="N664" s="419"/>
      <c r="O664" s="419"/>
      <c r="P664" s="421" t="s">
        <v>939</v>
      </c>
      <c r="Q664" s="316"/>
      <c r="R664" s="316"/>
      <c r="S664" s="316"/>
      <c r="T664" s="316"/>
      <c r="U664" s="316"/>
      <c r="V664" s="316"/>
      <c r="W664" s="316"/>
      <c r="X664" s="316"/>
      <c r="Y664" s="317">
        <v>9</v>
      </c>
      <c r="Z664" s="318"/>
      <c r="AA664" s="318"/>
      <c r="AB664" s="319"/>
      <c r="AC664" s="327" t="s">
        <v>452</v>
      </c>
      <c r="AD664" s="468"/>
      <c r="AE664" s="468"/>
      <c r="AF664" s="468"/>
      <c r="AG664" s="468"/>
      <c r="AH664" s="484">
        <v>1</v>
      </c>
      <c r="AI664" s="485"/>
      <c r="AJ664" s="485"/>
      <c r="AK664" s="485"/>
      <c r="AL664" s="324"/>
      <c r="AM664" s="325"/>
      <c r="AN664" s="325"/>
      <c r="AO664" s="326"/>
      <c r="AP664" s="320" t="s">
        <v>940</v>
      </c>
      <c r="AQ664" s="320"/>
      <c r="AR664" s="320"/>
      <c r="AS664" s="320"/>
      <c r="AT664" s="320"/>
      <c r="AU664" s="320"/>
      <c r="AV664" s="320"/>
      <c r="AW664" s="320"/>
      <c r="AX664" s="320"/>
    </row>
    <row r="665" spans="1:50" ht="42" customHeight="1" x14ac:dyDescent="0.15">
      <c r="A665" s="1221">
        <v>2</v>
      </c>
      <c r="B665" s="1221">
        <v>1</v>
      </c>
      <c r="C665" s="420" t="s">
        <v>941</v>
      </c>
      <c r="D665" s="417"/>
      <c r="E665" s="417"/>
      <c r="F665" s="417"/>
      <c r="G665" s="417"/>
      <c r="H665" s="417"/>
      <c r="I665" s="417"/>
      <c r="J665" s="418">
        <v>9011101039249</v>
      </c>
      <c r="K665" s="419"/>
      <c r="L665" s="419"/>
      <c r="M665" s="419"/>
      <c r="N665" s="419"/>
      <c r="O665" s="419"/>
      <c r="P665" s="434" t="s">
        <v>942</v>
      </c>
      <c r="Q665" s="941"/>
      <c r="R665" s="941"/>
      <c r="S665" s="941"/>
      <c r="T665" s="941"/>
      <c r="U665" s="941"/>
      <c r="V665" s="941"/>
      <c r="W665" s="941"/>
      <c r="X665" s="942"/>
      <c r="Y665" s="317">
        <v>2</v>
      </c>
      <c r="Z665" s="318"/>
      <c r="AA665" s="318"/>
      <c r="AB665" s="319"/>
      <c r="AC665" s="327" t="s">
        <v>452</v>
      </c>
      <c r="AD665" s="468"/>
      <c r="AE665" s="468"/>
      <c r="AF665" s="468"/>
      <c r="AG665" s="468"/>
      <c r="AH665" s="484">
        <v>4</v>
      </c>
      <c r="AI665" s="485"/>
      <c r="AJ665" s="485"/>
      <c r="AK665" s="485"/>
      <c r="AL665" s="324">
        <v>77.84</v>
      </c>
      <c r="AM665" s="325"/>
      <c r="AN665" s="325"/>
      <c r="AO665" s="326"/>
      <c r="AP665" s="320" t="s">
        <v>940</v>
      </c>
      <c r="AQ665" s="320"/>
      <c r="AR665" s="320"/>
      <c r="AS665" s="320"/>
      <c r="AT665" s="320"/>
      <c r="AU665" s="320"/>
      <c r="AV665" s="320"/>
      <c r="AW665" s="320"/>
      <c r="AX665" s="320"/>
    </row>
    <row r="666" spans="1:50" ht="26.25" hidden="1" customHeight="1" x14ac:dyDescent="0.15">
      <c r="A666" s="1221">
        <v>3</v>
      </c>
      <c r="B666" s="122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221">
        <v>4</v>
      </c>
      <c r="B667" s="122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221">
        <v>5</v>
      </c>
      <c r="B668" s="122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221">
        <v>6</v>
      </c>
      <c r="B669" s="122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221">
        <v>7</v>
      </c>
      <c r="B670" s="122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221">
        <v>8</v>
      </c>
      <c r="B671" s="122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221">
        <v>9</v>
      </c>
      <c r="B672" s="122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221">
        <v>10</v>
      </c>
      <c r="B673" s="122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221">
        <v>11</v>
      </c>
      <c r="B674" s="122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221">
        <v>12</v>
      </c>
      <c r="B675" s="122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221">
        <v>13</v>
      </c>
      <c r="B676" s="122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221">
        <v>14</v>
      </c>
      <c r="B677" s="122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221">
        <v>15</v>
      </c>
      <c r="B678" s="122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221">
        <v>16</v>
      </c>
      <c r="B679" s="122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221">
        <v>17</v>
      </c>
      <c r="B680" s="122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221">
        <v>18</v>
      </c>
      <c r="B681" s="122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221">
        <v>19</v>
      </c>
      <c r="B682" s="122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221">
        <v>20</v>
      </c>
      <c r="B683" s="122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221">
        <v>21</v>
      </c>
      <c r="B684" s="122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221">
        <v>22</v>
      </c>
      <c r="B685" s="122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221">
        <v>23</v>
      </c>
      <c r="B686" s="122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221">
        <v>24</v>
      </c>
      <c r="B687" s="122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221">
        <v>25</v>
      </c>
      <c r="B688" s="122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221">
        <v>26</v>
      </c>
      <c r="B689" s="122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221">
        <v>27</v>
      </c>
      <c r="B690" s="122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221">
        <v>28</v>
      </c>
      <c r="B691" s="122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7.15" hidden="1" customHeight="1" x14ac:dyDescent="0.15">
      <c r="A692" s="1221">
        <v>29</v>
      </c>
      <c r="B692" s="122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9" hidden="1" customHeight="1" x14ac:dyDescent="0.15">
      <c r="A693" s="1221">
        <v>30</v>
      </c>
      <c r="B693" s="122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326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385</v>
      </c>
      <c r="K696" s="100"/>
      <c r="L696" s="100"/>
      <c r="M696" s="100"/>
      <c r="N696" s="100"/>
      <c r="O696" s="100"/>
      <c r="P696" s="346" t="s">
        <v>27</v>
      </c>
      <c r="Q696" s="346"/>
      <c r="R696" s="346"/>
      <c r="S696" s="346"/>
      <c r="T696" s="346"/>
      <c r="U696" s="346"/>
      <c r="V696" s="346"/>
      <c r="W696" s="346"/>
      <c r="X696" s="346"/>
      <c r="Y696" s="343" t="s">
        <v>438</v>
      </c>
      <c r="Z696" s="344"/>
      <c r="AA696" s="344"/>
      <c r="AB696" s="344"/>
      <c r="AC696" s="276" t="s">
        <v>423</v>
      </c>
      <c r="AD696" s="276"/>
      <c r="AE696" s="276"/>
      <c r="AF696" s="276"/>
      <c r="AG696" s="276"/>
      <c r="AH696" s="343" t="s">
        <v>370</v>
      </c>
      <c r="AI696" s="345"/>
      <c r="AJ696" s="345"/>
      <c r="AK696" s="345"/>
      <c r="AL696" s="345" t="s">
        <v>21</v>
      </c>
      <c r="AM696" s="345"/>
      <c r="AN696" s="345"/>
      <c r="AO696" s="429"/>
      <c r="AP696" s="430" t="s">
        <v>386</v>
      </c>
      <c r="AQ696" s="430"/>
      <c r="AR696" s="430"/>
      <c r="AS696" s="430"/>
      <c r="AT696" s="430"/>
      <c r="AU696" s="430"/>
      <c r="AV696" s="430"/>
      <c r="AW696" s="430"/>
      <c r="AX696" s="430"/>
    </row>
    <row r="697" spans="1:50" ht="49.15" customHeight="1" x14ac:dyDescent="0.15">
      <c r="A697" s="1221">
        <v>1</v>
      </c>
      <c r="B697" s="1221">
        <v>1</v>
      </c>
      <c r="C697" s="1200" t="s">
        <v>943</v>
      </c>
      <c r="D697" s="1201"/>
      <c r="E697" s="1201"/>
      <c r="F697" s="1201"/>
      <c r="G697" s="1201"/>
      <c r="H697" s="1201"/>
      <c r="I697" s="1201"/>
      <c r="J697" s="1196">
        <v>5460305001741</v>
      </c>
      <c r="K697" s="1197"/>
      <c r="L697" s="1197"/>
      <c r="M697" s="1197"/>
      <c r="N697" s="1197"/>
      <c r="O697" s="1197"/>
      <c r="P697" s="1202" t="s">
        <v>944</v>
      </c>
      <c r="Q697" s="1203"/>
      <c r="R697" s="1203"/>
      <c r="S697" s="1203"/>
      <c r="T697" s="1203"/>
      <c r="U697" s="1203"/>
      <c r="V697" s="1203"/>
      <c r="W697" s="1203"/>
      <c r="X697" s="1203"/>
      <c r="Y697" s="317">
        <v>16</v>
      </c>
      <c r="Z697" s="318"/>
      <c r="AA697" s="318"/>
      <c r="AB697" s="319"/>
      <c r="AC697" s="1204" t="s">
        <v>945</v>
      </c>
      <c r="AD697" s="1204"/>
      <c r="AE697" s="1204"/>
      <c r="AF697" s="1204"/>
      <c r="AG697" s="1204"/>
      <c r="AH697" s="1198">
        <v>1</v>
      </c>
      <c r="AI697" s="1199"/>
      <c r="AJ697" s="1199"/>
      <c r="AK697" s="1199"/>
      <c r="AL697" s="324">
        <v>97.7</v>
      </c>
      <c r="AM697" s="325"/>
      <c r="AN697" s="325"/>
      <c r="AO697" s="326"/>
      <c r="AP697" s="320" t="s">
        <v>776</v>
      </c>
      <c r="AQ697" s="320"/>
      <c r="AR697" s="320"/>
      <c r="AS697" s="320"/>
      <c r="AT697" s="320"/>
      <c r="AU697" s="320"/>
      <c r="AV697" s="320"/>
      <c r="AW697" s="320"/>
      <c r="AX697" s="320"/>
    </row>
    <row r="698" spans="1:50" ht="46.9" customHeight="1" x14ac:dyDescent="0.15">
      <c r="A698" s="1221">
        <v>2</v>
      </c>
      <c r="B698" s="1221">
        <v>1</v>
      </c>
      <c r="C698" s="1200" t="s">
        <v>946</v>
      </c>
      <c r="D698" s="1201"/>
      <c r="E698" s="1201"/>
      <c r="F698" s="1201"/>
      <c r="G698" s="1201"/>
      <c r="H698" s="1201"/>
      <c r="I698" s="1201"/>
      <c r="J698" s="1196">
        <v>9430005004036</v>
      </c>
      <c r="K698" s="1197"/>
      <c r="L698" s="1197"/>
      <c r="M698" s="1197"/>
      <c r="N698" s="1197"/>
      <c r="O698" s="1197"/>
      <c r="P698" s="1202" t="s">
        <v>947</v>
      </c>
      <c r="Q698" s="1203"/>
      <c r="R698" s="1203"/>
      <c r="S698" s="1203"/>
      <c r="T698" s="1203"/>
      <c r="U698" s="1203"/>
      <c r="V698" s="1203"/>
      <c r="W698" s="1203"/>
      <c r="X698" s="1203"/>
      <c r="Y698" s="317">
        <v>4</v>
      </c>
      <c r="Z698" s="318"/>
      <c r="AA698" s="318"/>
      <c r="AB698" s="319"/>
      <c r="AC698" s="1204" t="s">
        <v>948</v>
      </c>
      <c r="AD698" s="1204"/>
      <c r="AE698" s="1204"/>
      <c r="AF698" s="1204"/>
      <c r="AG698" s="1204"/>
      <c r="AH698" s="1198">
        <v>1</v>
      </c>
      <c r="AI698" s="1199"/>
      <c r="AJ698" s="1199"/>
      <c r="AK698" s="1199"/>
      <c r="AL698" s="324">
        <v>95.8</v>
      </c>
      <c r="AM698" s="325"/>
      <c r="AN698" s="325"/>
      <c r="AO698" s="326"/>
      <c r="AP698" s="320" t="s">
        <v>776</v>
      </c>
      <c r="AQ698" s="320"/>
      <c r="AR698" s="320"/>
      <c r="AS698" s="320"/>
      <c r="AT698" s="320"/>
      <c r="AU698" s="320"/>
      <c r="AV698" s="320"/>
      <c r="AW698" s="320"/>
      <c r="AX698" s="320"/>
    </row>
    <row r="699" spans="1:50" ht="42" customHeight="1" x14ac:dyDescent="0.15">
      <c r="A699" s="1221">
        <v>3</v>
      </c>
      <c r="B699" s="1221">
        <v>1</v>
      </c>
      <c r="C699" s="1200" t="s">
        <v>938</v>
      </c>
      <c r="D699" s="1201"/>
      <c r="E699" s="1201"/>
      <c r="F699" s="1201"/>
      <c r="G699" s="1201"/>
      <c r="H699" s="1201"/>
      <c r="I699" s="1201"/>
      <c r="J699" s="1196">
        <v>6010505001148</v>
      </c>
      <c r="K699" s="1197"/>
      <c r="L699" s="1197"/>
      <c r="M699" s="1197"/>
      <c r="N699" s="1197"/>
      <c r="O699" s="1197"/>
      <c r="P699" s="1202" t="s">
        <v>949</v>
      </c>
      <c r="Q699" s="1203"/>
      <c r="R699" s="1203"/>
      <c r="S699" s="1203"/>
      <c r="T699" s="1203"/>
      <c r="U699" s="1203"/>
      <c r="V699" s="1203"/>
      <c r="W699" s="1203"/>
      <c r="X699" s="1203"/>
      <c r="Y699" s="317">
        <v>2</v>
      </c>
      <c r="Z699" s="318"/>
      <c r="AA699" s="318"/>
      <c r="AB699" s="319"/>
      <c r="AC699" s="1204" t="s">
        <v>948</v>
      </c>
      <c r="AD699" s="1204"/>
      <c r="AE699" s="1204"/>
      <c r="AF699" s="1204"/>
      <c r="AG699" s="1204"/>
      <c r="AH699" s="1198">
        <v>3</v>
      </c>
      <c r="AI699" s="1199"/>
      <c r="AJ699" s="1199"/>
      <c r="AK699" s="1199"/>
      <c r="AL699" s="324">
        <v>68.599999999999994</v>
      </c>
      <c r="AM699" s="325"/>
      <c r="AN699" s="325"/>
      <c r="AO699" s="326"/>
      <c r="AP699" s="320"/>
      <c r="AQ699" s="320"/>
      <c r="AR699" s="320"/>
      <c r="AS699" s="320"/>
      <c r="AT699" s="320"/>
      <c r="AU699" s="320"/>
      <c r="AV699" s="320"/>
      <c r="AW699" s="320"/>
      <c r="AX699" s="320"/>
    </row>
    <row r="700" spans="1:50" ht="43.9" customHeight="1" x14ac:dyDescent="0.15">
      <c r="A700" s="1221">
        <v>4</v>
      </c>
      <c r="B700" s="1221">
        <v>1</v>
      </c>
      <c r="C700" s="1200" t="s">
        <v>946</v>
      </c>
      <c r="D700" s="1201"/>
      <c r="E700" s="1201"/>
      <c r="F700" s="1201"/>
      <c r="G700" s="1201"/>
      <c r="H700" s="1201"/>
      <c r="I700" s="1201"/>
      <c r="J700" s="1196">
        <v>9430005004036</v>
      </c>
      <c r="K700" s="1197"/>
      <c r="L700" s="1197"/>
      <c r="M700" s="1197"/>
      <c r="N700" s="1197"/>
      <c r="O700" s="1197"/>
      <c r="P700" s="1202" t="s">
        <v>950</v>
      </c>
      <c r="Q700" s="1203"/>
      <c r="R700" s="1203"/>
      <c r="S700" s="1203"/>
      <c r="T700" s="1203"/>
      <c r="U700" s="1203"/>
      <c r="V700" s="1203"/>
      <c r="W700" s="1203"/>
      <c r="X700" s="1203"/>
      <c r="Y700" s="317">
        <v>1</v>
      </c>
      <c r="Z700" s="318"/>
      <c r="AA700" s="318"/>
      <c r="AB700" s="319"/>
      <c r="AC700" s="1204" t="s">
        <v>850</v>
      </c>
      <c r="AD700" s="1204"/>
      <c r="AE700" s="1204"/>
      <c r="AF700" s="1204"/>
      <c r="AG700" s="1204"/>
      <c r="AH700" s="1198" t="s">
        <v>669</v>
      </c>
      <c r="AI700" s="1199"/>
      <c r="AJ700" s="1199"/>
      <c r="AK700" s="1199"/>
      <c r="AL700" s="1198" t="s">
        <v>669</v>
      </c>
      <c r="AM700" s="1199"/>
      <c r="AN700" s="1199"/>
      <c r="AO700" s="1199"/>
      <c r="AP700" s="320" t="s">
        <v>776</v>
      </c>
      <c r="AQ700" s="320"/>
      <c r="AR700" s="320"/>
      <c r="AS700" s="320"/>
      <c r="AT700" s="320"/>
      <c r="AU700" s="320"/>
      <c r="AV700" s="320"/>
      <c r="AW700" s="320"/>
      <c r="AX700" s="320"/>
    </row>
    <row r="701" spans="1:50" ht="61.9" customHeight="1" x14ac:dyDescent="0.15">
      <c r="A701" s="1221">
        <v>5</v>
      </c>
      <c r="B701" s="1221">
        <v>1</v>
      </c>
      <c r="C701" s="1200" t="s">
        <v>951</v>
      </c>
      <c r="D701" s="1201"/>
      <c r="E701" s="1201"/>
      <c r="F701" s="1201"/>
      <c r="G701" s="1201"/>
      <c r="H701" s="1201"/>
      <c r="I701" s="1201"/>
      <c r="J701" s="1196">
        <v>5460305001741</v>
      </c>
      <c r="K701" s="1197"/>
      <c r="L701" s="1197"/>
      <c r="M701" s="1197"/>
      <c r="N701" s="1197"/>
      <c r="O701" s="1197"/>
      <c r="P701" s="1202" t="s">
        <v>952</v>
      </c>
      <c r="Q701" s="1203"/>
      <c r="R701" s="1203"/>
      <c r="S701" s="1203"/>
      <c r="T701" s="1203"/>
      <c r="U701" s="1203"/>
      <c r="V701" s="1203"/>
      <c r="W701" s="1203"/>
      <c r="X701" s="1203"/>
      <c r="Y701" s="317">
        <v>1</v>
      </c>
      <c r="Z701" s="318"/>
      <c r="AA701" s="318"/>
      <c r="AB701" s="319"/>
      <c r="AC701" s="1204" t="s">
        <v>850</v>
      </c>
      <c r="AD701" s="1204"/>
      <c r="AE701" s="1204"/>
      <c r="AF701" s="1204"/>
      <c r="AG701" s="1204"/>
      <c r="AH701" s="1198" t="s">
        <v>669</v>
      </c>
      <c r="AI701" s="1199"/>
      <c r="AJ701" s="1199"/>
      <c r="AK701" s="1199"/>
      <c r="AL701" s="1198" t="s">
        <v>669</v>
      </c>
      <c r="AM701" s="1199"/>
      <c r="AN701" s="1199"/>
      <c r="AO701" s="1199"/>
      <c r="AP701" s="320" t="s">
        <v>776</v>
      </c>
      <c r="AQ701" s="320"/>
      <c r="AR701" s="320"/>
      <c r="AS701" s="320"/>
      <c r="AT701" s="320"/>
      <c r="AU701" s="320"/>
      <c r="AV701" s="320"/>
      <c r="AW701" s="320"/>
      <c r="AX701" s="320"/>
    </row>
    <row r="702" spans="1:50" ht="42" customHeight="1" x14ac:dyDescent="0.15">
      <c r="A702" s="1221">
        <v>6</v>
      </c>
      <c r="B702" s="1221">
        <v>1</v>
      </c>
      <c r="C702" s="1200" t="s">
        <v>953</v>
      </c>
      <c r="D702" s="1201"/>
      <c r="E702" s="1201"/>
      <c r="F702" s="1201"/>
      <c r="G702" s="1201"/>
      <c r="H702" s="1201"/>
      <c r="I702" s="1201"/>
      <c r="J702" s="1196">
        <v>1462502000249</v>
      </c>
      <c r="K702" s="1197"/>
      <c r="L702" s="1197"/>
      <c r="M702" s="1197"/>
      <c r="N702" s="1197"/>
      <c r="O702" s="1197"/>
      <c r="P702" s="1202" t="s">
        <v>954</v>
      </c>
      <c r="Q702" s="1203"/>
      <c r="R702" s="1203"/>
      <c r="S702" s="1203"/>
      <c r="T702" s="1203"/>
      <c r="U702" s="1203"/>
      <c r="V702" s="1203"/>
      <c r="W702" s="1203"/>
      <c r="X702" s="1203"/>
      <c r="Y702" s="317">
        <v>1</v>
      </c>
      <c r="Z702" s="318"/>
      <c r="AA702" s="318"/>
      <c r="AB702" s="319"/>
      <c r="AC702" s="1204" t="s">
        <v>850</v>
      </c>
      <c r="AD702" s="1204"/>
      <c r="AE702" s="1204"/>
      <c r="AF702" s="1204"/>
      <c r="AG702" s="1204"/>
      <c r="AH702" s="1198" t="s">
        <v>669</v>
      </c>
      <c r="AI702" s="1199"/>
      <c r="AJ702" s="1199"/>
      <c r="AK702" s="1199"/>
      <c r="AL702" s="1198" t="s">
        <v>669</v>
      </c>
      <c r="AM702" s="1199"/>
      <c r="AN702" s="1199"/>
      <c r="AO702" s="1199"/>
      <c r="AP702" s="320" t="s">
        <v>776</v>
      </c>
      <c r="AQ702" s="320"/>
      <c r="AR702" s="320"/>
      <c r="AS702" s="320"/>
      <c r="AT702" s="320"/>
      <c r="AU702" s="320"/>
      <c r="AV702" s="320"/>
      <c r="AW702" s="320"/>
      <c r="AX702" s="320"/>
    </row>
    <row r="703" spans="1:50" ht="42" customHeight="1" x14ac:dyDescent="0.15">
      <c r="A703" s="1221">
        <v>7</v>
      </c>
      <c r="B703" s="1221">
        <v>1</v>
      </c>
      <c r="C703" s="1200" t="s">
        <v>955</v>
      </c>
      <c r="D703" s="1201"/>
      <c r="E703" s="1201"/>
      <c r="F703" s="1201"/>
      <c r="G703" s="1201"/>
      <c r="H703" s="1201"/>
      <c r="I703" s="1201"/>
      <c r="J703" s="1196">
        <v>6462501000047</v>
      </c>
      <c r="K703" s="1197"/>
      <c r="L703" s="1197"/>
      <c r="M703" s="1197"/>
      <c r="N703" s="1197"/>
      <c r="O703" s="1197"/>
      <c r="P703" s="1202" t="s">
        <v>956</v>
      </c>
      <c r="Q703" s="1203"/>
      <c r="R703" s="1203"/>
      <c r="S703" s="1203"/>
      <c r="T703" s="1203"/>
      <c r="U703" s="1203"/>
      <c r="V703" s="1203"/>
      <c r="W703" s="1203"/>
      <c r="X703" s="1203"/>
      <c r="Y703" s="317">
        <v>0</v>
      </c>
      <c r="Z703" s="318"/>
      <c r="AA703" s="318"/>
      <c r="AB703" s="319"/>
      <c r="AC703" s="1204" t="s">
        <v>850</v>
      </c>
      <c r="AD703" s="1204"/>
      <c r="AE703" s="1204"/>
      <c r="AF703" s="1204"/>
      <c r="AG703" s="1204"/>
      <c r="AH703" s="1198" t="s">
        <v>669</v>
      </c>
      <c r="AI703" s="1199"/>
      <c r="AJ703" s="1199"/>
      <c r="AK703" s="1199"/>
      <c r="AL703" s="1198" t="s">
        <v>669</v>
      </c>
      <c r="AM703" s="1199"/>
      <c r="AN703" s="1199"/>
      <c r="AO703" s="1199"/>
      <c r="AP703" s="320" t="s">
        <v>776</v>
      </c>
      <c r="AQ703" s="320"/>
      <c r="AR703" s="320"/>
      <c r="AS703" s="320"/>
      <c r="AT703" s="320"/>
      <c r="AU703" s="320"/>
      <c r="AV703" s="320"/>
      <c r="AW703" s="320"/>
      <c r="AX703" s="320"/>
    </row>
    <row r="704" spans="1:50" ht="52.15" customHeight="1" x14ac:dyDescent="0.15">
      <c r="A704" s="1221">
        <v>8</v>
      </c>
      <c r="B704" s="1221">
        <v>1</v>
      </c>
      <c r="C704" s="1200" t="s">
        <v>957</v>
      </c>
      <c r="D704" s="1201"/>
      <c r="E704" s="1201"/>
      <c r="F704" s="1201"/>
      <c r="G704" s="1201"/>
      <c r="H704" s="1201"/>
      <c r="I704" s="1201"/>
      <c r="J704" s="1196">
        <v>5010005017959</v>
      </c>
      <c r="K704" s="1197"/>
      <c r="L704" s="1197"/>
      <c r="M704" s="1197"/>
      <c r="N704" s="1197"/>
      <c r="O704" s="1197"/>
      <c r="P704" s="1202" t="s">
        <v>958</v>
      </c>
      <c r="Q704" s="1203"/>
      <c r="R704" s="1203"/>
      <c r="S704" s="1203"/>
      <c r="T704" s="1203"/>
      <c r="U704" s="1203"/>
      <c r="V704" s="1203"/>
      <c r="W704" s="1203"/>
      <c r="X704" s="1203"/>
      <c r="Y704" s="317">
        <v>0</v>
      </c>
      <c r="Z704" s="318"/>
      <c r="AA704" s="318"/>
      <c r="AB704" s="319"/>
      <c r="AC704" s="1204" t="s">
        <v>850</v>
      </c>
      <c r="AD704" s="1204"/>
      <c r="AE704" s="1204"/>
      <c r="AF704" s="1204"/>
      <c r="AG704" s="1204"/>
      <c r="AH704" s="1198" t="s">
        <v>669</v>
      </c>
      <c r="AI704" s="1199"/>
      <c r="AJ704" s="1199"/>
      <c r="AK704" s="1199"/>
      <c r="AL704" s="1198" t="s">
        <v>669</v>
      </c>
      <c r="AM704" s="1199"/>
      <c r="AN704" s="1199"/>
      <c r="AO704" s="1199"/>
      <c r="AP704" s="320" t="s">
        <v>776</v>
      </c>
      <c r="AQ704" s="320"/>
      <c r="AR704" s="320"/>
      <c r="AS704" s="320"/>
      <c r="AT704" s="320"/>
      <c r="AU704" s="320"/>
      <c r="AV704" s="320"/>
      <c r="AW704" s="320"/>
      <c r="AX704" s="320"/>
    </row>
    <row r="705" spans="1:50" ht="26.25" hidden="1" customHeight="1" x14ac:dyDescent="0.15">
      <c r="A705" s="1221">
        <v>9</v>
      </c>
      <c r="B705" s="122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221">
        <v>10</v>
      </c>
      <c r="B706" s="122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221">
        <v>11</v>
      </c>
      <c r="B707" s="122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221">
        <v>12</v>
      </c>
      <c r="B708" s="122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221">
        <v>13</v>
      </c>
      <c r="B709" s="122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221">
        <v>14</v>
      </c>
      <c r="B710" s="122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221">
        <v>15</v>
      </c>
      <c r="B711" s="122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221">
        <v>16</v>
      </c>
      <c r="B712" s="122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221">
        <v>17</v>
      </c>
      <c r="B713" s="122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221">
        <v>18</v>
      </c>
      <c r="B714" s="122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221">
        <v>19</v>
      </c>
      <c r="B715" s="122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221">
        <v>20</v>
      </c>
      <c r="B716" s="122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221">
        <v>21</v>
      </c>
      <c r="B717" s="122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221">
        <v>22</v>
      </c>
      <c r="B718" s="122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221">
        <v>23</v>
      </c>
      <c r="B719" s="122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221">
        <v>24</v>
      </c>
      <c r="B720" s="122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221">
        <v>25</v>
      </c>
      <c r="B721" s="122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221">
        <v>26</v>
      </c>
      <c r="B722" s="122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221">
        <v>27</v>
      </c>
      <c r="B723" s="122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221">
        <v>28</v>
      </c>
      <c r="B724" s="122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3.4" hidden="1" customHeight="1" x14ac:dyDescent="0.15">
      <c r="A725" s="1221">
        <v>29</v>
      </c>
      <c r="B725" s="122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3.4" hidden="1" customHeight="1" x14ac:dyDescent="0.15">
      <c r="A726" s="1221">
        <v>30</v>
      </c>
      <c r="B726" s="122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327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385</v>
      </c>
      <c r="K729" s="100"/>
      <c r="L729" s="100"/>
      <c r="M729" s="100"/>
      <c r="N729" s="100"/>
      <c r="O729" s="100"/>
      <c r="P729" s="346" t="s">
        <v>27</v>
      </c>
      <c r="Q729" s="346"/>
      <c r="R729" s="346"/>
      <c r="S729" s="346"/>
      <c r="T729" s="346"/>
      <c r="U729" s="346"/>
      <c r="V729" s="346"/>
      <c r="W729" s="346"/>
      <c r="X729" s="346"/>
      <c r="Y729" s="343" t="s">
        <v>438</v>
      </c>
      <c r="Z729" s="344"/>
      <c r="AA729" s="344"/>
      <c r="AB729" s="344"/>
      <c r="AC729" s="276" t="s">
        <v>423</v>
      </c>
      <c r="AD729" s="276"/>
      <c r="AE729" s="276"/>
      <c r="AF729" s="276"/>
      <c r="AG729" s="276"/>
      <c r="AH729" s="343" t="s">
        <v>370</v>
      </c>
      <c r="AI729" s="345"/>
      <c r="AJ729" s="345"/>
      <c r="AK729" s="345"/>
      <c r="AL729" s="345" t="s">
        <v>21</v>
      </c>
      <c r="AM729" s="345"/>
      <c r="AN729" s="345"/>
      <c r="AO729" s="429"/>
      <c r="AP729" s="430" t="s">
        <v>386</v>
      </c>
      <c r="AQ729" s="430"/>
      <c r="AR729" s="430"/>
      <c r="AS729" s="430"/>
      <c r="AT729" s="430"/>
      <c r="AU729" s="430"/>
      <c r="AV729" s="430"/>
      <c r="AW729" s="430"/>
      <c r="AX729" s="430"/>
    </row>
    <row r="730" spans="1:50" ht="47.65" customHeight="1" x14ac:dyDescent="0.15">
      <c r="A730" s="1221">
        <v>1</v>
      </c>
      <c r="B730" s="1221">
        <v>1</v>
      </c>
      <c r="C730" s="420" t="s">
        <v>959</v>
      </c>
      <c r="D730" s="417"/>
      <c r="E730" s="417"/>
      <c r="F730" s="417"/>
      <c r="G730" s="417"/>
      <c r="H730" s="417"/>
      <c r="I730" s="417"/>
      <c r="J730" s="1196">
        <v>2420005004919</v>
      </c>
      <c r="K730" s="1197"/>
      <c r="L730" s="1197"/>
      <c r="M730" s="1197"/>
      <c r="N730" s="1197"/>
      <c r="O730" s="1197"/>
      <c r="P730" s="421" t="s">
        <v>960</v>
      </c>
      <c r="Q730" s="316"/>
      <c r="R730" s="316"/>
      <c r="S730" s="316"/>
      <c r="T730" s="316"/>
      <c r="U730" s="316"/>
      <c r="V730" s="316"/>
      <c r="W730" s="316"/>
      <c r="X730" s="316"/>
      <c r="Y730" s="422">
        <v>3.7225440000000001</v>
      </c>
      <c r="Z730" s="422"/>
      <c r="AA730" s="422"/>
      <c r="AB730" s="422"/>
      <c r="AC730" s="321" t="s">
        <v>801</v>
      </c>
      <c r="AD730" s="321"/>
      <c r="AE730" s="321"/>
      <c r="AF730" s="321"/>
      <c r="AG730" s="321"/>
      <c r="AH730" s="423">
        <v>2</v>
      </c>
      <c r="AI730" s="424"/>
      <c r="AJ730" s="424"/>
      <c r="AK730" s="424"/>
      <c r="AL730" s="324">
        <f>(3722544/3986898)*100</f>
        <v>93.369431573117751</v>
      </c>
      <c r="AM730" s="325"/>
      <c r="AN730" s="325"/>
      <c r="AO730" s="326"/>
      <c r="AP730" s="320" t="s">
        <v>747</v>
      </c>
      <c r="AQ730" s="320"/>
      <c r="AR730" s="320"/>
      <c r="AS730" s="320"/>
      <c r="AT730" s="320"/>
      <c r="AU730" s="320"/>
      <c r="AV730" s="320"/>
      <c r="AW730" s="320"/>
      <c r="AX730" s="320"/>
    </row>
    <row r="731" spans="1:50" ht="47.65" customHeight="1" x14ac:dyDescent="0.15">
      <c r="A731" s="1221">
        <v>2</v>
      </c>
      <c r="B731" s="1221">
        <v>1</v>
      </c>
      <c r="C731" s="420" t="s">
        <v>961</v>
      </c>
      <c r="D731" s="417"/>
      <c r="E731" s="417"/>
      <c r="F731" s="417"/>
      <c r="G731" s="417"/>
      <c r="H731" s="417"/>
      <c r="I731" s="417"/>
      <c r="J731" s="418">
        <v>7420001014099</v>
      </c>
      <c r="K731" s="419"/>
      <c r="L731" s="419"/>
      <c r="M731" s="419"/>
      <c r="N731" s="419"/>
      <c r="O731" s="419"/>
      <c r="P731" s="421" t="s">
        <v>962</v>
      </c>
      <c r="Q731" s="316"/>
      <c r="R731" s="316"/>
      <c r="S731" s="316"/>
      <c r="T731" s="316"/>
      <c r="U731" s="316"/>
      <c r="V731" s="316"/>
      <c r="W731" s="316"/>
      <c r="X731" s="316"/>
      <c r="Y731" s="422">
        <v>2.444</v>
      </c>
      <c r="Z731" s="422"/>
      <c r="AA731" s="422"/>
      <c r="AB731" s="422"/>
      <c r="AC731" s="321" t="s">
        <v>801</v>
      </c>
      <c r="AD731" s="321"/>
      <c r="AE731" s="321"/>
      <c r="AF731" s="321"/>
      <c r="AG731" s="321"/>
      <c r="AH731" s="423">
        <v>1</v>
      </c>
      <c r="AI731" s="424"/>
      <c r="AJ731" s="424"/>
      <c r="AK731" s="424"/>
      <c r="AL731" s="324">
        <f>(2444000/5056058)*100</f>
        <v>48.33805308404294</v>
      </c>
      <c r="AM731" s="325"/>
      <c r="AN731" s="325"/>
      <c r="AO731" s="326"/>
      <c r="AP731" s="320" t="s">
        <v>776</v>
      </c>
      <c r="AQ731" s="320"/>
      <c r="AR731" s="320"/>
      <c r="AS731" s="320"/>
      <c r="AT731" s="320"/>
      <c r="AU731" s="320"/>
      <c r="AV731" s="320"/>
      <c r="AW731" s="320"/>
      <c r="AX731" s="320"/>
    </row>
    <row r="732" spans="1:50" ht="40.9" customHeight="1" x14ac:dyDescent="0.15">
      <c r="A732" s="1221">
        <v>3</v>
      </c>
      <c r="B732" s="1221">
        <v>1</v>
      </c>
      <c r="C732" s="420" t="s">
        <v>963</v>
      </c>
      <c r="D732" s="417"/>
      <c r="E732" s="417"/>
      <c r="F732" s="417"/>
      <c r="G732" s="417"/>
      <c r="H732" s="417"/>
      <c r="I732" s="417"/>
      <c r="J732" s="1196">
        <v>6420001012574</v>
      </c>
      <c r="K732" s="1197"/>
      <c r="L732" s="1197"/>
      <c r="M732" s="1197"/>
      <c r="N732" s="1197"/>
      <c r="O732" s="1197"/>
      <c r="P732" s="421" t="s">
        <v>964</v>
      </c>
      <c r="Q732" s="316"/>
      <c r="R732" s="316"/>
      <c r="S732" s="316"/>
      <c r="T732" s="316"/>
      <c r="U732" s="316"/>
      <c r="V732" s="316"/>
      <c r="W732" s="316"/>
      <c r="X732" s="316"/>
      <c r="Y732" s="422">
        <v>2.2572000000000001</v>
      </c>
      <c r="Z732" s="422"/>
      <c r="AA732" s="422"/>
      <c r="AB732" s="422"/>
      <c r="AC732" s="321" t="s">
        <v>801</v>
      </c>
      <c r="AD732" s="321"/>
      <c r="AE732" s="321"/>
      <c r="AF732" s="321"/>
      <c r="AG732" s="321"/>
      <c r="AH732" s="423">
        <v>5</v>
      </c>
      <c r="AI732" s="424"/>
      <c r="AJ732" s="424"/>
      <c r="AK732" s="424"/>
      <c r="AL732" s="324">
        <f>(2257200/2569097)*100</f>
        <v>87.859664310066918</v>
      </c>
      <c r="AM732" s="325"/>
      <c r="AN732" s="325"/>
      <c r="AO732" s="326"/>
      <c r="AP732" s="320" t="s">
        <v>747</v>
      </c>
      <c r="AQ732" s="320"/>
      <c r="AR732" s="320"/>
      <c r="AS732" s="320"/>
      <c r="AT732" s="320"/>
      <c r="AU732" s="320"/>
      <c r="AV732" s="320"/>
      <c r="AW732" s="320"/>
      <c r="AX732" s="320"/>
    </row>
    <row r="733" spans="1:50" ht="26.25" customHeight="1" x14ac:dyDescent="0.15">
      <c r="A733" s="1221">
        <v>4</v>
      </c>
      <c r="B733" s="1221">
        <v>1</v>
      </c>
      <c r="C733" s="420" t="s">
        <v>965</v>
      </c>
      <c r="D733" s="417"/>
      <c r="E733" s="417"/>
      <c r="F733" s="417"/>
      <c r="G733" s="417"/>
      <c r="H733" s="417"/>
      <c r="I733" s="417"/>
      <c r="J733" s="418">
        <v>7430001001757</v>
      </c>
      <c r="K733" s="419"/>
      <c r="L733" s="419"/>
      <c r="M733" s="419"/>
      <c r="N733" s="419"/>
      <c r="O733" s="419"/>
      <c r="P733" s="421" t="s">
        <v>966</v>
      </c>
      <c r="Q733" s="316"/>
      <c r="R733" s="316"/>
      <c r="S733" s="316"/>
      <c r="T733" s="316"/>
      <c r="U733" s="316"/>
      <c r="V733" s="316"/>
      <c r="W733" s="316"/>
      <c r="X733" s="316"/>
      <c r="Y733" s="422">
        <v>1.3111200000000001</v>
      </c>
      <c r="Z733" s="422"/>
      <c r="AA733" s="422"/>
      <c r="AB733" s="422"/>
      <c r="AC733" s="321" t="s">
        <v>816</v>
      </c>
      <c r="AD733" s="321"/>
      <c r="AE733" s="321"/>
      <c r="AF733" s="321"/>
      <c r="AG733" s="321"/>
      <c r="AH733" s="423" t="s">
        <v>669</v>
      </c>
      <c r="AI733" s="424"/>
      <c r="AJ733" s="424"/>
      <c r="AK733" s="424"/>
      <c r="AL733" s="324" t="s">
        <v>776</v>
      </c>
      <c r="AM733" s="325"/>
      <c r="AN733" s="325"/>
      <c r="AO733" s="326"/>
      <c r="AP733" s="320" t="s">
        <v>747</v>
      </c>
      <c r="AQ733" s="320"/>
      <c r="AR733" s="320"/>
      <c r="AS733" s="320"/>
      <c r="AT733" s="320"/>
      <c r="AU733" s="320"/>
      <c r="AV733" s="320"/>
      <c r="AW733" s="320"/>
      <c r="AX733" s="320"/>
    </row>
    <row r="734" spans="1:50" ht="42" customHeight="1" x14ac:dyDescent="0.15">
      <c r="A734" s="1221">
        <v>5</v>
      </c>
      <c r="B734" s="1221">
        <v>1</v>
      </c>
      <c r="C734" s="420" t="s">
        <v>967</v>
      </c>
      <c r="D734" s="417"/>
      <c r="E734" s="417"/>
      <c r="F734" s="417"/>
      <c r="G734" s="417"/>
      <c r="H734" s="417"/>
      <c r="I734" s="417"/>
      <c r="J734" s="418">
        <v>7420001014099</v>
      </c>
      <c r="K734" s="419"/>
      <c r="L734" s="419"/>
      <c r="M734" s="419"/>
      <c r="N734" s="419"/>
      <c r="O734" s="419"/>
      <c r="P734" s="421" t="s">
        <v>968</v>
      </c>
      <c r="Q734" s="316"/>
      <c r="R734" s="316"/>
      <c r="S734" s="316"/>
      <c r="T734" s="316"/>
      <c r="U734" s="316"/>
      <c r="V734" s="316"/>
      <c r="W734" s="316"/>
      <c r="X734" s="316"/>
      <c r="Y734" s="422">
        <v>0.97199999999999998</v>
      </c>
      <c r="Z734" s="422"/>
      <c r="AA734" s="422"/>
      <c r="AB734" s="422"/>
      <c r="AC734" s="321" t="s">
        <v>816</v>
      </c>
      <c r="AD734" s="321"/>
      <c r="AE734" s="321"/>
      <c r="AF734" s="321"/>
      <c r="AG734" s="321"/>
      <c r="AH734" s="423" t="s">
        <v>798</v>
      </c>
      <c r="AI734" s="424"/>
      <c r="AJ734" s="424"/>
      <c r="AK734" s="424"/>
      <c r="AL734" s="324" t="s">
        <v>776</v>
      </c>
      <c r="AM734" s="325"/>
      <c r="AN734" s="325"/>
      <c r="AO734" s="326"/>
      <c r="AP734" s="320" t="s">
        <v>776</v>
      </c>
      <c r="AQ734" s="320"/>
      <c r="AR734" s="320"/>
      <c r="AS734" s="320"/>
      <c r="AT734" s="320"/>
      <c r="AU734" s="320"/>
      <c r="AV734" s="320"/>
      <c r="AW734" s="320"/>
      <c r="AX734" s="320"/>
    </row>
    <row r="735" spans="1:50" ht="58.5" customHeight="1" x14ac:dyDescent="0.15">
      <c r="A735" s="1221">
        <v>6</v>
      </c>
      <c r="B735" s="1221">
        <v>1</v>
      </c>
      <c r="C735" s="420" t="s">
        <v>969</v>
      </c>
      <c r="D735" s="417"/>
      <c r="E735" s="417"/>
      <c r="F735" s="417"/>
      <c r="G735" s="417"/>
      <c r="H735" s="417"/>
      <c r="I735" s="417"/>
      <c r="J735" s="418">
        <v>6012401022797</v>
      </c>
      <c r="K735" s="419"/>
      <c r="L735" s="419"/>
      <c r="M735" s="419"/>
      <c r="N735" s="419"/>
      <c r="O735" s="419"/>
      <c r="P735" s="421" t="s">
        <v>970</v>
      </c>
      <c r="Q735" s="316"/>
      <c r="R735" s="316"/>
      <c r="S735" s="316"/>
      <c r="T735" s="316"/>
      <c r="U735" s="316"/>
      <c r="V735" s="316"/>
      <c r="W735" s="316"/>
      <c r="X735" s="316"/>
      <c r="Y735" s="422">
        <v>0.95964400000000005</v>
      </c>
      <c r="Z735" s="422"/>
      <c r="AA735" s="422"/>
      <c r="AB735" s="422"/>
      <c r="AC735" s="321" t="s">
        <v>816</v>
      </c>
      <c r="AD735" s="321"/>
      <c r="AE735" s="321"/>
      <c r="AF735" s="321"/>
      <c r="AG735" s="321"/>
      <c r="AH735" s="423" t="s">
        <v>669</v>
      </c>
      <c r="AI735" s="424"/>
      <c r="AJ735" s="424"/>
      <c r="AK735" s="424"/>
      <c r="AL735" s="324" t="s">
        <v>747</v>
      </c>
      <c r="AM735" s="325"/>
      <c r="AN735" s="325"/>
      <c r="AO735" s="326"/>
      <c r="AP735" s="320" t="s">
        <v>776</v>
      </c>
      <c r="AQ735" s="320"/>
      <c r="AR735" s="320"/>
      <c r="AS735" s="320"/>
      <c r="AT735" s="320"/>
      <c r="AU735" s="320"/>
      <c r="AV735" s="320"/>
      <c r="AW735" s="320"/>
      <c r="AX735" s="320"/>
    </row>
    <row r="736" spans="1:50" ht="61.9" customHeight="1" x14ac:dyDescent="0.15">
      <c r="A736" s="1221">
        <v>7</v>
      </c>
      <c r="B736" s="1221">
        <v>1</v>
      </c>
      <c r="C736" s="420" t="s">
        <v>971</v>
      </c>
      <c r="D736" s="417"/>
      <c r="E736" s="417"/>
      <c r="F736" s="417"/>
      <c r="G736" s="417"/>
      <c r="H736" s="417"/>
      <c r="I736" s="417"/>
      <c r="J736" s="418">
        <v>8700150039297</v>
      </c>
      <c r="K736" s="419"/>
      <c r="L736" s="419"/>
      <c r="M736" s="419"/>
      <c r="N736" s="419"/>
      <c r="O736" s="419"/>
      <c r="P736" s="421" t="s">
        <v>972</v>
      </c>
      <c r="Q736" s="316"/>
      <c r="R736" s="316"/>
      <c r="S736" s="316"/>
      <c r="T736" s="316"/>
      <c r="U736" s="316"/>
      <c r="V736" s="316"/>
      <c r="W736" s="316"/>
      <c r="X736" s="316"/>
      <c r="Y736" s="422">
        <v>0.93500000000000005</v>
      </c>
      <c r="Z736" s="422"/>
      <c r="AA736" s="422"/>
      <c r="AB736" s="422"/>
      <c r="AC736" s="321" t="s">
        <v>816</v>
      </c>
      <c r="AD736" s="321"/>
      <c r="AE736" s="321"/>
      <c r="AF736" s="321"/>
      <c r="AG736" s="321"/>
      <c r="AH736" s="423" t="s">
        <v>669</v>
      </c>
      <c r="AI736" s="424"/>
      <c r="AJ736" s="424"/>
      <c r="AK736" s="424"/>
      <c r="AL736" s="324" t="s">
        <v>776</v>
      </c>
      <c r="AM736" s="325"/>
      <c r="AN736" s="325"/>
      <c r="AO736" s="326"/>
      <c r="AP736" s="320" t="s">
        <v>776</v>
      </c>
      <c r="AQ736" s="320"/>
      <c r="AR736" s="320"/>
      <c r="AS736" s="320"/>
      <c r="AT736" s="320"/>
      <c r="AU736" s="320"/>
      <c r="AV736" s="320"/>
      <c r="AW736" s="320"/>
      <c r="AX736" s="320"/>
    </row>
    <row r="737" spans="1:50" ht="47.65" customHeight="1" x14ac:dyDescent="0.15">
      <c r="A737" s="1221">
        <v>8</v>
      </c>
      <c r="B737" s="1221">
        <v>1</v>
      </c>
      <c r="C737" s="420" t="s">
        <v>973</v>
      </c>
      <c r="D737" s="417"/>
      <c r="E737" s="417"/>
      <c r="F737" s="417"/>
      <c r="G737" s="417"/>
      <c r="H737" s="417"/>
      <c r="I737" s="417"/>
      <c r="J737" s="1196">
        <v>4010001016602</v>
      </c>
      <c r="K737" s="1197"/>
      <c r="L737" s="1197"/>
      <c r="M737" s="1197"/>
      <c r="N737" s="1197"/>
      <c r="O737" s="1197"/>
      <c r="P737" s="421" t="s">
        <v>974</v>
      </c>
      <c r="Q737" s="316"/>
      <c r="R737" s="316"/>
      <c r="S737" s="316"/>
      <c r="T737" s="316"/>
      <c r="U737" s="316"/>
      <c r="V737" s="316"/>
      <c r="W737" s="316"/>
      <c r="X737" s="316"/>
      <c r="Y737" s="422">
        <v>0.63180000000000003</v>
      </c>
      <c r="Z737" s="422"/>
      <c r="AA737" s="422"/>
      <c r="AB737" s="422"/>
      <c r="AC737" s="321" t="s">
        <v>816</v>
      </c>
      <c r="AD737" s="321"/>
      <c r="AE737" s="321"/>
      <c r="AF737" s="321"/>
      <c r="AG737" s="321"/>
      <c r="AH737" s="423" t="s">
        <v>798</v>
      </c>
      <c r="AI737" s="424"/>
      <c r="AJ737" s="424"/>
      <c r="AK737" s="424"/>
      <c r="AL737" s="324" t="s">
        <v>747</v>
      </c>
      <c r="AM737" s="325"/>
      <c r="AN737" s="325"/>
      <c r="AO737" s="326"/>
      <c r="AP737" s="320" t="s">
        <v>776</v>
      </c>
      <c r="AQ737" s="320"/>
      <c r="AR737" s="320"/>
      <c r="AS737" s="320"/>
      <c r="AT737" s="320"/>
      <c r="AU737" s="320"/>
      <c r="AV737" s="320"/>
      <c r="AW737" s="320"/>
      <c r="AX737" s="320"/>
    </row>
    <row r="738" spans="1:50" ht="43.15" customHeight="1" x14ac:dyDescent="0.15">
      <c r="A738" s="1221">
        <v>9</v>
      </c>
      <c r="B738" s="1221">
        <v>1</v>
      </c>
      <c r="C738" s="420" t="s">
        <v>971</v>
      </c>
      <c r="D738" s="417"/>
      <c r="E738" s="417"/>
      <c r="F738" s="417"/>
      <c r="G738" s="417"/>
      <c r="H738" s="417"/>
      <c r="I738" s="417"/>
      <c r="J738" s="418">
        <v>8700150039297</v>
      </c>
      <c r="K738" s="419"/>
      <c r="L738" s="419"/>
      <c r="M738" s="419"/>
      <c r="N738" s="419"/>
      <c r="O738" s="419"/>
      <c r="P738" s="421" t="s">
        <v>975</v>
      </c>
      <c r="Q738" s="316"/>
      <c r="R738" s="316"/>
      <c r="S738" s="316"/>
      <c r="T738" s="316"/>
      <c r="U738" s="316"/>
      <c r="V738" s="316"/>
      <c r="W738" s="316"/>
      <c r="X738" s="316"/>
      <c r="Y738" s="422">
        <v>0.5</v>
      </c>
      <c r="Z738" s="422"/>
      <c r="AA738" s="422"/>
      <c r="AB738" s="422"/>
      <c r="AC738" s="321" t="s">
        <v>816</v>
      </c>
      <c r="AD738" s="321"/>
      <c r="AE738" s="321"/>
      <c r="AF738" s="321"/>
      <c r="AG738" s="321"/>
      <c r="AH738" s="423" t="s">
        <v>669</v>
      </c>
      <c r="AI738" s="424"/>
      <c r="AJ738" s="424"/>
      <c r="AK738" s="424"/>
      <c r="AL738" s="324" t="s">
        <v>747</v>
      </c>
      <c r="AM738" s="325"/>
      <c r="AN738" s="325"/>
      <c r="AO738" s="326"/>
      <c r="AP738" s="320" t="s">
        <v>976</v>
      </c>
      <c r="AQ738" s="320"/>
      <c r="AR738" s="320"/>
      <c r="AS738" s="320"/>
      <c r="AT738" s="320"/>
      <c r="AU738" s="320"/>
      <c r="AV738" s="320"/>
      <c r="AW738" s="320"/>
      <c r="AX738" s="320"/>
    </row>
    <row r="739" spans="1:50" ht="26.25" customHeight="1" x14ac:dyDescent="0.15">
      <c r="A739" s="1221">
        <v>10</v>
      </c>
      <c r="B739" s="1221">
        <v>1</v>
      </c>
      <c r="C739" s="420" t="s">
        <v>961</v>
      </c>
      <c r="D739" s="417"/>
      <c r="E739" s="417"/>
      <c r="F739" s="417"/>
      <c r="G739" s="417"/>
      <c r="H739" s="417"/>
      <c r="I739" s="417"/>
      <c r="J739" s="418">
        <v>7420001014099</v>
      </c>
      <c r="K739" s="419"/>
      <c r="L739" s="419"/>
      <c r="M739" s="419"/>
      <c r="N739" s="419"/>
      <c r="O739" s="419"/>
      <c r="P739" s="421" t="s">
        <v>966</v>
      </c>
      <c r="Q739" s="316"/>
      <c r="R739" s="316"/>
      <c r="S739" s="316"/>
      <c r="T739" s="316"/>
      <c r="U739" s="316"/>
      <c r="V739" s="316"/>
      <c r="W739" s="316"/>
      <c r="X739" s="316"/>
      <c r="Y739" s="422">
        <v>9.9575999999999998E-2</v>
      </c>
      <c r="Z739" s="422"/>
      <c r="AA739" s="422"/>
      <c r="AB739" s="422"/>
      <c r="AC739" s="321" t="s">
        <v>816</v>
      </c>
      <c r="AD739" s="321"/>
      <c r="AE739" s="321"/>
      <c r="AF739" s="321"/>
      <c r="AG739" s="321"/>
      <c r="AH739" s="423" t="s">
        <v>669</v>
      </c>
      <c r="AI739" s="424"/>
      <c r="AJ739" s="424"/>
      <c r="AK739" s="424"/>
      <c r="AL739" s="324" t="s">
        <v>776</v>
      </c>
      <c r="AM739" s="325"/>
      <c r="AN739" s="325"/>
      <c r="AO739" s="326"/>
      <c r="AP739" s="320" t="s">
        <v>747</v>
      </c>
      <c r="AQ739" s="320"/>
      <c r="AR739" s="320"/>
      <c r="AS739" s="320"/>
      <c r="AT739" s="320"/>
      <c r="AU739" s="320"/>
      <c r="AV739" s="320"/>
      <c r="AW739" s="320"/>
      <c r="AX739" s="320"/>
    </row>
    <row r="740" spans="1:50" ht="26.25" hidden="1" customHeight="1" x14ac:dyDescent="0.15">
      <c r="A740" s="1221">
        <v>11</v>
      </c>
      <c r="B740" s="122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221">
        <v>12</v>
      </c>
      <c r="B741" s="122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221">
        <v>13</v>
      </c>
      <c r="B742" s="122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221">
        <v>14</v>
      </c>
      <c r="B743" s="122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221">
        <v>15</v>
      </c>
      <c r="B744" s="122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221">
        <v>16</v>
      </c>
      <c r="B745" s="122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221">
        <v>17</v>
      </c>
      <c r="B746" s="122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221">
        <v>18</v>
      </c>
      <c r="B747" s="122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221">
        <v>19</v>
      </c>
      <c r="B748" s="122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221">
        <v>20</v>
      </c>
      <c r="B749" s="122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221">
        <v>21</v>
      </c>
      <c r="B750" s="122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221">
        <v>22</v>
      </c>
      <c r="B751" s="122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221">
        <v>23</v>
      </c>
      <c r="B752" s="122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221">
        <v>24</v>
      </c>
      <c r="B753" s="122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221">
        <v>25</v>
      </c>
      <c r="B754" s="122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221">
        <v>26</v>
      </c>
      <c r="B755" s="122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221">
        <v>27</v>
      </c>
      <c r="B756" s="122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221">
        <v>28</v>
      </c>
      <c r="B757" s="122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221">
        <v>29</v>
      </c>
      <c r="B758" s="122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221">
        <v>30</v>
      </c>
      <c r="B759" s="122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328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385</v>
      </c>
      <c r="K762" s="100"/>
      <c r="L762" s="100"/>
      <c r="M762" s="100"/>
      <c r="N762" s="100"/>
      <c r="O762" s="100"/>
      <c r="P762" s="346" t="s">
        <v>27</v>
      </c>
      <c r="Q762" s="346"/>
      <c r="R762" s="346"/>
      <c r="S762" s="346"/>
      <c r="T762" s="346"/>
      <c r="U762" s="346"/>
      <c r="V762" s="346"/>
      <c r="W762" s="346"/>
      <c r="X762" s="346"/>
      <c r="Y762" s="343" t="s">
        <v>438</v>
      </c>
      <c r="Z762" s="344"/>
      <c r="AA762" s="344"/>
      <c r="AB762" s="344"/>
      <c r="AC762" s="276" t="s">
        <v>423</v>
      </c>
      <c r="AD762" s="276"/>
      <c r="AE762" s="276"/>
      <c r="AF762" s="276"/>
      <c r="AG762" s="276"/>
      <c r="AH762" s="343" t="s">
        <v>370</v>
      </c>
      <c r="AI762" s="345"/>
      <c r="AJ762" s="345"/>
      <c r="AK762" s="345"/>
      <c r="AL762" s="345" t="s">
        <v>21</v>
      </c>
      <c r="AM762" s="345"/>
      <c r="AN762" s="345"/>
      <c r="AO762" s="429"/>
      <c r="AP762" s="430" t="s">
        <v>386</v>
      </c>
      <c r="AQ762" s="430"/>
      <c r="AR762" s="430"/>
      <c r="AS762" s="430"/>
      <c r="AT762" s="430"/>
      <c r="AU762" s="430"/>
      <c r="AV762" s="430"/>
      <c r="AW762" s="430"/>
      <c r="AX762" s="430"/>
    </row>
    <row r="763" spans="1:50" ht="26.25" customHeight="1" x14ac:dyDescent="0.15">
      <c r="A763" s="1221">
        <v>1</v>
      </c>
      <c r="B763" s="1221">
        <v>1</v>
      </c>
      <c r="C763" s="420" t="s">
        <v>781</v>
      </c>
      <c r="D763" s="417"/>
      <c r="E763" s="417"/>
      <c r="F763" s="417"/>
      <c r="G763" s="417"/>
      <c r="H763" s="417"/>
      <c r="I763" s="417"/>
      <c r="J763" s="418">
        <v>5010001081785</v>
      </c>
      <c r="K763" s="419"/>
      <c r="L763" s="419"/>
      <c r="M763" s="419"/>
      <c r="N763" s="419"/>
      <c r="O763" s="419"/>
      <c r="P763" s="421" t="s">
        <v>977</v>
      </c>
      <c r="Q763" s="316"/>
      <c r="R763" s="316"/>
      <c r="S763" s="316"/>
      <c r="T763" s="316"/>
      <c r="U763" s="316"/>
      <c r="V763" s="316"/>
      <c r="W763" s="316"/>
      <c r="X763" s="316"/>
      <c r="Y763" s="422">
        <v>13.37904</v>
      </c>
      <c r="Z763" s="422"/>
      <c r="AA763" s="422"/>
      <c r="AB763" s="422"/>
      <c r="AC763" s="321" t="s">
        <v>775</v>
      </c>
      <c r="AD763" s="321"/>
      <c r="AE763" s="321"/>
      <c r="AF763" s="321"/>
      <c r="AG763" s="321"/>
      <c r="AH763" s="423">
        <v>1</v>
      </c>
      <c r="AI763" s="424"/>
      <c r="AJ763" s="424"/>
      <c r="AK763" s="424"/>
      <c r="AL763" s="324">
        <v>99.2</v>
      </c>
      <c r="AM763" s="325"/>
      <c r="AN763" s="325"/>
      <c r="AO763" s="326"/>
      <c r="AP763" s="320" t="s">
        <v>776</v>
      </c>
      <c r="AQ763" s="320"/>
      <c r="AR763" s="320"/>
      <c r="AS763" s="320"/>
      <c r="AT763" s="320"/>
      <c r="AU763" s="320"/>
      <c r="AV763" s="320"/>
      <c r="AW763" s="320"/>
      <c r="AX763" s="320"/>
    </row>
    <row r="764" spans="1:50" ht="26.25" customHeight="1" x14ac:dyDescent="0.15">
      <c r="A764" s="1221">
        <v>2</v>
      </c>
      <c r="B764" s="1221">
        <v>1</v>
      </c>
      <c r="C764" s="420" t="s">
        <v>978</v>
      </c>
      <c r="D764" s="417"/>
      <c r="E764" s="417"/>
      <c r="F764" s="417"/>
      <c r="G764" s="417"/>
      <c r="H764" s="417"/>
      <c r="I764" s="417"/>
      <c r="J764" s="418">
        <v>6010505001148</v>
      </c>
      <c r="K764" s="419"/>
      <c r="L764" s="419"/>
      <c r="M764" s="419"/>
      <c r="N764" s="419"/>
      <c r="O764" s="419"/>
      <c r="P764" s="421" t="s">
        <v>979</v>
      </c>
      <c r="Q764" s="316"/>
      <c r="R764" s="316"/>
      <c r="S764" s="316"/>
      <c r="T764" s="316"/>
      <c r="U764" s="316"/>
      <c r="V764" s="316"/>
      <c r="W764" s="316"/>
      <c r="X764" s="316"/>
      <c r="Y764" s="422">
        <v>10.0008</v>
      </c>
      <c r="Z764" s="422"/>
      <c r="AA764" s="422"/>
      <c r="AB764" s="422"/>
      <c r="AC764" s="321" t="s">
        <v>980</v>
      </c>
      <c r="AD764" s="321"/>
      <c r="AE764" s="321"/>
      <c r="AF764" s="321"/>
      <c r="AG764" s="321"/>
      <c r="AH764" s="423">
        <v>1</v>
      </c>
      <c r="AI764" s="424"/>
      <c r="AJ764" s="424"/>
      <c r="AK764" s="424"/>
      <c r="AL764" s="324">
        <v>97.6</v>
      </c>
      <c r="AM764" s="325"/>
      <c r="AN764" s="325"/>
      <c r="AO764" s="326"/>
      <c r="AP764" s="320" t="s">
        <v>776</v>
      </c>
      <c r="AQ764" s="320"/>
      <c r="AR764" s="320"/>
      <c r="AS764" s="320"/>
      <c r="AT764" s="320"/>
      <c r="AU764" s="320"/>
      <c r="AV764" s="320"/>
      <c r="AW764" s="320"/>
      <c r="AX764" s="320"/>
    </row>
    <row r="765" spans="1:50" ht="26.25" customHeight="1" x14ac:dyDescent="0.15">
      <c r="A765" s="1221">
        <v>3</v>
      </c>
      <c r="B765" s="1221">
        <v>1</v>
      </c>
      <c r="C765" s="420" t="s">
        <v>981</v>
      </c>
      <c r="D765" s="417"/>
      <c r="E765" s="417"/>
      <c r="F765" s="417"/>
      <c r="G765" s="417"/>
      <c r="H765" s="417"/>
      <c r="I765" s="417"/>
      <c r="J765" s="418">
        <v>4030001001131</v>
      </c>
      <c r="K765" s="419"/>
      <c r="L765" s="419"/>
      <c r="M765" s="419"/>
      <c r="N765" s="419"/>
      <c r="O765" s="419"/>
      <c r="P765" s="421" t="s">
        <v>982</v>
      </c>
      <c r="Q765" s="316"/>
      <c r="R765" s="316"/>
      <c r="S765" s="316"/>
      <c r="T765" s="316"/>
      <c r="U765" s="316"/>
      <c r="V765" s="316"/>
      <c r="W765" s="316"/>
      <c r="X765" s="316"/>
      <c r="Y765" s="422">
        <v>0.54</v>
      </c>
      <c r="Z765" s="422"/>
      <c r="AA765" s="422"/>
      <c r="AB765" s="422"/>
      <c r="AC765" s="321" t="s">
        <v>816</v>
      </c>
      <c r="AD765" s="321"/>
      <c r="AE765" s="321"/>
      <c r="AF765" s="321"/>
      <c r="AG765" s="321"/>
      <c r="AH765" s="423" t="s">
        <v>776</v>
      </c>
      <c r="AI765" s="424"/>
      <c r="AJ765" s="424"/>
      <c r="AK765" s="424"/>
      <c r="AL765" s="324" t="s">
        <v>776</v>
      </c>
      <c r="AM765" s="325"/>
      <c r="AN765" s="325"/>
      <c r="AO765" s="326"/>
      <c r="AP765" s="320" t="s">
        <v>776</v>
      </c>
      <c r="AQ765" s="320"/>
      <c r="AR765" s="320"/>
      <c r="AS765" s="320"/>
      <c r="AT765" s="320"/>
      <c r="AU765" s="320"/>
      <c r="AV765" s="320"/>
      <c r="AW765" s="320"/>
      <c r="AX765" s="320"/>
    </row>
    <row r="766" spans="1:50" ht="26.25" customHeight="1" x14ac:dyDescent="0.15">
      <c r="A766" s="1221">
        <v>4</v>
      </c>
      <c r="B766" s="1221">
        <v>1</v>
      </c>
      <c r="C766" s="420" t="s">
        <v>983</v>
      </c>
      <c r="D766" s="417"/>
      <c r="E766" s="417"/>
      <c r="F766" s="417"/>
      <c r="G766" s="417"/>
      <c r="H766" s="417"/>
      <c r="I766" s="417"/>
      <c r="J766" s="418">
        <v>6010901007401</v>
      </c>
      <c r="K766" s="419"/>
      <c r="L766" s="419"/>
      <c r="M766" s="419"/>
      <c r="N766" s="419"/>
      <c r="O766" s="419"/>
      <c r="P766" s="421" t="s">
        <v>984</v>
      </c>
      <c r="Q766" s="316"/>
      <c r="R766" s="316"/>
      <c r="S766" s="316"/>
      <c r="T766" s="316"/>
      <c r="U766" s="316"/>
      <c r="V766" s="316"/>
      <c r="W766" s="316"/>
      <c r="X766" s="316"/>
      <c r="Y766" s="422">
        <v>0.52439899999999995</v>
      </c>
      <c r="Z766" s="422"/>
      <c r="AA766" s="422"/>
      <c r="AB766" s="422"/>
      <c r="AC766" s="321" t="s">
        <v>816</v>
      </c>
      <c r="AD766" s="321"/>
      <c r="AE766" s="321"/>
      <c r="AF766" s="321"/>
      <c r="AG766" s="321"/>
      <c r="AH766" s="423" t="s">
        <v>776</v>
      </c>
      <c r="AI766" s="424"/>
      <c r="AJ766" s="424"/>
      <c r="AK766" s="424"/>
      <c r="AL766" s="324" t="s">
        <v>776</v>
      </c>
      <c r="AM766" s="325"/>
      <c r="AN766" s="325"/>
      <c r="AO766" s="326"/>
      <c r="AP766" s="320" t="s">
        <v>776</v>
      </c>
      <c r="AQ766" s="320"/>
      <c r="AR766" s="320"/>
      <c r="AS766" s="320"/>
      <c r="AT766" s="320"/>
      <c r="AU766" s="320"/>
      <c r="AV766" s="320"/>
      <c r="AW766" s="320"/>
      <c r="AX766" s="320"/>
    </row>
    <row r="767" spans="1:50" ht="26.25" customHeight="1" x14ac:dyDescent="0.15">
      <c r="A767" s="1221">
        <v>5</v>
      </c>
      <c r="B767" s="1221">
        <v>1</v>
      </c>
      <c r="C767" s="420" t="s">
        <v>985</v>
      </c>
      <c r="D767" s="417"/>
      <c r="E767" s="417"/>
      <c r="F767" s="417"/>
      <c r="G767" s="417"/>
      <c r="H767" s="417"/>
      <c r="I767" s="417"/>
      <c r="J767" s="418">
        <v>9360005002864</v>
      </c>
      <c r="K767" s="419"/>
      <c r="L767" s="419"/>
      <c r="M767" s="419"/>
      <c r="N767" s="419"/>
      <c r="O767" s="419"/>
      <c r="P767" s="421" t="s">
        <v>986</v>
      </c>
      <c r="Q767" s="316"/>
      <c r="R767" s="316"/>
      <c r="S767" s="316"/>
      <c r="T767" s="316"/>
      <c r="U767" s="316"/>
      <c r="V767" s="316"/>
      <c r="W767" s="316"/>
      <c r="X767" s="316"/>
      <c r="Y767" s="422">
        <v>0.49680000000000002</v>
      </c>
      <c r="Z767" s="422"/>
      <c r="AA767" s="422"/>
      <c r="AB767" s="422"/>
      <c r="AC767" s="321" t="s">
        <v>816</v>
      </c>
      <c r="AD767" s="321"/>
      <c r="AE767" s="321"/>
      <c r="AF767" s="321"/>
      <c r="AG767" s="321"/>
      <c r="AH767" s="423" t="s">
        <v>776</v>
      </c>
      <c r="AI767" s="424"/>
      <c r="AJ767" s="424"/>
      <c r="AK767" s="424"/>
      <c r="AL767" s="324" t="s">
        <v>776</v>
      </c>
      <c r="AM767" s="325"/>
      <c r="AN767" s="325"/>
      <c r="AO767" s="326"/>
      <c r="AP767" s="320" t="s">
        <v>776</v>
      </c>
      <c r="AQ767" s="320"/>
      <c r="AR767" s="320"/>
      <c r="AS767" s="320"/>
      <c r="AT767" s="320"/>
      <c r="AU767" s="320"/>
      <c r="AV767" s="320"/>
      <c r="AW767" s="320"/>
      <c r="AX767" s="320"/>
    </row>
    <row r="768" spans="1:50" ht="26.25" customHeight="1" x14ac:dyDescent="0.15">
      <c r="A768" s="1221">
        <v>6</v>
      </c>
      <c r="B768" s="1221">
        <v>1</v>
      </c>
      <c r="C768" s="420" t="s">
        <v>987</v>
      </c>
      <c r="D768" s="417"/>
      <c r="E768" s="417"/>
      <c r="F768" s="417"/>
      <c r="G768" s="417"/>
      <c r="H768" s="417"/>
      <c r="I768" s="417"/>
      <c r="J768" s="418">
        <v>6010002027472</v>
      </c>
      <c r="K768" s="419"/>
      <c r="L768" s="419"/>
      <c r="M768" s="419"/>
      <c r="N768" s="419"/>
      <c r="O768" s="419"/>
      <c r="P768" s="421" t="s">
        <v>984</v>
      </c>
      <c r="Q768" s="316"/>
      <c r="R768" s="316"/>
      <c r="S768" s="316"/>
      <c r="T768" s="316"/>
      <c r="U768" s="316"/>
      <c r="V768" s="316"/>
      <c r="W768" s="316"/>
      <c r="X768" s="316"/>
      <c r="Y768" s="422">
        <v>0.15685099999999999</v>
      </c>
      <c r="Z768" s="422"/>
      <c r="AA768" s="422"/>
      <c r="AB768" s="422"/>
      <c r="AC768" s="321" t="s">
        <v>816</v>
      </c>
      <c r="AD768" s="321"/>
      <c r="AE768" s="321"/>
      <c r="AF768" s="321"/>
      <c r="AG768" s="321"/>
      <c r="AH768" s="423" t="s">
        <v>776</v>
      </c>
      <c r="AI768" s="424"/>
      <c r="AJ768" s="424"/>
      <c r="AK768" s="424"/>
      <c r="AL768" s="324" t="s">
        <v>776</v>
      </c>
      <c r="AM768" s="325"/>
      <c r="AN768" s="325"/>
      <c r="AO768" s="326"/>
      <c r="AP768" s="320" t="s">
        <v>776</v>
      </c>
      <c r="AQ768" s="320"/>
      <c r="AR768" s="320"/>
      <c r="AS768" s="320"/>
      <c r="AT768" s="320"/>
      <c r="AU768" s="320"/>
      <c r="AV768" s="320"/>
      <c r="AW768" s="320"/>
      <c r="AX768" s="320"/>
    </row>
    <row r="769" spans="1:50" ht="26.25" customHeight="1" x14ac:dyDescent="0.15">
      <c r="A769" s="1221">
        <v>7</v>
      </c>
      <c r="B769" s="1221">
        <v>1</v>
      </c>
      <c r="C769" s="420" t="s">
        <v>988</v>
      </c>
      <c r="D769" s="417"/>
      <c r="E769" s="417"/>
      <c r="F769" s="417"/>
      <c r="G769" s="417"/>
      <c r="H769" s="417"/>
      <c r="I769" s="417"/>
      <c r="J769" s="418">
        <v>7010002027488</v>
      </c>
      <c r="K769" s="419"/>
      <c r="L769" s="419"/>
      <c r="M769" s="419"/>
      <c r="N769" s="419"/>
      <c r="O769" s="419"/>
      <c r="P769" s="421" t="s">
        <v>984</v>
      </c>
      <c r="Q769" s="316"/>
      <c r="R769" s="316"/>
      <c r="S769" s="316"/>
      <c r="T769" s="316"/>
      <c r="U769" s="316"/>
      <c r="V769" s="316"/>
      <c r="W769" s="316"/>
      <c r="X769" s="316"/>
      <c r="Y769" s="422">
        <v>0.10357</v>
      </c>
      <c r="Z769" s="422"/>
      <c r="AA769" s="422"/>
      <c r="AB769" s="422"/>
      <c r="AC769" s="321" t="s">
        <v>816</v>
      </c>
      <c r="AD769" s="321"/>
      <c r="AE769" s="321"/>
      <c r="AF769" s="321"/>
      <c r="AG769" s="321"/>
      <c r="AH769" s="423" t="s">
        <v>776</v>
      </c>
      <c r="AI769" s="424"/>
      <c r="AJ769" s="424"/>
      <c r="AK769" s="424"/>
      <c r="AL769" s="324" t="s">
        <v>776</v>
      </c>
      <c r="AM769" s="325"/>
      <c r="AN769" s="325"/>
      <c r="AO769" s="326"/>
      <c r="AP769" s="320" t="s">
        <v>776</v>
      </c>
      <c r="AQ769" s="320"/>
      <c r="AR769" s="320"/>
      <c r="AS769" s="320"/>
      <c r="AT769" s="320"/>
      <c r="AU769" s="320"/>
      <c r="AV769" s="320"/>
      <c r="AW769" s="320"/>
      <c r="AX769" s="320"/>
    </row>
    <row r="770" spans="1:50" ht="26.25" customHeight="1" x14ac:dyDescent="0.15">
      <c r="A770" s="1221">
        <v>8</v>
      </c>
      <c r="B770" s="1221">
        <v>1</v>
      </c>
      <c r="C770" s="420" t="s">
        <v>989</v>
      </c>
      <c r="D770" s="417"/>
      <c r="E770" s="417"/>
      <c r="F770" s="417"/>
      <c r="G770" s="417"/>
      <c r="H770" s="417"/>
      <c r="I770" s="417"/>
      <c r="J770" s="418">
        <v>6010001062702</v>
      </c>
      <c r="K770" s="419"/>
      <c r="L770" s="419"/>
      <c r="M770" s="419"/>
      <c r="N770" s="419"/>
      <c r="O770" s="419"/>
      <c r="P770" s="421" t="s">
        <v>990</v>
      </c>
      <c r="Q770" s="316"/>
      <c r="R770" s="316"/>
      <c r="S770" s="316"/>
      <c r="T770" s="316"/>
      <c r="U770" s="316"/>
      <c r="V770" s="316"/>
      <c r="W770" s="316"/>
      <c r="X770" s="316"/>
      <c r="Y770" s="422">
        <v>5.3999999999999999E-2</v>
      </c>
      <c r="Z770" s="422"/>
      <c r="AA770" s="422"/>
      <c r="AB770" s="422"/>
      <c r="AC770" s="321" t="s">
        <v>816</v>
      </c>
      <c r="AD770" s="321"/>
      <c r="AE770" s="321"/>
      <c r="AF770" s="321"/>
      <c r="AG770" s="321"/>
      <c r="AH770" s="423" t="s">
        <v>776</v>
      </c>
      <c r="AI770" s="424"/>
      <c r="AJ770" s="424"/>
      <c r="AK770" s="424"/>
      <c r="AL770" s="324" t="s">
        <v>776</v>
      </c>
      <c r="AM770" s="325"/>
      <c r="AN770" s="325"/>
      <c r="AO770" s="326"/>
      <c r="AP770" s="320" t="s">
        <v>776</v>
      </c>
      <c r="AQ770" s="320"/>
      <c r="AR770" s="320"/>
      <c r="AS770" s="320"/>
      <c r="AT770" s="320"/>
      <c r="AU770" s="320"/>
      <c r="AV770" s="320"/>
      <c r="AW770" s="320"/>
      <c r="AX770" s="320"/>
    </row>
    <row r="771" spans="1:50" ht="26.25" customHeight="1" x14ac:dyDescent="0.15">
      <c r="A771" s="1221">
        <v>9</v>
      </c>
      <c r="B771" s="1221">
        <v>1</v>
      </c>
      <c r="C771" s="420" t="s">
        <v>991</v>
      </c>
      <c r="D771" s="417"/>
      <c r="E771" s="417"/>
      <c r="F771" s="417"/>
      <c r="G771" s="417"/>
      <c r="H771" s="417"/>
      <c r="I771" s="417"/>
      <c r="J771" s="418">
        <v>4010001062712</v>
      </c>
      <c r="K771" s="419"/>
      <c r="L771" s="419"/>
      <c r="M771" s="419"/>
      <c r="N771" s="419"/>
      <c r="O771" s="419"/>
      <c r="P771" s="421" t="s">
        <v>990</v>
      </c>
      <c r="Q771" s="316"/>
      <c r="R771" s="316"/>
      <c r="S771" s="316"/>
      <c r="T771" s="316"/>
      <c r="U771" s="316"/>
      <c r="V771" s="316"/>
      <c r="W771" s="316"/>
      <c r="X771" s="316"/>
      <c r="Y771" s="422">
        <v>5.3999999999999999E-2</v>
      </c>
      <c r="Z771" s="422"/>
      <c r="AA771" s="422"/>
      <c r="AB771" s="422"/>
      <c r="AC771" s="321" t="s">
        <v>816</v>
      </c>
      <c r="AD771" s="321"/>
      <c r="AE771" s="321"/>
      <c r="AF771" s="321"/>
      <c r="AG771" s="321"/>
      <c r="AH771" s="423" t="s">
        <v>776</v>
      </c>
      <c r="AI771" s="424"/>
      <c r="AJ771" s="424"/>
      <c r="AK771" s="424"/>
      <c r="AL771" s="324" t="s">
        <v>776</v>
      </c>
      <c r="AM771" s="325"/>
      <c r="AN771" s="325"/>
      <c r="AO771" s="326"/>
      <c r="AP771" s="320" t="s">
        <v>776</v>
      </c>
      <c r="AQ771" s="320"/>
      <c r="AR771" s="320"/>
      <c r="AS771" s="320"/>
      <c r="AT771" s="320"/>
      <c r="AU771" s="320"/>
      <c r="AV771" s="320"/>
      <c r="AW771" s="320"/>
      <c r="AX771" s="320"/>
    </row>
    <row r="772" spans="1:50" ht="26.25" hidden="1" customHeight="1" x14ac:dyDescent="0.15">
      <c r="A772" s="1221">
        <v>10</v>
      </c>
      <c r="B772" s="122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221">
        <v>11</v>
      </c>
      <c r="B773" s="122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221">
        <v>12</v>
      </c>
      <c r="B774" s="122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221">
        <v>13</v>
      </c>
      <c r="B775" s="122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221">
        <v>14</v>
      </c>
      <c r="B776" s="122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221">
        <v>15</v>
      </c>
      <c r="B777" s="122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221">
        <v>16</v>
      </c>
      <c r="B778" s="122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221">
        <v>17</v>
      </c>
      <c r="B779" s="122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221">
        <v>18</v>
      </c>
      <c r="B780" s="122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221">
        <v>19</v>
      </c>
      <c r="B781" s="122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221">
        <v>20</v>
      </c>
      <c r="B782" s="122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221">
        <v>21</v>
      </c>
      <c r="B783" s="122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221">
        <v>22</v>
      </c>
      <c r="B784" s="122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221">
        <v>23</v>
      </c>
      <c r="B785" s="122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221">
        <v>24</v>
      </c>
      <c r="B786" s="122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221">
        <v>25</v>
      </c>
      <c r="B787" s="122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221">
        <v>26</v>
      </c>
      <c r="B788" s="122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221">
        <v>27</v>
      </c>
      <c r="B789" s="122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221">
        <v>28</v>
      </c>
      <c r="B790" s="122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221">
        <v>29</v>
      </c>
      <c r="B791" s="122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221">
        <v>30</v>
      </c>
      <c r="B792" s="122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329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385</v>
      </c>
      <c r="K795" s="100"/>
      <c r="L795" s="100"/>
      <c r="M795" s="100"/>
      <c r="N795" s="100"/>
      <c r="O795" s="100"/>
      <c r="P795" s="346" t="s">
        <v>27</v>
      </c>
      <c r="Q795" s="346"/>
      <c r="R795" s="346"/>
      <c r="S795" s="346"/>
      <c r="T795" s="346"/>
      <c r="U795" s="346"/>
      <c r="V795" s="346"/>
      <c r="W795" s="346"/>
      <c r="X795" s="346"/>
      <c r="Y795" s="343" t="s">
        <v>438</v>
      </c>
      <c r="Z795" s="344"/>
      <c r="AA795" s="344"/>
      <c r="AB795" s="344"/>
      <c r="AC795" s="276" t="s">
        <v>423</v>
      </c>
      <c r="AD795" s="276"/>
      <c r="AE795" s="276"/>
      <c r="AF795" s="276"/>
      <c r="AG795" s="276"/>
      <c r="AH795" s="343" t="s">
        <v>370</v>
      </c>
      <c r="AI795" s="345"/>
      <c r="AJ795" s="345"/>
      <c r="AK795" s="345"/>
      <c r="AL795" s="345" t="s">
        <v>21</v>
      </c>
      <c r="AM795" s="345"/>
      <c r="AN795" s="345"/>
      <c r="AO795" s="429"/>
      <c r="AP795" s="430" t="s">
        <v>386</v>
      </c>
      <c r="AQ795" s="430"/>
      <c r="AR795" s="430"/>
      <c r="AS795" s="430"/>
      <c r="AT795" s="430"/>
      <c r="AU795" s="430"/>
      <c r="AV795" s="430"/>
      <c r="AW795" s="430"/>
      <c r="AX795" s="430"/>
    </row>
    <row r="796" spans="1:50" ht="26.25" customHeight="1" x14ac:dyDescent="0.15">
      <c r="A796" s="1221">
        <v>1</v>
      </c>
      <c r="B796" s="1221">
        <v>1</v>
      </c>
      <c r="C796" s="420" t="s">
        <v>992</v>
      </c>
      <c r="D796" s="417"/>
      <c r="E796" s="417"/>
      <c r="F796" s="417"/>
      <c r="G796" s="417"/>
      <c r="H796" s="417"/>
      <c r="I796" s="417"/>
      <c r="J796" s="418">
        <v>2111101037696</v>
      </c>
      <c r="K796" s="419"/>
      <c r="L796" s="419"/>
      <c r="M796" s="419"/>
      <c r="N796" s="419"/>
      <c r="O796" s="419"/>
      <c r="P796" s="421" t="s">
        <v>993</v>
      </c>
      <c r="Q796" s="316"/>
      <c r="R796" s="316"/>
      <c r="S796" s="316"/>
      <c r="T796" s="316"/>
      <c r="U796" s="316"/>
      <c r="V796" s="316"/>
      <c r="W796" s="316"/>
      <c r="X796" s="316"/>
      <c r="Y796" s="422">
        <v>8.9640000000000004</v>
      </c>
      <c r="Z796" s="422"/>
      <c r="AA796" s="422"/>
      <c r="AB796" s="422"/>
      <c r="AC796" s="468" t="s">
        <v>994</v>
      </c>
      <c r="AD796" s="468"/>
      <c r="AE796" s="468"/>
      <c r="AF796" s="468"/>
      <c r="AG796" s="468"/>
      <c r="AH796" s="423">
        <v>3</v>
      </c>
      <c r="AI796" s="424"/>
      <c r="AJ796" s="424"/>
      <c r="AK796" s="424"/>
      <c r="AL796" s="324">
        <v>98</v>
      </c>
      <c r="AM796" s="325"/>
      <c r="AN796" s="325"/>
      <c r="AO796" s="326"/>
      <c r="AP796" s="320" t="s">
        <v>776</v>
      </c>
      <c r="AQ796" s="320"/>
      <c r="AR796" s="320"/>
      <c r="AS796" s="320"/>
      <c r="AT796" s="320"/>
      <c r="AU796" s="320"/>
      <c r="AV796" s="320"/>
      <c r="AW796" s="320"/>
      <c r="AX796" s="320"/>
    </row>
    <row r="797" spans="1:50" ht="26.25" customHeight="1" x14ac:dyDescent="0.15">
      <c r="A797" s="1221">
        <v>2</v>
      </c>
      <c r="B797" s="1221">
        <v>1</v>
      </c>
      <c r="C797" s="420" t="s">
        <v>995</v>
      </c>
      <c r="D797" s="417"/>
      <c r="E797" s="417"/>
      <c r="F797" s="417"/>
      <c r="G797" s="417"/>
      <c r="H797" s="417"/>
      <c r="I797" s="417"/>
      <c r="J797" s="418"/>
      <c r="K797" s="419"/>
      <c r="L797" s="419"/>
      <c r="M797" s="419"/>
      <c r="N797" s="419"/>
      <c r="O797" s="419"/>
      <c r="P797" s="421" t="s">
        <v>996</v>
      </c>
      <c r="Q797" s="316"/>
      <c r="R797" s="316"/>
      <c r="S797" s="316"/>
      <c r="T797" s="316"/>
      <c r="U797" s="316"/>
      <c r="V797" s="316"/>
      <c r="W797" s="316"/>
      <c r="X797" s="316"/>
      <c r="Y797" s="422">
        <v>0.5</v>
      </c>
      <c r="Z797" s="422"/>
      <c r="AA797" s="422"/>
      <c r="AB797" s="422"/>
      <c r="AC797" s="321" t="s">
        <v>816</v>
      </c>
      <c r="AD797" s="321"/>
      <c r="AE797" s="321"/>
      <c r="AF797" s="321"/>
      <c r="AG797" s="321"/>
      <c r="AH797" s="422"/>
      <c r="AI797" s="422"/>
      <c r="AJ797" s="422"/>
      <c r="AK797" s="422"/>
      <c r="AL797" s="324"/>
      <c r="AM797" s="325"/>
      <c r="AN797" s="325"/>
      <c r="AO797" s="326"/>
      <c r="AP797" s="320" t="s">
        <v>776</v>
      </c>
      <c r="AQ797" s="320"/>
      <c r="AR797" s="320"/>
      <c r="AS797" s="320"/>
      <c r="AT797" s="320"/>
      <c r="AU797" s="320"/>
      <c r="AV797" s="320"/>
      <c r="AW797" s="320"/>
      <c r="AX797" s="320"/>
    </row>
    <row r="798" spans="1:50" ht="26.25" customHeight="1" x14ac:dyDescent="0.15">
      <c r="A798" s="1221">
        <v>3</v>
      </c>
      <c r="B798" s="1221">
        <v>1</v>
      </c>
      <c r="C798" s="420" t="s">
        <v>997</v>
      </c>
      <c r="D798" s="417"/>
      <c r="E798" s="417"/>
      <c r="F798" s="417"/>
      <c r="G798" s="417"/>
      <c r="H798" s="417"/>
      <c r="I798" s="417"/>
      <c r="J798" s="418"/>
      <c r="K798" s="419"/>
      <c r="L798" s="419"/>
      <c r="M798" s="419"/>
      <c r="N798" s="419"/>
      <c r="O798" s="419"/>
      <c r="P798" s="421" t="s">
        <v>998</v>
      </c>
      <c r="Q798" s="316"/>
      <c r="R798" s="316"/>
      <c r="S798" s="316"/>
      <c r="T798" s="316"/>
      <c r="U798" s="316"/>
      <c r="V798" s="316"/>
      <c r="W798" s="316"/>
      <c r="X798" s="316"/>
      <c r="Y798" s="422">
        <v>0.88802999999999999</v>
      </c>
      <c r="Z798" s="422"/>
      <c r="AA798" s="422"/>
      <c r="AB798" s="422"/>
      <c r="AC798" s="445" t="s">
        <v>816</v>
      </c>
      <c r="AD798" s="446"/>
      <c r="AE798" s="446"/>
      <c r="AF798" s="446"/>
      <c r="AG798" s="447"/>
      <c r="AH798" s="1195"/>
      <c r="AI798" s="422"/>
      <c r="AJ798" s="422"/>
      <c r="AK798" s="422"/>
      <c r="AL798" s="324"/>
      <c r="AM798" s="325"/>
      <c r="AN798" s="325"/>
      <c r="AO798" s="326"/>
      <c r="AP798" s="320" t="s">
        <v>776</v>
      </c>
      <c r="AQ798" s="320"/>
      <c r="AR798" s="320"/>
      <c r="AS798" s="320"/>
      <c r="AT798" s="320"/>
      <c r="AU798" s="320"/>
      <c r="AV798" s="320"/>
      <c r="AW798" s="320"/>
      <c r="AX798" s="320"/>
    </row>
    <row r="799" spans="1:50" ht="26.25" customHeight="1" x14ac:dyDescent="0.15">
      <c r="A799" s="1221">
        <v>4</v>
      </c>
      <c r="B799" s="1221">
        <v>1</v>
      </c>
      <c r="C799" s="420" t="s">
        <v>999</v>
      </c>
      <c r="D799" s="417"/>
      <c r="E799" s="417"/>
      <c r="F799" s="417"/>
      <c r="G799" s="417"/>
      <c r="H799" s="417"/>
      <c r="I799" s="417"/>
      <c r="J799" s="418"/>
      <c r="K799" s="419"/>
      <c r="L799" s="419"/>
      <c r="M799" s="419"/>
      <c r="N799" s="419"/>
      <c r="O799" s="419"/>
      <c r="P799" s="421" t="s">
        <v>1000</v>
      </c>
      <c r="Q799" s="316"/>
      <c r="R799" s="316"/>
      <c r="S799" s="316"/>
      <c r="T799" s="316"/>
      <c r="U799" s="316"/>
      <c r="V799" s="316"/>
      <c r="W799" s="316"/>
      <c r="X799" s="316"/>
      <c r="Y799" s="422">
        <v>0.1188</v>
      </c>
      <c r="Z799" s="422"/>
      <c r="AA799" s="422"/>
      <c r="AB799" s="422"/>
      <c r="AC799" s="321" t="s">
        <v>816</v>
      </c>
      <c r="AD799" s="321"/>
      <c r="AE799" s="321"/>
      <c r="AF799" s="321"/>
      <c r="AG799" s="321"/>
      <c r="AH799" s="1195"/>
      <c r="AI799" s="422"/>
      <c r="AJ799" s="422"/>
      <c r="AK799" s="422"/>
      <c r="AL799" s="324"/>
      <c r="AM799" s="325"/>
      <c r="AN799" s="325"/>
      <c r="AO799" s="326"/>
      <c r="AP799" s="320" t="s">
        <v>976</v>
      </c>
      <c r="AQ799" s="320"/>
      <c r="AR799" s="320"/>
      <c r="AS799" s="320"/>
      <c r="AT799" s="320"/>
      <c r="AU799" s="320"/>
      <c r="AV799" s="320"/>
      <c r="AW799" s="320"/>
      <c r="AX799" s="320"/>
    </row>
    <row r="800" spans="1:50" ht="26.25" customHeight="1" x14ac:dyDescent="0.15">
      <c r="A800" s="1221">
        <v>5</v>
      </c>
      <c r="B800" s="1221">
        <v>1</v>
      </c>
      <c r="C800" s="420" t="s">
        <v>1001</v>
      </c>
      <c r="D800" s="417"/>
      <c r="E800" s="417"/>
      <c r="F800" s="417"/>
      <c r="G800" s="417"/>
      <c r="H800" s="417"/>
      <c r="I800" s="417"/>
      <c r="J800" s="418"/>
      <c r="K800" s="419"/>
      <c r="L800" s="419"/>
      <c r="M800" s="419"/>
      <c r="N800" s="419"/>
      <c r="O800" s="419"/>
      <c r="P800" s="421" t="s">
        <v>1002</v>
      </c>
      <c r="Q800" s="316"/>
      <c r="R800" s="316"/>
      <c r="S800" s="316"/>
      <c r="T800" s="316"/>
      <c r="U800" s="316"/>
      <c r="V800" s="316"/>
      <c r="W800" s="316"/>
      <c r="X800" s="316"/>
      <c r="Y800" s="422">
        <v>2.3438000000000001E-2</v>
      </c>
      <c r="Z800" s="422"/>
      <c r="AA800" s="422"/>
      <c r="AB800" s="422"/>
      <c r="AC800" s="321" t="s">
        <v>816</v>
      </c>
      <c r="AD800" s="321"/>
      <c r="AE800" s="321"/>
      <c r="AF800" s="321"/>
      <c r="AG800" s="321"/>
      <c r="AH800" s="1195"/>
      <c r="AI800" s="422"/>
      <c r="AJ800" s="422"/>
      <c r="AK800" s="422"/>
      <c r="AL800" s="324"/>
      <c r="AM800" s="325"/>
      <c r="AN800" s="325"/>
      <c r="AO800" s="326"/>
      <c r="AP800" s="320" t="s">
        <v>776</v>
      </c>
      <c r="AQ800" s="320"/>
      <c r="AR800" s="320"/>
      <c r="AS800" s="320"/>
      <c r="AT800" s="320"/>
      <c r="AU800" s="320"/>
      <c r="AV800" s="320"/>
      <c r="AW800" s="320"/>
      <c r="AX800" s="320"/>
    </row>
    <row r="801" spans="1:50" ht="26.25" hidden="1" customHeight="1" x14ac:dyDescent="0.15">
      <c r="A801" s="1221">
        <v>6</v>
      </c>
      <c r="B801" s="122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221">
        <v>7</v>
      </c>
      <c r="B802" s="122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221">
        <v>8</v>
      </c>
      <c r="B803" s="122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221">
        <v>9</v>
      </c>
      <c r="B804" s="122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221">
        <v>10</v>
      </c>
      <c r="B805" s="122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221">
        <v>11</v>
      </c>
      <c r="B806" s="122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221">
        <v>12</v>
      </c>
      <c r="B807" s="122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221">
        <v>13</v>
      </c>
      <c r="B808" s="122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221">
        <v>14</v>
      </c>
      <c r="B809" s="122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221">
        <v>15</v>
      </c>
      <c r="B810" s="122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221">
        <v>16</v>
      </c>
      <c r="B811" s="122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221">
        <v>17</v>
      </c>
      <c r="B812" s="122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221">
        <v>18</v>
      </c>
      <c r="B813" s="122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221">
        <v>19</v>
      </c>
      <c r="B814" s="122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221">
        <v>20</v>
      </c>
      <c r="B815" s="122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221">
        <v>21</v>
      </c>
      <c r="B816" s="122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221">
        <v>22</v>
      </c>
      <c r="B817" s="122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221">
        <v>23</v>
      </c>
      <c r="B818" s="122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221">
        <v>24</v>
      </c>
      <c r="B819" s="122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221">
        <v>25</v>
      </c>
      <c r="B820" s="122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221">
        <v>26</v>
      </c>
      <c r="B821" s="122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221">
        <v>27</v>
      </c>
      <c r="B822" s="122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221">
        <v>28</v>
      </c>
      <c r="B823" s="122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221">
        <v>29</v>
      </c>
      <c r="B824" s="122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221">
        <v>30</v>
      </c>
      <c r="B825" s="122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385</v>
      </c>
      <c r="K828" s="100"/>
      <c r="L828" s="100"/>
      <c r="M828" s="100"/>
      <c r="N828" s="100"/>
      <c r="O828" s="100"/>
      <c r="P828" s="346" t="s">
        <v>27</v>
      </c>
      <c r="Q828" s="346"/>
      <c r="R828" s="346"/>
      <c r="S828" s="346"/>
      <c r="T828" s="346"/>
      <c r="U828" s="346"/>
      <c r="V828" s="346"/>
      <c r="W828" s="346"/>
      <c r="X828" s="346"/>
      <c r="Y828" s="343" t="s">
        <v>438</v>
      </c>
      <c r="Z828" s="344"/>
      <c r="AA828" s="344"/>
      <c r="AB828" s="344"/>
      <c r="AC828" s="276" t="s">
        <v>423</v>
      </c>
      <c r="AD828" s="276"/>
      <c r="AE828" s="276"/>
      <c r="AF828" s="276"/>
      <c r="AG828" s="276"/>
      <c r="AH828" s="343" t="s">
        <v>370</v>
      </c>
      <c r="AI828" s="345"/>
      <c r="AJ828" s="345"/>
      <c r="AK828" s="345"/>
      <c r="AL828" s="345" t="s">
        <v>21</v>
      </c>
      <c r="AM828" s="345"/>
      <c r="AN828" s="345"/>
      <c r="AO828" s="429"/>
      <c r="AP828" s="430" t="s">
        <v>386</v>
      </c>
      <c r="AQ828" s="430"/>
      <c r="AR828" s="430"/>
      <c r="AS828" s="430"/>
      <c r="AT828" s="430"/>
      <c r="AU828" s="430"/>
      <c r="AV828" s="430"/>
      <c r="AW828" s="430"/>
      <c r="AX828" s="430"/>
    </row>
    <row r="829" spans="1:50" ht="72.400000000000006" customHeight="1" x14ac:dyDescent="0.15">
      <c r="A829" s="1221">
        <v>1</v>
      </c>
      <c r="B829" s="1221">
        <v>1</v>
      </c>
      <c r="C829" s="420" t="s">
        <v>1003</v>
      </c>
      <c r="D829" s="417"/>
      <c r="E829" s="417"/>
      <c r="F829" s="417"/>
      <c r="G829" s="417"/>
      <c r="H829" s="417"/>
      <c r="I829" s="417"/>
      <c r="J829" s="418">
        <v>6010505001148</v>
      </c>
      <c r="K829" s="419"/>
      <c r="L829" s="419"/>
      <c r="M829" s="419"/>
      <c r="N829" s="419"/>
      <c r="O829" s="419"/>
      <c r="P829" s="421" t="s">
        <v>1004</v>
      </c>
      <c r="Q829" s="316"/>
      <c r="R829" s="316"/>
      <c r="S829" s="316"/>
      <c r="T829" s="316"/>
      <c r="U829" s="316"/>
      <c r="V829" s="316"/>
      <c r="W829" s="316"/>
      <c r="X829" s="316"/>
      <c r="Y829" s="422">
        <v>28.6</v>
      </c>
      <c r="Z829" s="422"/>
      <c r="AA829" s="422"/>
      <c r="AB829" s="422"/>
      <c r="AC829" s="321" t="s">
        <v>1005</v>
      </c>
      <c r="AD829" s="321"/>
      <c r="AE829" s="321"/>
      <c r="AF829" s="321"/>
      <c r="AG829" s="321"/>
      <c r="AH829" s="423">
        <v>1</v>
      </c>
      <c r="AI829" s="424"/>
      <c r="AJ829" s="424"/>
      <c r="AK829" s="424"/>
      <c r="AL829" s="324">
        <v>94.42</v>
      </c>
      <c r="AM829" s="325"/>
      <c r="AN829" s="325"/>
      <c r="AO829" s="326"/>
      <c r="AP829" s="320" t="s">
        <v>776</v>
      </c>
      <c r="AQ829" s="320"/>
      <c r="AR829" s="320"/>
      <c r="AS829" s="320"/>
      <c r="AT829" s="320"/>
      <c r="AU829" s="320"/>
      <c r="AV829" s="320"/>
      <c r="AW829" s="320"/>
      <c r="AX829" s="320"/>
    </row>
    <row r="830" spans="1:50" ht="72" customHeight="1" x14ac:dyDescent="0.15">
      <c r="A830" s="1221">
        <v>2</v>
      </c>
      <c r="B830" s="1221">
        <v>1</v>
      </c>
      <c r="C830" s="426" t="s">
        <v>1006</v>
      </c>
      <c r="D830" s="938"/>
      <c r="E830" s="938"/>
      <c r="F830" s="938"/>
      <c r="G830" s="938"/>
      <c r="H830" s="938"/>
      <c r="I830" s="939"/>
      <c r="J830" s="418">
        <v>5010001081785</v>
      </c>
      <c r="K830" s="419"/>
      <c r="L830" s="419"/>
      <c r="M830" s="419"/>
      <c r="N830" s="419"/>
      <c r="O830" s="419"/>
      <c r="P830" s="421" t="s">
        <v>1007</v>
      </c>
      <c r="Q830" s="316"/>
      <c r="R830" s="316"/>
      <c r="S830" s="316"/>
      <c r="T830" s="316"/>
      <c r="U830" s="316"/>
      <c r="V830" s="316"/>
      <c r="W830" s="316"/>
      <c r="X830" s="316"/>
      <c r="Y830" s="422">
        <v>20.952000000000002</v>
      </c>
      <c r="Z830" s="422"/>
      <c r="AA830" s="422"/>
      <c r="AB830" s="422"/>
      <c r="AC830" s="321" t="s">
        <v>1005</v>
      </c>
      <c r="AD830" s="321"/>
      <c r="AE830" s="321"/>
      <c r="AF830" s="321"/>
      <c r="AG830" s="321"/>
      <c r="AH830" s="423">
        <v>1</v>
      </c>
      <c r="AI830" s="424"/>
      <c r="AJ830" s="424"/>
      <c r="AK830" s="424"/>
      <c r="AL830" s="324">
        <v>99.48</v>
      </c>
      <c r="AM830" s="325"/>
      <c r="AN830" s="325"/>
      <c r="AO830" s="326"/>
      <c r="AP830" s="320" t="s">
        <v>776</v>
      </c>
      <c r="AQ830" s="320"/>
      <c r="AR830" s="320"/>
      <c r="AS830" s="320"/>
      <c r="AT830" s="320"/>
      <c r="AU830" s="320"/>
      <c r="AV830" s="320"/>
      <c r="AW830" s="320"/>
      <c r="AX830" s="320"/>
    </row>
    <row r="831" spans="1:50" ht="72" customHeight="1" x14ac:dyDescent="0.15">
      <c r="A831" s="1221">
        <v>3</v>
      </c>
      <c r="B831" s="1221">
        <v>1</v>
      </c>
      <c r="C831" s="426" t="s">
        <v>1008</v>
      </c>
      <c r="D831" s="938" t="s">
        <v>1009</v>
      </c>
      <c r="E831" s="938" t="s">
        <v>1009</v>
      </c>
      <c r="F831" s="938" t="s">
        <v>1009</v>
      </c>
      <c r="G831" s="938" t="s">
        <v>1009</v>
      </c>
      <c r="H831" s="938" t="s">
        <v>1009</v>
      </c>
      <c r="I831" s="939" t="s">
        <v>1009</v>
      </c>
      <c r="J831" s="418">
        <v>5010001081785</v>
      </c>
      <c r="K831" s="419"/>
      <c r="L831" s="419"/>
      <c r="M831" s="419"/>
      <c r="N831" s="419"/>
      <c r="O831" s="419"/>
      <c r="P831" s="421" t="s">
        <v>1010</v>
      </c>
      <c r="Q831" s="316" t="s">
        <v>1011</v>
      </c>
      <c r="R831" s="316" t="s">
        <v>1011</v>
      </c>
      <c r="S831" s="316" t="s">
        <v>1011</v>
      </c>
      <c r="T831" s="316" t="s">
        <v>1011</v>
      </c>
      <c r="U831" s="316" t="s">
        <v>1011</v>
      </c>
      <c r="V831" s="316" t="s">
        <v>1011</v>
      </c>
      <c r="W831" s="316" t="s">
        <v>1011</v>
      </c>
      <c r="X831" s="316" t="s">
        <v>1011</v>
      </c>
      <c r="Y831" s="422">
        <v>4.2767999999999997</v>
      </c>
      <c r="Z831" s="422"/>
      <c r="AA831" s="422"/>
      <c r="AB831" s="422"/>
      <c r="AC831" s="321" t="s">
        <v>895</v>
      </c>
      <c r="AD831" s="321"/>
      <c r="AE831" s="321"/>
      <c r="AF831" s="321"/>
      <c r="AG831" s="321"/>
      <c r="AH831" s="423">
        <v>1</v>
      </c>
      <c r="AI831" s="424"/>
      <c r="AJ831" s="424"/>
      <c r="AK831" s="424"/>
      <c r="AL831" s="324">
        <v>93.26</v>
      </c>
      <c r="AM831" s="325"/>
      <c r="AN831" s="325"/>
      <c r="AO831" s="326"/>
      <c r="AP831" s="320" t="s">
        <v>776</v>
      </c>
      <c r="AQ831" s="320"/>
      <c r="AR831" s="320"/>
      <c r="AS831" s="320"/>
      <c r="AT831" s="320"/>
      <c r="AU831" s="320"/>
      <c r="AV831" s="320"/>
      <c r="AW831" s="320"/>
      <c r="AX831" s="320"/>
    </row>
    <row r="832" spans="1:50" ht="72" customHeight="1" x14ac:dyDescent="0.15">
      <c r="A832" s="1221">
        <v>4</v>
      </c>
      <c r="B832" s="1221">
        <v>1</v>
      </c>
      <c r="C832" s="937" t="s">
        <v>1012</v>
      </c>
      <c r="D832" s="938" t="s">
        <v>1012</v>
      </c>
      <c r="E832" s="938" t="s">
        <v>1012</v>
      </c>
      <c r="F832" s="938" t="s">
        <v>1012</v>
      </c>
      <c r="G832" s="938" t="s">
        <v>1012</v>
      </c>
      <c r="H832" s="938" t="s">
        <v>1012</v>
      </c>
      <c r="I832" s="939" t="s">
        <v>1012</v>
      </c>
      <c r="J832" s="431">
        <v>7430001001757</v>
      </c>
      <c r="K832" s="432"/>
      <c r="L832" s="432"/>
      <c r="M832" s="432"/>
      <c r="N832" s="432"/>
      <c r="O832" s="433"/>
      <c r="P832" s="434" t="s">
        <v>1013</v>
      </c>
      <c r="Q832" s="435" t="s">
        <v>1014</v>
      </c>
      <c r="R832" s="435" t="s">
        <v>1014</v>
      </c>
      <c r="S832" s="435" t="s">
        <v>1014</v>
      </c>
      <c r="T832" s="435" t="s">
        <v>1014</v>
      </c>
      <c r="U832" s="435" t="s">
        <v>1014</v>
      </c>
      <c r="V832" s="435" t="s">
        <v>1014</v>
      </c>
      <c r="W832" s="435" t="s">
        <v>1014</v>
      </c>
      <c r="X832" s="436" t="s">
        <v>1014</v>
      </c>
      <c r="Y832" s="451">
        <v>1.5065999999999999</v>
      </c>
      <c r="Z832" s="452"/>
      <c r="AA832" s="452"/>
      <c r="AB832" s="453"/>
      <c r="AC832" s="445" t="s">
        <v>895</v>
      </c>
      <c r="AD832" s="446"/>
      <c r="AE832" s="446"/>
      <c r="AF832" s="446"/>
      <c r="AG832" s="447"/>
      <c r="AH832" s="454">
        <v>1</v>
      </c>
      <c r="AI832" s="455"/>
      <c r="AJ832" s="455"/>
      <c r="AK832" s="456"/>
      <c r="AL832" s="324">
        <v>98.91</v>
      </c>
      <c r="AM832" s="325"/>
      <c r="AN832" s="325"/>
      <c r="AO832" s="326"/>
      <c r="AP832" s="442" t="s">
        <v>776</v>
      </c>
      <c r="AQ832" s="443"/>
      <c r="AR832" s="443"/>
      <c r="AS832" s="443"/>
      <c r="AT832" s="443"/>
      <c r="AU832" s="443"/>
      <c r="AV832" s="443"/>
      <c r="AW832" s="443"/>
      <c r="AX832" s="444"/>
    </row>
    <row r="833" spans="1:50" ht="72" customHeight="1" x14ac:dyDescent="0.15">
      <c r="A833" s="1221">
        <v>5</v>
      </c>
      <c r="B833" s="1221">
        <v>1</v>
      </c>
      <c r="C833" s="426" t="s">
        <v>1015</v>
      </c>
      <c r="D833" s="427" t="s">
        <v>1016</v>
      </c>
      <c r="E833" s="427" t="s">
        <v>1016</v>
      </c>
      <c r="F833" s="427" t="s">
        <v>1016</v>
      </c>
      <c r="G833" s="427" t="s">
        <v>1016</v>
      </c>
      <c r="H833" s="427" t="s">
        <v>1016</v>
      </c>
      <c r="I833" s="428" t="s">
        <v>1016</v>
      </c>
      <c r="J833" s="431">
        <v>3340002021536</v>
      </c>
      <c r="K833" s="432"/>
      <c r="L833" s="432"/>
      <c r="M833" s="432"/>
      <c r="N833" s="432"/>
      <c r="O833" s="433"/>
      <c r="P833" s="434" t="s">
        <v>1017</v>
      </c>
      <c r="Q833" s="435" t="s">
        <v>1018</v>
      </c>
      <c r="R833" s="435" t="s">
        <v>1018</v>
      </c>
      <c r="S833" s="435" t="s">
        <v>1018</v>
      </c>
      <c r="T833" s="435" t="s">
        <v>1018</v>
      </c>
      <c r="U833" s="435" t="s">
        <v>1018</v>
      </c>
      <c r="V833" s="435" t="s">
        <v>1018</v>
      </c>
      <c r="W833" s="435" t="s">
        <v>1018</v>
      </c>
      <c r="X833" s="436" t="s">
        <v>1018</v>
      </c>
      <c r="Y833" s="451">
        <v>0.98</v>
      </c>
      <c r="Z833" s="452"/>
      <c r="AA833" s="452"/>
      <c r="AB833" s="453"/>
      <c r="AC833" s="445" t="s">
        <v>899</v>
      </c>
      <c r="AD833" s="446"/>
      <c r="AE833" s="446"/>
      <c r="AF833" s="446"/>
      <c r="AG833" s="447"/>
      <c r="AH833" s="454" t="s">
        <v>798</v>
      </c>
      <c r="AI833" s="455"/>
      <c r="AJ833" s="455"/>
      <c r="AK833" s="456"/>
      <c r="AL833" s="324" t="s">
        <v>747</v>
      </c>
      <c r="AM833" s="325"/>
      <c r="AN833" s="325"/>
      <c r="AO833" s="326"/>
      <c r="AP833" s="442" t="s">
        <v>830</v>
      </c>
      <c r="AQ833" s="443"/>
      <c r="AR833" s="443"/>
      <c r="AS833" s="443"/>
      <c r="AT833" s="443"/>
      <c r="AU833" s="443"/>
      <c r="AV833" s="443"/>
      <c r="AW833" s="443"/>
      <c r="AX833" s="444"/>
    </row>
    <row r="834" spans="1:50" ht="72" customHeight="1" x14ac:dyDescent="0.15">
      <c r="A834" s="1221">
        <v>6</v>
      </c>
      <c r="B834" s="1221">
        <v>1</v>
      </c>
      <c r="C834" s="426" t="s">
        <v>1019</v>
      </c>
      <c r="D834" s="427" t="s">
        <v>1019</v>
      </c>
      <c r="E834" s="427" t="s">
        <v>1019</v>
      </c>
      <c r="F834" s="427" t="s">
        <v>1019</v>
      </c>
      <c r="G834" s="427" t="s">
        <v>1019</v>
      </c>
      <c r="H834" s="427" t="s">
        <v>1019</v>
      </c>
      <c r="I834" s="428" t="s">
        <v>1019</v>
      </c>
      <c r="J834" s="431">
        <v>6340005001879</v>
      </c>
      <c r="K834" s="432"/>
      <c r="L834" s="432"/>
      <c r="M834" s="432"/>
      <c r="N834" s="432"/>
      <c r="O834" s="433"/>
      <c r="P834" s="434" t="s">
        <v>1020</v>
      </c>
      <c r="Q834" s="435" t="s">
        <v>1021</v>
      </c>
      <c r="R834" s="435" t="s">
        <v>1021</v>
      </c>
      <c r="S834" s="435" t="s">
        <v>1021</v>
      </c>
      <c r="T834" s="435" t="s">
        <v>1021</v>
      </c>
      <c r="U834" s="435" t="s">
        <v>1021</v>
      </c>
      <c r="V834" s="435" t="s">
        <v>1021</v>
      </c>
      <c r="W834" s="435" t="s">
        <v>1021</v>
      </c>
      <c r="X834" s="436" t="s">
        <v>1021</v>
      </c>
      <c r="Y834" s="451">
        <v>0.98</v>
      </c>
      <c r="Z834" s="452"/>
      <c r="AA834" s="452"/>
      <c r="AB834" s="453"/>
      <c r="AC834" s="445" t="s">
        <v>899</v>
      </c>
      <c r="AD834" s="446"/>
      <c r="AE834" s="446"/>
      <c r="AF834" s="446"/>
      <c r="AG834" s="447"/>
      <c r="AH834" s="454" t="s">
        <v>798</v>
      </c>
      <c r="AI834" s="455"/>
      <c r="AJ834" s="455"/>
      <c r="AK834" s="456"/>
      <c r="AL834" s="324" t="s">
        <v>830</v>
      </c>
      <c r="AM834" s="325"/>
      <c r="AN834" s="325"/>
      <c r="AO834" s="326"/>
      <c r="AP834" s="442" t="s">
        <v>830</v>
      </c>
      <c r="AQ834" s="443"/>
      <c r="AR834" s="443"/>
      <c r="AS834" s="443"/>
      <c r="AT834" s="443"/>
      <c r="AU834" s="443"/>
      <c r="AV834" s="443"/>
      <c r="AW834" s="443"/>
      <c r="AX834" s="444"/>
    </row>
    <row r="835" spans="1:50" ht="72" customHeight="1" x14ac:dyDescent="0.15">
      <c r="A835" s="1221">
        <v>7</v>
      </c>
      <c r="B835" s="1221">
        <v>1</v>
      </c>
      <c r="C835" s="937" t="s">
        <v>1022</v>
      </c>
      <c r="D835" s="938" t="s">
        <v>1022</v>
      </c>
      <c r="E835" s="938" t="s">
        <v>1022</v>
      </c>
      <c r="F835" s="938" t="s">
        <v>1022</v>
      </c>
      <c r="G835" s="938" t="s">
        <v>1022</v>
      </c>
      <c r="H835" s="938" t="s">
        <v>1022</v>
      </c>
      <c r="I835" s="939" t="s">
        <v>1022</v>
      </c>
      <c r="J835" s="431">
        <v>3360001005109</v>
      </c>
      <c r="K835" s="432"/>
      <c r="L835" s="432"/>
      <c r="M835" s="432"/>
      <c r="N835" s="432"/>
      <c r="O835" s="433"/>
      <c r="P835" s="434" t="s">
        <v>1023</v>
      </c>
      <c r="Q835" s="435" t="s">
        <v>1024</v>
      </c>
      <c r="R835" s="435" t="s">
        <v>1024</v>
      </c>
      <c r="S835" s="435" t="s">
        <v>1024</v>
      </c>
      <c r="T835" s="435" t="s">
        <v>1024</v>
      </c>
      <c r="U835" s="435" t="s">
        <v>1024</v>
      </c>
      <c r="V835" s="435" t="s">
        <v>1024</v>
      </c>
      <c r="W835" s="435" t="s">
        <v>1024</v>
      </c>
      <c r="X835" s="436" t="s">
        <v>1024</v>
      </c>
      <c r="Y835" s="451">
        <v>0.91238399999999997</v>
      </c>
      <c r="Z835" s="452"/>
      <c r="AA835" s="452"/>
      <c r="AB835" s="453"/>
      <c r="AC835" s="445" t="s">
        <v>899</v>
      </c>
      <c r="AD835" s="446"/>
      <c r="AE835" s="446"/>
      <c r="AF835" s="446"/>
      <c r="AG835" s="447"/>
      <c r="AH835" s="454" t="s">
        <v>819</v>
      </c>
      <c r="AI835" s="455"/>
      <c r="AJ835" s="455"/>
      <c r="AK835" s="456"/>
      <c r="AL835" s="324" t="s">
        <v>830</v>
      </c>
      <c r="AM835" s="325"/>
      <c r="AN835" s="325"/>
      <c r="AO835" s="326"/>
      <c r="AP835" s="442" t="s">
        <v>830</v>
      </c>
      <c r="AQ835" s="443"/>
      <c r="AR835" s="443"/>
      <c r="AS835" s="443"/>
      <c r="AT835" s="443"/>
      <c r="AU835" s="443"/>
      <c r="AV835" s="443"/>
      <c r="AW835" s="443"/>
      <c r="AX835" s="444"/>
    </row>
    <row r="836" spans="1:50" ht="72" customHeight="1" x14ac:dyDescent="0.15">
      <c r="A836" s="1221">
        <v>8</v>
      </c>
      <c r="B836" s="1221">
        <v>1</v>
      </c>
      <c r="C836" s="937" t="s">
        <v>1025</v>
      </c>
      <c r="D836" s="938" t="s">
        <v>1025</v>
      </c>
      <c r="E836" s="938" t="s">
        <v>1025</v>
      </c>
      <c r="F836" s="938" t="s">
        <v>1025</v>
      </c>
      <c r="G836" s="938" t="s">
        <v>1025</v>
      </c>
      <c r="H836" s="938" t="s">
        <v>1025</v>
      </c>
      <c r="I836" s="939" t="s">
        <v>1025</v>
      </c>
      <c r="J836" s="431"/>
      <c r="K836" s="432"/>
      <c r="L836" s="432"/>
      <c r="M836" s="432"/>
      <c r="N836" s="432"/>
      <c r="O836" s="433"/>
      <c r="P836" s="434" t="s">
        <v>1026</v>
      </c>
      <c r="Q836" s="435" t="s">
        <v>1027</v>
      </c>
      <c r="R836" s="435" t="s">
        <v>1027</v>
      </c>
      <c r="S836" s="435" t="s">
        <v>1027</v>
      </c>
      <c r="T836" s="435" t="s">
        <v>1027</v>
      </c>
      <c r="U836" s="435" t="s">
        <v>1027</v>
      </c>
      <c r="V836" s="435" t="s">
        <v>1027</v>
      </c>
      <c r="W836" s="435" t="s">
        <v>1027</v>
      </c>
      <c r="X836" s="436" t="s">
        <v>1027</v>
      </c>
      <c r="Y836" s="451">
        <v>0.78</v>
      </c>
      <c r="Z836" s="452"/>
      <c r="AA836" s="452"/>
      <c r="AB836" s="453"/>
      <c r="AC836" s="445" t="s">
        <v>899</v>
      </c>
      <c r="AD836" s="446"/>
      <c r="AE836" s="446"/>
      <c r="AF836" s="446"/>
      <c r="AG836" s="447"/>
      <c r="AH836" s="454" t="s">
        <v>819</v>
      </c>
      <c r="AI836" s="455"/>
      <c r="AJ836" s="455"/>
      <c r="AK836" s="456"/>
      <c r="AL836" s="324" t="s">
        <v>830</v>
      </c>
      <c r="AM836" s="325"/>
      <c r="AN836" s="325"/>
      <c r="AO836" s="326"/>
      <c r="AP836" s="442" t="s">
        <v>830</v>
      </c>
      <c r="AQ836" s="443"/>
      <c r="AR836" s="443"/>
      <c r="AS836" s="443"/>
      <c r="AT836" s="443"/>
      <c r="AU836" s="443"/>
      <c r="AV836" s="443"/>
      <c r="AW836" s="443"/>
      <c r="AX836" s="444"/>
    </row>
    <row r="837" spans="1:50" ht="72" customHeight="1" x14ac:dyDescent="0.15">
      <c r="A837" s="1221">
        <v>9</v>
      </c>
      <c r="B837" s="1221">
        <v>1</v>
      </c>
      <c r="C837" s="426" t="s">
        <v>1028</v>
      </c>
      <c r="D837" s="427" t="s">
        <v>1009</v>
      </c>
      <c r="E837" s="427" t="s">
        <v>1009</v>
      </c>
      <c r="F837" s="427" t="s">
        <v>1009</v>
      </c>
      <c r="G837" s="427" t="s">
        <v>1009</v>
      </c>
      <c r="H837" s="427" t="s">
        <v>1009</v>
      </c>
      <c r="I837" s="428" t="s">
        <v>1009</v>
      </c>
      <c r="J837" s="431">
        <v>5010001081785</v>
      </c>
      <c r="K837" s="432"/>
      <c r="L837" s="432"/>
      <c r="M837" s="432"/>
      <c r="N837" s="432"/>
      <c r="O837" s="433"/>
      <c r="P837" s="434" t="s">
        <v>1029</v>
      </c>
      <c r="Q837" s="435" t="s">
        <v>1030</v>
      </c>
      <c r="R837" s="435" t="s">
        <v>1030</v>
      </c>
      <c r="S837" s="435" t="s">
        <v>1030</v>
      </c>
      <c r="T837" s="435" t="s">
        <v>1030</v>
      </c>
      <c r="U837" s="435" t="s">
        <v>1030</v>
      </c>
      <c r="V837" s="435" t="s">
        <v>1030</v>
      </c>
      <c r="W837" s="435" t="s">
        <v>1030</v>
      </c>
      <c r="X837" s="436" t="s">
        <v>1030</v>
      </c>
      <c r="Y837" s="422">
        <v>0.73440000000000005</v>
      </c>
      <c r="Z837" s="422"/>
      <c r="AA837" s="422"/>
      <c r="AB837" s="422"/>
      <c r="AC837" s="445" t="s">
        <v>899</v>
      </c>
      <c r="AD837" s="446"/>
      <c r="AE837" s="446"/>
      <c r="AF837" s="446"/>
      <c r="AG837" s="447"/>
      <c r="AH837" s="454" t="s">
        <v>819</v>
      </c>
      <c r="AI837" s="455"/>
      <c r="AJ837" s="455"/>
      <c r="AK837" s="456"/>
      <c r="AL837" s="324" t="s">
        <v>747</v>
      </c>
      <c r="AM837" s="325"/>
      <c r="AN837" s="325"/>
      <c r="AO837" s="326"/>
      <c r="AP837" s="442" t="s">
        <v>747</v>
      </c>
      <c r="AQ837" s="443"/>
      <c r="AR837" s="443"/>
      <c r="AS837" s="443"/>
      <c r="AT837" s="443"/>
      <c r="AU837" s="443"/>
      <c r="AV837" s="443"/>
      <c r="AW837" s="443"/>
      <c r="AX837" s="444"/>
    </row>
    <row r="838" spans="1:50" ht="72" customHeight="1" x14ac:dyDescent="0.15">
      <c r="A838" s="1221">
        <v>10</v>
      </c>
      <c r="B838" s="1221">
        <v>1</v>
      </c>
      <c r="C838" s="417" t="s">
        <v>1031</v>
      </c>
      <c r="D838" s="417" t="s">
        <v>1031</v>
      </c>
      <c r="E838" s="417" t="s">
        <v>1031</v>
      </c>
      <c r="F838" s="417" t="s">
        <v>1031</v>
      </c>
      <c r="G838" s="417" t="s">
        <v>1031</v>
      </c>
      <c r="H838" s="417" t="s">
        <v>1031</v>
      </c>
      <c r="I838" s="417" t="s">
        <v>1031</v>
      </c>
      <c r="J838" s="418">
        <v>6360001023000</v>
      </c>
      <c r="K838" s="419"/>
      <c r="L838" s="419"/>
      <c r="M838" s="419"/>
      <c r="N838" s="419"/>
      <c r="O838" s="419"/>
      <c r="P838" s="421" t="s">
        <v>1032</v>
      </c>
      <c r="Q838" s="316" t="s">
        <v>1033</v>
      </c>
      <c r="R838" s="316" t="s">
        <v>1033</v>
      </c>
      <c r="S838" s="316" t="s">
        <v>1033</v>
      </c>
      <c r="T838" s="316" t="s">
        <v>1033</v>
      </c>
      <c r="U838" s="316" t="s">
        <v>1033</v>
      </c>
      <c r="V838" s="316" t="s">
        <v>1033</v>
      </c>
      <c r="W838" s="316" t="s">
        <v>1033</v>
      </c>
      <c r="X838" s="316" t="s">
        <v>1033</v>
      </c>
      <c r="Y838" s="422">
        <v>0.47520000000000001</v>
      </c>
      <c r="Z838" s="422"/>
      <c r="AA838" s="422"/>
      <c r="AB838" s="422"/>
      <c r="AC838" s="321" t="s">
        <v>899</v>
      </c>
      <c r="AD838" s="321"/>
      <c r="AE838" s="321"/>
      <c r="AF838" s="321"/>
      <c r="AG838" s="321"/>
      <c r="AH838" s="423" t="s">
        <v>819</v>
      </c>
      <c r="AI838" s="424"/>
      <c r="AJ838" s="424"/>
      <c r="AK838" s="424"/>
      <c r="AL838" s="324" t="s">
        <v>747</v>
      </c>
      <c r="AM838" s="325"/>
      <c r="AN838" s="325"/>
      <c r="AO838" s="326"/>
      <c r="AP838" s="320" t="s">
        <v>819</v>
      </c>
      <c r="AQ838" s="320"/>
      <c r="AR838" s="320"/>
      <c r="AS838" s="320"/>
      <c r="AT838" s="320"/>
      <c r="AU838" s="320"/>
      <c r="AV838" s="320"/>
      <c r="AW838" s="320"/>
      <c r="AX838" s="320"/>
    </row>
    <row r="839" spans="1:50" ht="26.25" hidden="1" customHeight="1" x14ac:dyDescent="0.15">
      <c r="A839" s="1221">
        <v>11</v>
      </c>
      <c r="B839" s="122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221">
        <v>12</v>
      </c>
      <c r="B840" s="122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221">
        <v>13</v>
      </c>
      <c r="B841" s="122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221">
        <v>14</v>
      </c>
      <c r="B842" s="122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221">
        <v>15</v>
      </c>
      <c r="B843" s="122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221">
        <v>16</v>
      </c>
      <c r="B844" s="122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221">
        <v>17</v>
      </c>
      <c r="B845" s="122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221">
        <v>18</v>
      </c>
      <c r="B846" s="122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221">
        <v>19</v>
      </c>
      <c r="B847" s="122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221">
        <v>20</v>
      </c>
      <c r="B848" s="122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221">
        <v>21</v>
      </c>
      <c r="B849" s="122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221">
        <v>22</v>
      </c>
      <c r="B850" s="122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221">
        <v>23</v>
      </c>
      <c r="B851" s="122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221">
        <v>24</v>
      </c>
      <c r="B852" s="122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221">
        <v>25</v>
      </c>
      <c r="B853" s="122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221">
        <v>26</v>
      </c>
      <c r="B854" s="122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221">
        <v>27</v>
      </c>
      <c r="B855" s="122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221">
        <v>28</v>
      </c>
      <c r="B856" s="122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221">
        <v>29</v>
      </c>
      <c r="B857" s="122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221">
        <v>30</v>
      </c>
      <c r="B858" s="122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331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385</v>
      </c>
      <c r="K861" s="100"/>
      <c r="L861" s="100"/>
      <c r="M861" s="100"/>
      <c r="N861" s="100"/>
      <c r="O861" s="100"/>
      <c r="P861" s="346" t="s">
        <v>27</v>
      </c>
      <c r="Q861" s="346"/>
      <c r="R861" s="346"/>
      <c r="S861" s="346"/>
      <c r="T861" s="346"/>
      <c r="U861" s="346"/>
      <c r="V861" s="346"/>
      <c r="W861" s="346"/>
      <c r="X861" s="346"/>
      <c r="Y861" s="343" t="s">
        <v>438</v>
      </c>
      <c r="Z861" s="344"/>
      <c r="AA861" s="344"/>
      <c r="AB861" s="344"/>
      <c r="AC861" s="276" t="s">
        <v>423</v>
      </c>
      <c r="AD861" s="276"/>
      <c r="AE861" s="276"/>
      <c r="AF861" s="276"/>
      <c r="AG861" s="276"/>
      <c r="AH861" s="343" t="s">
        <v>370</v>
      </c>
      <c r="AI861" s="345"/>
      <c r="AJ861" s="345"/>
      <c r="AK861" s="345"/>
      <c r="AL861" s="345" t="s">
        <v>21</v>
      </c>
      <c r="AM861" s="345"/>
      <c r="AN861" s="345"/>
      <c r="AO861" s="429"/>
      <c r="AP861" s="430" t="s">
        <v>386</v>
      </c>
      <c r="AQ861" s="430"/>
      <c r="AR861" s="430"/>
      <c r="AS861" s="430"/>
      <c r="AT861" s="430"/>
      <c r="AU861" s="430"/>
      <c r="AV861" s="430"/>
      <c r="AW861" s="430"/>
      <c r="AX861" s="430"/>
    </row>
    <row r="862" spans="1:50" ht="70.150000000000006" customHeight="1" x14ac:dyDescent="0.15">
      <c r="A862" s="1221">
        <v>1</v>
      </c>
      <c r="B862" s="1221">
        <v>1</v>
      </c>
      <c r="C862" s="1246" t="s">
        <v>1034</v>
      </c>
      <c r="D862" s="1247"/>
      <c r="E862" s="1247"/>
      <c r="F862" s="1247"/>
      <c r="G862" s="1247"/>
      <c r="H862" s="1247"/>
      <c r="I862" s="1247"/>
      <c r="J862" s="1248">
        <v>6010505001148</v>
      </c>
      <c r="K862" s="1248"/>
      <c r="L862" s="1248"/>
      <c r="M862" s="1248"/>
      <c r="N862" s="1248"/>
      <c r="O862" s="1248"/>
      <c r="P862" s="1249" t="s">
        <v>1035</v>
      </c>
      <c r="Q862" s="1249"/>
      <c r="R862" s="1249"/>
      <c r="S862" s="1249"/>
      <c r="T862" s="1249"/>
      <c r="U862" s="1249"/>
      <c r="V862" s="1249"/>
      <c r="W862" s="1249"/>
      <c r="X862" s="1249"/>
      <c r="Y862" s="1250">
        <f>4320000/1000000</f>
        <v>4.32</v>
      </c>
      <c r="Z862" s="1250"/>
      <c r="AA862" s="1250"/>
      <c r="AB862" s="1250"/>
      <c r="AC862" s="1251" t="s">
        <v>1036</v>
      </c>
      <c r="AD862" s="1251"/>
      <c r="AE862" s="1251"/>
      <c r="AF862" s="1251"/>
      <c r="AG862" s="1251"/>
      <c r="AH862" s="1252">
        <v>1</v>
      </c>
      <c r="AI862" s="1252"/>
      <c r="AJ862" s="1252"/>
      <c r="AK862" s="1252"/>
      <c r="AL862" s="1239">
        <v>96.2</v>
      </c>
      <c r="AM862" s="1240"/>
      <c r="AN862" s="1240"/>
      <c r="AO862" s="1241"/>
      <c r="AP862" s="320"/>
      <c r="AQ862" s="320"/>
      <c r="AR862" s="320"/>
      <c r="AS862" s="320"/>
      <c r="AT862" s="320"/>
      <c r="AU862" s="320"/>
      <c r="AV862" s="320"/>
      <c r="AW862" s="320"/>
      <c r="AX862" s="320"/>
    </row>
    <row r="863" spans="1:50" ht="70.150000000000006" customHeight="1" x14ac:dyDescent="0.15">
      <c r="A863" s="1221">
        <v>2</v>
      </c>
      <c r="B863" s="1221">
        <v>1</v>
      </c>
      <c r="C863" s="1253" t="s">
        <v>1037</v>
      </c>
      <c r="D863" s="1254"/>
      <c r="E863" s="1254"/>
      <c r="F863" s="1254"/>
      <c r="G863" s="1254"/>
      <c r="H863" s="1254"/>
      <c r="I863" s="1255"/>
      <c r="J863" s="1248">
        <v>3430001018004</v>
      </c>
      <c r="K863" s="1248"/>
      <c r="L863" s="1248"/>
      <c r="M863" s="1248"/>
      <c r="N863" s="1248"/>
      <c r="O863" s="1248"/>
      <c r="P863" s="1249" t="s">
        <v>1038</v>
      </c>
      <c r="Q863" s="1249"/>
      <c r="R863" s="1249"/>
      <c r="S863" s="1249"/>
      <c r="T863" s="1249"/>
      <c r="U863" s="1249"/>
      <c r="V863" s="1249"/>
      <c r="W863" s="1249"/>
      <c r="X863" s="1249"/>
      <c r="Y863" s="1250">
        <f>1188000/1000000</f>
        <v>1.1879999999999999</v>
      </c>
      <c r="Z863" s="1250"/>
      <c r="AA863" s="1250"/>
      <c r="AB863" s="1250"/>
      <c r="AC863" s="1251" t="s">
        <v>1036</v>
      </c>
      <c r="AD863" s="1251"/>
      <c r="AE863" s="1251"/>
      <c r="AF863" s="1251"/>
      <c r="AG863" s="1251"/>
      <c r="AH863" s="1252">
        <v>2</v>
      </c>
      <c r="AI863" s="1252"/>
      <c r="AJ863" s="1252"/>
      <c r="AK863" s="1252"/>
      <c r="AL863" s="1239">
        <v>70.400000000000006</v>
      </c>
      <c r="AM863" s="1240"/>
      <c r="AN863" s="1240"/>
      <c r="AO863" s="1241"/>
      <c r="AP863" s="320"/>
      <c r="AQ863" s="320"/>
      <c r="AR863" s="320"/>
      <c r="AS863" s="320"/>
      <c r="AT863" s="320"/>
      <c r="AU863" s="320"/>
      <c r="AV863" s="320"/>
      <c r="AW863" s="320"/>
      <c r="AX863" s="320"/>
    </row>
    <row r="864" spans="1:50" ht="70.150000000000006" customHeight="1" x14ac:dyDescent="0.15">
      <c r="A864" s="1221">
        <v>3</v>
      </c>
      <c r="B864" s="1221">
        <v>1</v>
      </c>
      <c r="C864" s="1225" t="s">
        <v>1039</v>
      </c>
      <c r="D864" s="1226"/>
      <c r="E864" s="1226"/>
      <c r="F864" s="1226"/>
      <c r="G864" s="1226"/>
      <c r="H864" s="1226"/>
      <c r="I864" s="1227"/>
      <c r="J864" s="1228" t="s">
        <v>776</v>
      </c>
      <c r="K864" s="1229"/>
      <c r="L864" s="1229"/>
      <c r="M864" s="1229"/>
      <c r="N864" s="1229"/>
      <c r="O864" s="1230"/>
      <c r="P864" s="1231" t="s">
        <v>1040</v>
      </c>
      <c r="Q864" s="1232"/>
      <c r="R864" s="1232"/>
      <c r="S864" s="1232"/>
      <c r="T864" s="1232"/>
      <c r="U864" s="1232"/>
      <c r="V864" s="1232"/>
      <c r="W864" s="1232"/>
      <c r="X864" s="1233"/>
      <c r="Y864" s="1234">
        <f>993600/1000000</f>
        <v>0.99360000000000004</v>
      </c>
      <c r="Z864" s="1235"/>
      <c r="AA864" s="1235"/>
      <c r="AB864" s="1236"/>
      <c r="AC864" s="1237" t="s">
        <v>1041</v>
      </c>
      <c r="AD864" s="1237"/>
      <c r="AE864" s="1237"/>
      <c r="AF864" s="1237"/>
      <c r="AG864" s="1237"/>
      <c r="AH864" s="1238" t="s">
        <v>776</v>
      </c>
      <c r="AI864" s="1238"/>
      <c r="AJ864" s="1238"/>
      <c r="AK864" s="1238"/>
      <c r="AL864" s="1239" t="s">
        <v>776</v>
      </c>
      <c r="AM864" s="1240"/>
      <c r="AN864" s="1240"/>
      <c r="AO864" s="1241"/>
      <c r="AP864" s="320"/>
      <c r="AQ864" s="320"/>
      <c r="AR864" s="320"/>
      <c r="AS864" s="320"/>
      <c r="AT864" s="320"/>
      <c r="AU864" s="320"/>
      <c r="AV864" s="320"/>
      <c r="AW864" s="320"/>
      <c r="AX864" s="320"/>
    </row>
    <row r="865" spans="1:50" ht="70.150000000000006" customHeight="1" x14ac:dyDescent="0.15">
      <c r="A865" s="1221">
        <v>4</v>
      </c>
      <c r="B865" s="1221">
        <v>1</v>
      </c>
      <c r="C865" s="1225" t="s">
        <v>1042</v>
      </c>
      <c r="D865" s="1226"/>
      <c r="E865" s="1226"/>
      <c r="F865" s="1226"/>
      <c r="G865" s="1226"/>
      <c r="H865" s="1226"/>
      <c r="I865" s="1227"/>
      <c r="J865" s="1242">
        <v>7450005003954</v>
      </c>
      <c r="K865" s="1229"/>
      <c r="L865" s="1229"/>
      <c r="M865" s="1229"/>
      <c r="N865" s="1229"/>
      <c r="O865" s="1230"/>
      <c r="P865" s="1231" t="s">
        <v>1043</v>
      </c>
      <c r="Q865" s="1232"/>
      <c r="R865" s="1232"/>
      <c r="S865" s="1232"/>
      <c r="T865" s="1232"/>
      <c r="U865" s="1232"/>
      <c r="V865" s="1232"/>
      <c r="W865" s="1232"/>
      <c r="X865" s="1233"/>
      <c r="Y865" s="1243">
        <f>300000/1000000</f>
        <v>0.3</v>
      </c>
      <c r="Z865" s="1244"/>
      <c r="AA865" s="1244"/>
      <c r="AB865" s="1245"/>
      <c r="AC865" s="1237" t="s">
        <v>1041</v>
      </c>
      <c r="AD865" s="1237"/>
      <c r="AE865" s="1237"/>
      <c r="AF865" s="1237"/>
      <c r="AG865" s="1237"/>
      <c r="AH865" s="1238" t="s">
        <v>776</v>
      </c>
      <c r="AI865" s="1238"/>
      <c r="AJ865" s="1238"/>
      <c r="AK865" s="1238"/>
      <c r="AL865" s="1239" t="s">
        <v>747</v>
      </c>
      <c r="AM865" s="1240"/>
      <c r="AN865" s="1240"/>
      <c r="AO865" s="1241"/>
      <c r="AP865" s="320"/>
      <c r="AQ865" s="320"/>
      <c r="AR865" s="320"/>
      <c r="AS865" s="320"/>
      <c r="AT865" s="320"/>
      <c r="AU865" s="320"/>
      <c r="AV865" s="320"/>
      <c r="AW865" s="320"/>
      <c r="AX865" s="320"/>
    </row>
    <row r="866" spans="1:50" ht="26.25" hidden="1" customHeight="1" x14ac:dyDescent="0.15">
      <c r="A866" s="1221">
        <v>5</v>
      </c>
      <c r="B866" s="122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221">
        <v>6</v>
      </c>
      <c r="B867" s="122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221">
        <v>7</v>
      </c>
      <c r="B868" s="122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221">
        <v>8</v>
      </c>
      <c r="B869" s="122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221">
        <v>9</v>
      </c>
      <c r="B870" s="122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221">
        <v>10</v>
      </c>
      <c r="B871" s="122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221">
        <v>11</v>
      </c>
      <c r="B872" s="122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221">
        <v>12</v>
      </c>
      <c r="B873" s="122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221">
        <v>13</v>
      </c>
      <c r="B874" s="122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221">
        <v>14</v>
      </c>
      <c r="B875" s="122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221">
        <v>15</v>
      </c>
      <c r="B876" s="122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221">
        <v>16</v>
      </c>
      <c r="B877" s="122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221">
        <v>17</v>
      </c>
      <c r="B878" s="122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221">
        <v>18</v>
      </c>
      <c r="B879" s="122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221">
        <v>19</v>
      </c>
      <c r="B880" s="122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221">
        <v>20</v>
      </c>
      <c r="B881" s="122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221">
        <v>21</v>
      </c>
      <c r="B882" s="122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221">
        <v>22</v>
      </c>
      <c r="B883" s="122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221">
        <v>23</v>
      </c>
      <c r="B884" s="122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221">
        <v>24</v>
      </c>
      <c r="B885" s="122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221">
        <v>25</v>
      </c>
      <c r="B886" s="122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221">
        <v>26</v>
      </c>
      <c r="B887" s="122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221">
        <v>27</v>
      </c>
      <c r="B888" s="122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221">
        <v>28</v>
      </c>
      <c r="B889" s="122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221">
        <v>29</v>
      </c>
      <c r="B890" s="122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221">
        <v>30</v>
      </c>
      <c r="B891" s="122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332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385</v>
      </c>
      <c r="K894" s="100"/>
      <c r="L894" s="100"/>
      <c r="M894" s="100"/>
      <c r="N894" s="100"/>
      <c r="O894" s="100"/>
      <c r="P894" s="346" t="s">
        <v>27</v>
      </c>
      <c r="Q894" s="346"/>
      <c r="R894" s="346"/>
      <c r="S894" s="346"/>
      <c r="T894" s="346"/>
      <c r="U894" s="346"/>
      <c r="V894" s="346"/>
      <c r="W894" s="346"/>
      <c r="X894" s="346"/>
      <c r="Y894" s="343" t="s">
        <v>438</v>
      </c>
      <c r="Z894" s="344"/>
      <c r="AA894" s="344"/>
      <c r="AB894" s="344"/>
      <c r="AC894" s="276" t="s">
        <v>423</v>
      </c>
      <c r="AD894" s="276"/>
      <c r="AE894" s="276"/>
      <c r="AF894" s="276"/>
      <c r="AG894" s="276"/>
      <c r="AH894" s="343" t="s">
        <v>370</v>
      </c>
      <c r="AI894" s="345"/>
      <c r="AJ894" s="345"/>
      <c r="AK894" s="345"/>
      <c r="AL894" s="345" t="s">
        <v>21</v>
      </c>
      <c r="AM894" s="345"/>
      <c r="AN894" s="345"/>
      <c r="AO894" s="429"/>
      <c r="AP894" s="430" t="s">
        <v>386</v>
      </c>
      <c r="AQ894" s="430"/>
      <c r="AR894" s="430"/>
      <c r="AS894" s="430"/>
      <c r="AT894" s="430"/>
      <c r="AU894" s="430"/>
      <c r="AV894" s="430"/>
      <c r="AW894" s="430"/>
      <c r="AX894" s="430"/>
    </row>
    <row r="895" spans="1:50" ht="26.25" customHeight="1" x14ac:dyDescent="0.15">
      <c r="A895" s="1221">
        <v>1</v>
      </c>
      <c r="B895" s="1221">
        <v>1</v>
      </c>
      <c r="C895" s="420" t="s">
        <v>1044</v>
      </c>
      <c r="D895" s="417"/>
      <c r="E895" s="417"/>
      <c r="F895" s="417"/>
      <c r="G895" s="417"/>
      <c r="H895" s="417"/>
      <c r="I895" s="417"/>
      <c r="J895" s="418">
        <v>9012405002215</v>
      </c>
      <c r="K895" s="419"/>
      <c r="L895" s="419"/>
      <c r="M895" s="419"/>
      <c r="N895" s="419"/>
      <c r="O895" s="419"/>
      <c r="P895" s="421" t="s">
        <v>1045</v>
      </c>
      <c r="Q895" s="316"/>
      <c r="R895" s="316"/>
      <c r="S895" s="316"/>
      <c r="T895" s="316"/>
      <c r="U895" s="316"/>
      <c r="V895" s="316"/>
      <c r="W895" s="316"/>
      <c r="X895" s="316"/>
      <c r="Y895" s="422">
        <v>3.9</v>
      </c>
      <c r="Z895" s="422"/>
      <c r="AA895" s="422"/>
      <c r="AB895" s="422"/>
      <c r="AC895" s="321" t="s">
        <v>1046</v>
      </c>
      <c r="AD895" s="321"/>
      <c r="AE895" s="321"/>
      <c r="AF895" s="321"/>
      <c r="AG895" s="321"/>
      <c r="AH895" s="423">
        <v>2</v>
      </c>
      <c r="AI895" s="424"/>
      <c r="AJ895" s="424"/>
      <c r="AK895" s="424"/>
      <c r="AL895" s="324">
        <v>98</v>
      </c>
      <c r="AM895" s="325"/>
      <c r="AN895" s="325"/>
      <c r="AO895" s="326"/>
      <c r="AP895" s="320" t="s">
        <v>776</v>
      </c>
      <c r="AQ895" s="320"/>
      <c r="AR895" s="320"/>
      <c r="AS895" s="320"/>
      <c r="AT895" s="320"/>
      <c r="AU895" s="320"/>
      <c r="AV895" s="320"/>
      <c r="AW895" s="320"/>
      <c r="AX895" s="320"/>
    </row>
    <row r="896" spans="1:50" ht="26.25" hidden="1" customHeight="1" x14ac:dyDescent="0.15">
      <c r="A896" s="1221">
        <v>2</v>
      </c>
      <c r="B896" s="122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221">
        <v>3</v>
      </c>
      <c r="B897" s="122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221">
        <v>4</v>
      </c>
      <c r="B898" s="122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221">
        <v>5</v>
      </c>
      <c r="B899" s="122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221">
        <v>6</v>
      </c>
      <c r="B900" s="122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221">
        <v>7</v>
      </c>
      <c r="B901" s="122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221">
        <v>8</v>
      </c>
      <c r="B902" s="122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221">
        <v>9</v>
      </c>
      <c r="B903" s="122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221">
        <v>10</v>
      </c>
      <c r="B904" s="122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221">
        <v>11</v>
      </c>
      <c r="B905" s="122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221">
        <v>12</v>
      </c>
      <c r="B906" s="122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221">
        <v>13</v>
      </c>
      <c r="B907" s="122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221">
        <v>14</v>
      </c>
      <c r="B908" s="122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221">
        <v>15</v>
      </c>
      <c r="B909" s="122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221">
        <v>16</v>
      </c>
      <c r="B910" s="122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221">
        <v>17</v>
      </c>
      <c r="B911" s="122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221">
        <v>18</v>
      </c>
      <c r="B912" s="122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221">
        <v>19</v>
      </c>
      <c r="B913" s="122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221">
        <v>20</v>
      </c>
      <c r="B914" s="122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221">
        <v>21</v>
      </c>
      <c r="B915" s="122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221">
        <v>22</v>
      </c>
      <c r="B916" s="122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221">
        <v>23</v>
      </c>
      <c r="B917" s="122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221">
        <v>24</v>
      </c>
      <c r="B918" s="122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221">
        <v>25</v>
      </c>
      <c r="B919" s="122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221">
        <v>26</v>
      </c>
      <c r="B920" s="122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221">
        <v>27</v>
      </c>
      <c r="B921" s="122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221">
        <v>28</v>
      </c>
      <c r="B922" s="122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221">
        <v>29</v>
      </c>
      <c r="B923" s="122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221">
        <v>30</v>
      </c>
      <c r="B924" s="122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385</v>
      </c>
      <c r="K927" s="100"/>
      <c r="L927" s="100"/>
      <c r="M927" s="100"/>
      <c r="N927" s="100"/>
      <c r="O927" s="100"/>
      <c r="P927" s="346" t="s">
        <v>27</v>
      </c>
      <c r="Q927" s="346"/>
      <c r="R927" s="346"/>
      <c r="S927" s="346"/>
      <c r="T927" s="346"/>
      <c r="U927" s="346"/>
      <c r="V927" s="346"/>
      <c r="W927" s="346"/>
      <c r="X927" s="346"/>
      <c r="Y927" s="343" t="s">
        <v>438</v>
      </c>
      <c r="Z927" s="344"/>
      <c r="AA927" s="344"/>
      <c r="AB927" s="344"/>
      <c r="AC927" s="276" t="s">
        <v>423</v>
      </c>
      <c r="AD927" s="276"/>
      <c r="AE927" s="276"/>
      <c r="AF927" s="276"/>
      <c r="AG927" s="276"/>
      <c r="AH927" s="343" t="s">
        <v>370</v>
      </c>
      <c r="AI927" s="345"/>
      <c r="AJ927" s="345"/>
      <c r="AK927" s="345"/>
      <c r="AL927" s="345" t="s">
        <v>21</v>
      </c>
      <c r="AM927" s="345"/>
      <c r="AN927" s="345"/>
      <c r="AO927" s="429"/>
      <c r="AP927" s="430" t="s">
        <v>386</v>
      </c>
      <c r="AQ927" s="430"/>
      <c r="AR927" s="430"/>
      <c r="AS927" s="430"/>
      <c r="AT927" s="430"/>
      <c r="AU927" s="430"/>
      <c r="AV927" s="430"/>
      <c r="AW927" s="430"/>
      <c r="AX927" s="430"/>
    </row>
    <row r="928" spans="1:50" ht="70.150000000000006" customHeight="1" x14ac:dyDescent="0.15">
      <c r="A928" s="1221">
        <v>1</v>
      </c>
      <c r="B928" s="1221">
        <v>1</v>
      </c>
      <c r="C928" s="420" t="s">
        <v>1047</v>
      </c>
      <c r="D928" s="417"/>
      <c r="E928" s="417"/>
      <c r="F928" s="417"/>
      <c r="G928" s="417"/>
      <c r="H928" s="417"/>
      <c r="I928" s="417"/>
      <c r="J928" s="418">
        <v>2010005012574</v>
      </c>
      <c r="K928" s="419"/>
      <c r="L928" s="419"/>
      <c r="M928" s="419"/>
      <c r="N928" s="419"/>
      <c r="O928" s="419"/>
      <c r="P928" s="421" t="s">
        <v>1048</v>
      </c>
      <c r="Q928" s="316"/>
      <c r="R928" s="316"/>
      <c r="S928" s="316"/>
      <c r="T928" s="316"/>
      <c r="U928" s="316"/>
      <c r="V928" s="316"/>
      <c r="W928" s="316"/>
      <c r="X928" s="316"/>
      <c r="Y928" s="422">
        <f>2484000/1000000</f>
        <v>2.484</v>
      </c>
      <c r="Z928" s="422"/>
      <c r="AA928" s="422"/>
      <c r="AB928" s="422"/>
      <c r="AC928" s="321" t="s">
        <v>1046</v>
      </c>
      <c r="AD928" s="321"/>
      <c r="AE928" s="321"/>
      <c r="AF928" s="321"/>
      <c r="AG928" s="321"/>
      <c r="AH928" s="423">
        <v>1</v>
      </c>
      <c r="AI928" s="424"/>
      <c r="AJ928" s="424"/>
      <c r="AK928" s="424"/>
      <c r="AL928" s="324">
        <v>85</v>
      </c>
      <c r="AM928" s="325"/>
      <c r="AN928" s="325"/>
      <c r="AO928" s="326"/>
      <c r="AP928" s="320" t="s">
        <v>776</v>
      </c>
      <c r="AQ928" s="320"/>
      <c r="AR928" s="320"/>
      <c r="AS928" s="320"/>
      <c r="AT928" s="320"/>
      <c r="AU928" s="320"/>
      <c r="AV928" s="320"/>
      <c r="AW928" s="320"/>
      <c r="AX928" s="320"/>
    </row>
    <row r="929" spans="1:50" ht="70.150000000000006" customHeight="1" x14ac:dyDescent="0.15">
      <c r="A929" s="1221">
        <v>2</v>
      </c>
      <c r="B929" s="1221">
        <v>1</v>
      </c>
      <c r="C929" s="420" t="s">
        <v>1049</v>
      </c>
      <c r="D929" s="417"/>
      <c r="E929" s="417"/>
      <c r="F929" s="417"/>
      <c r="G929" s="417"/>
      <c r="H929" s="417"/>
      <c r="I929" s="417"/>
      <c r="J929" s="418">
        <v>5010005005220</v>
      </c>
      <c r="K929" s="419"/>
      <c r="L929" s="419"/>
      <c r="M929" s="419"/>
      <c r="N929" s="419"/>
      <c r="O929" s="419"/>
      <c r="P929" s="421" t="s">
        <v>1050</v>
      </c>
      <c r="Q929" s="316"/>
      <c r="R929" s="316"/>
      <c r="S929" s="316"/>
      <c r="T929" s="316"/>
      <c r="U929" s="316"/>
      <c r="V929" s="316"/>
      <c r="W929" s="316"/>
      <c r="X929" s="316"/>
      <c r="Y929" s="422">
        <f>1563840/1000000</f>
        <v>1.5638399999999999</v>
      </c>
      <c r="Z929" s="422"/>
      <c r="AA929" s="422"/>
      <c r="AB929" s="422"/>
      <c r="AC929" s="321" t="s">
        <v>816</v>
      </c>
      <c r="AD929" s="321"/>
      <c r="AE929" s="321"/>
      <c r="AF929" s="321"/>
      <c r="AG929" s="321"/>
      <c r="AH929" s="423" t="s">
        <v>776</v>
      </c>
      <c r="AI929" s="424"/>
      <c r="AJ929" s="424"/>
      <c r="AK929" s="424"/>
      <c r="AL929" s="324" t="s">
        <v>776</v>
      </c>
      <c r="AM929" s="325"/>
      <c r="AN929" s="325"/>
      <c r="AO929" s="326"/>
      <c r="AP929" s="320" t="s">
        <v>776</v>
      </c>
      <c r="AQ929" s="320"/>
      <c r="AR929" s="320"/>
      <c r="AS929" s="320"/>
      <c r="AT929" s="320"/>
      <c r="AU929" s="320"/>
      <c r="AV929" s="320"/>
      <c r="AW929" s="320"/>
      <c r="AX929" s="320"/>
    </row>
    <row r="930" spans="1:50" ht="70.150000000000006" customHeight="1" x14ac:dyDescent="0.15">
      <c r="A930" s="1221">
        <v>3</v>
      </c>
      <c r="B930" s="1221">
        <v>1</v>
      </c>
      <c r="C930" s="420" t="s">
        <v>1051</v>
      </c>
      <c r="D930" s="417"/>
      <c r="E930" s="417"/>
      <c r="F930" s="417"/>
      <c r="G930" s="417"/>
      <c r="H930" s="417"/>
      <c r="I930" s="417"/>
      <c r="J930" s="418">
        <v>8010005002413</v>
      </c>
      <c r="K930" s="419"/>
      <c r="L930" s="419"/>
      <c r="M930" s="419"/>
      <c r="N930" s="419"/>
      <c r="O930" s="419"/>
      <c r="P930" s="421" t="s">
        <v>1052</v>
      </c>
      <c r="Q930" s="316"/>
      <c r="R930" s="316"/>
      <c r="S930" s="316"/>
      <c r="T930" s="316"/>
      <c r="U930" s="316"/>
      <c r="V930" s="316"/>
      <c r="W930" s="316"/>
      <c r="X930" s="316"/>
      <c r="Y930" s="422">
        <f>927720/1000000</f>
        <v>0.92771999999999999</v>
      </c>
      <c r="Z930" s="422"/>
      <c r="AA930" s="422"/>
      <c r="AB930" s="422"/>
      <c r="AC930" s="321" t="s">
        <v>816</v>
      </c>
      <c r="AD930" s="321"/>
      <c r="AE930" s="321"/>
      <c r="AF930" s="321"/>
      <c r="AG930" s="321"/>
      <c r="AH930" s="423" t="s">
        <v>776</v>
      </c>
      <c r="AI930" s="424"/>
      <c r="AJ930" s="424"/>
      <c r="AK930" s="424"/>
      <c r="AL930" s="324" t="s">
        <v>776</v>
      </c>
      <c r="AM930" s="325"/>
      <c r="AN930" s="325"/>
      <c r="AO930" s="326"/>
      <c r="AP930" s="320" t="s">
        <v>776</v>
      </c>
      <c r="AQ930" s="320"/>
      <c r="AR930" s="320"/>
      <c r="AS930" s="320"/>
      <c r="AT930" s="320"/>
      <c r="AU930" s="320"/>
      <c r="AV930" s="320"/>
      <c r="AW930" s="320"/>
      <c r="AX930" s="320"/>
    </row>
    <row r="931" spans="1:50" ht="70.150000000000006" customHeight="1" x14ac:dyDescent="0.15">
      <c r="A931" s="1221">
        <v>4</v>
      </c>
      <c r="B931" s="1221">
        <v>1</v>
      </c>
      <c r="C931" s="420" t="s">
        <v>1053</v>
      </c>
      <c r="D931" s="417"/>
      <c r="E931" s="417"/>
      <c r="F931" s="417"/>
      <c r="G931" s="417"/>
      <c r="H931" s="417"/>
      <c r="I931" s="417"/>
      <c r="J931" s="418" t="s">
        <v>776</v>
      </c>
      <c r="K931" s="419"/>
      <c r="L931" s="419"/>
      <c r="M931" s="419"/>
      <c r="N931" s="419"/>
      <c r="O931" s="419"/>
      <c r="P931" s="421" t="s">
        <v>1054</v>
      </c>
      <c r="Q931" s="316"/>
      <c r="R931" s="316"/>
      <c r="S931" s="316"/>
      <c r="T931" s="316"/>
      <c r="U931" s="316"/>
      <c r="V931" s="316"/>
      <c r="W931" s="316"/>
      <c r="X931" s="316"/>
      <c r="Y931" s="1216">
        <f>785851/1000000</f>
        <v>0.78585099999999997</v>
      </c>
      <c r="Z931" s="1216"/>
      <c r="AA931" s="1216"/>
      <c r="AB931" s="1216"/>
      <c r="AC931" s="321" t="s">
        <v>816</v>
      </c>
      <c r="AD931" s="321"/>
      <c r="AE931" s="321"/>
      <c r="AF931" s="321"/>
      <c r="AG931" s="321"/>
      <c r="AH931" s="423" t="s">
        <v>776</v>
      </c>
      <c r="AI931" s="424"/>
      <c r="AJ931" s="424"/>
      <c r="AK931" s="424"/>
      <c r="AL931" s="324" t="s">
        <v>776</v>
      </c>
      <c r="AM931" s="325"/>
      <c r="AN931" s="325"/>
      <c r="AO931" s="326"/>
      <c r="AP931" s="320" t="s">
        <v>776</v>
      </c>
      <c r="AQ931" s="320"/>
      <c r="AR931" s="320"/>
      <c r="AS931" s="320"/>
      <c r="AT931" s="320"/>
      <c r="AU931" s="320"/>
      <c r="AV931" s="320"/>
      <c r="AW931" s="320"/>
      <c r="AX931" s="320"/>
    </row>
    <row r="932" spans="1:50" ht="70.150000000000006" customHeight="1" x14ac:dyDescent="0.15">
      <c r="A932" s="1221">
        <v>5</v>
      </c>
      <c r="B932" s="1221">
        <v>1</v>
      </c>
      <c r="C932" s="420" t="s">
        <v>1055</v>
      </c>
      <c r="D932" s="417"/>
      <c r="E932" s="417"/>
      <c r="F932" s="417"/>
      <c r="G932" s="417"/>
      <c r="H932" s="417"/>
      <c r="I932" s="417"/>
      <c r="J932" s="418" t="s">
        <v>776</v>
      </c>
      <c r="K932" s="419"/>
      <c r="L932" s="419"/>
      <c r="M932" s="419"/>
      <c r="N932" s="419"/>
      <c r="O932" s="419"/>
      <c r="P932" s="421" t="s">
        <v>1056</v>
      </c>
      <c r="Q932" s="316"/>
      <c r="R932" s="316"/>
      <c r="S932" s="316"/>
      <c r="T932" s="316"/>
      <c r="U932" s="316"/>
      <c r="V932" s="316"/>
      <c r="W932" s="316"/>
      <c r="X932" s="316"/>
      <c r="Y932" s="1216">
        <f>675864/1000000</f>
        <v>0.67586400000000002</v>
      </c>
      <c r="Z932" s="1216"/>
      <c r="AA932" s="1216"/>
      <c r="AB932" s="1216"/>
      <c r="AC932" s="321" t="s">
        <v>816</v>
      </c>
      <c r="AD932" s="321"/>
      <c r="AE932" s="321"/>
      <c r="AF932" s="321"/>
      <c r="AG932" s="321"/>
      <c r="AH932" s="423" t="s">
        <v>776</v>
      </c>
      <c r="AI932" s="424"/>
      <c r="AJ932" s="424"/>
      <c r="AK932" s="424"/>
      <c r="AL932" s="324" t="s">
        <v>776</v>
      </c>
      <c r="AM932" s="325"/>
      <c r="AN932" s="325"/>
      <c r="AO932" s="326"/>
      <c r="AP932" s="320"/>
      <c r="AQ932" s="320"/>
      <c r="AR932" s="320"/>
      <c r="AS932" s="320"/>
      <c r="AT932" s="320"/>
      <c r="AU932" s="320"/>
      <c r="AV932" s="320"/>
      <c r="AW932" s="320"/>
      <c r="AX932" s="320"/>
    </row>
    <row r="933" spans="1:50" ht="26.25" hidden="1" customHeight="1" x14ac:dyDescent="0.15">
      <c r="A933" s="1221">
        <v>6</v>
      </c>
      <c r="B933" s="122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221">
        <v>7</v>
      </c>
      <c r="B934" s="122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221">
        <v>8</v>
      </c>
      <c r="B935" s="122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221">
        <v>9</v>
      </c>
      <c r="B936" s="122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221">
        <v>10</v>
      </c>
      <c r="B937" s="122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221">
        <v>11</v>
      </c>
      <c r="B938" s="122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221">
        <v>12</v>
      </c>
      <c r="B939" s="122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221">
        <v>13</v>
      </c>
      <c r="B940" s="122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221">
        <v>14</v>
      </c>
      <c r="B941" s="122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221">
        <v>15</v>
      </c>
      <c r="B942" s="122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221">
        <v>16</v>
      </c>
      <c r="B943" s="122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221">
        <v>17</v>
      </c>
      <c r="B944" s="122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221">
        <v>18</v>
      </c>
      <c r="B945" s="122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221">
        <v>19</v>
      </c>
      <c r="B946" s="122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221">
        <v>20</v>
      </c>
      <c r="B947" s="122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221">
        <v>21</v>
      </c>
      <c r="B948" s="122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221">
        <v>22</v>
      </c>
      <c r="B949" s="122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221">
        <v>23</v>
      </c>
      <c r="B950" s="122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221">
        <v>24</v>
      </c>
      <c r="B951" s="122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221">
        <v>25</v>
      </c>
      <c r="B952" s="122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221">
        <v>26</v>
      </c>
      <c r="B953" s="122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221">
        <v>27</v>
      </c>
      <c r="B954" s="122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221">
        <v>28</v>
      </c>
      <c r="B955" s="122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221">
        <v>29</v>
      </c>
      <c r="B956" s="122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221">
        <v>30</v>
      </c>
      <c r="B957" s="122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333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385</v>
      </c>
      <c r="K960" s="100"/>
      <c r="L960" s="100"/>
      <c r="M960" s="100"/>
      <c r="N960" s="100"/>
      <c r="O960" s="100"/>
      <c r="P960" s="346" t="s">
        <v>27</v>
      </c>
      <c r="Q960" s="346"/>
      <c r="R960" s="346"/>
      <c r="S960" s="346"/>
      <c r="T960" s="346"/>
      <c r="U960" s="346"/>
      <c r="V960" s="346"/>
      <c r="W960" s="346"/>
      <c r="X960" s="346"/>
      <c r="Y960" s="343" t="s">
        <v>438</v>
      </c>
      <c r="Z960" s="344"/>
      <c r="AA960" s="344"/>
      <c r="AB960" s="344"/>
      <c r="AC960" s="276" t="s">
        <v>423</v>
      </c>
      <c r="AD960" s="276"/>
      <c r="AE960" s="276"/>
      <c r="AF960" s="276"/>
      <c r="AG960" s="276"/>
      <c r="AH960" s="343" t="s">
        <v>370</v>
      </c>
      <c r="AI960" s="345"/>
      <c r="AJ960" s="345"/>
      <c r="AK960" s="345"/>
      <c r="AL960" s="345" t="s">
        <v>21</v>
      </c>
      <c r="AM960" s="345"/>
      <c r="AN960" s="345"/>
      <c r="AO960" s="429"/>
      <c r="AP960" s="430" t="s">
        <v>386</v>
      </c>
      <c r="AQ960" s="430"/>
      <c r="AR960" s="430"/>
      <c r="AS960" s="430"/>
      <c r="AT960" s="430"/>
      <c r="AU960" s="430"/>
      <c r="AV960" s="430"/>
      <c r="AW960" s="430"/>
      <c r="AX960" s="430"/>
    </row>
    <row r="961" spans="1:50" ht="40.9" customHeight="1" x14ac:dyDescent="0.15">
      <c r="A961" s="1221">
        <v>1</v>
      </c>
      <c r="B961" s="1221">
        <v>1</v>
      </c>
      <c r="C961" s="420" t="s">
        <v>1057</v>
      </c>
      <c r="D961" s="417"/>
      <c r="E961" s="417"/>
      <c r="F961" s="417"/>
      <c r="G961" s="417"/>
      <c r="H961" s="417"/>
      <c r="I961" s="417"/>
      <c r="J961" s="1196">
        <v>3190002010240</v>
      </c>
      <c r="K961" s="1197"/>
      <c r="L961" s="1197"/>
      <c r="M961" s="1197"/>
      <c r="N961" s="1197"/>
      <c r="O961" s="1197"/>
      <c r="P961" s="421" t="s">
        <v>1058</v>
      </c>
      <c r="Q961" s="316"/>
      <c r="R961" s="316"/>
      <c r="S961" s="316"/>
      <c r="T961" s="316"/>
      <c r="U961" s="316"/>
      <c r="V961" s="316"/>
      <c r="W961" s="316"/>
      <c r="X961" s="316"/>
      <c r="Y961" s="422">
        <v>1</v>
      </c>
      <c r="Z961" s="422"/>
      <c r="AA961" s="422"/>
      <c r="AB961" s="422"/>
      <c r="AC961" s="321" t="s">
        <v>756</v>
      </c>
      <c r="AD961" s="321"/>
      <c r="AE961" s="321"/>
      <c r="AF961" s="321"/>
      <c r="AG961" s="321"/>
      <c r="AH961" s="423" t="s">
        <v>747</v>
      </c>
      <c r="AI961" s="424"/>
      <c r="AJ961" s="424"/>
      <c r="AK961" s="424"/>
      <c r="AL961" s="324" t="s">
        <v>747</v>
      </c>
      <c r="AM961" s="325"/>
      <c r="AN961" s="325"/>
      <c r="AO961" s="326"/>
      <c r="AP961" s="320" t="s">
        <v>976</v>
      </c>
      <c r="AQ961" s="320"/>
      <c r="AR961" s="320"/>
      <c r="AS961" s="320"/>
      <c r="AT961" s="320"/>
      <c r="AU961" s="320"/>
      <c r="AV961" s="320"/>
      <c r="AW961" s="320"/>
      <c r="AX961" s="320"/>
    </row>
    <row r="962" spans="1:50" ht="34.15" customHeight="1" x14ac:dyDescent="0.15">
      <c r="A962" s="1221">
        <v>2</v>
      </c>
      <c r="B962" s="1221">
        <v>1</v>
      </c>
      <c r="C962" s="420" t="s">
        <v>809</v>
      </c>
      <c r="D962" s="417"/>
      <c r="E962" s="417"/>
      <c r="F962" s="417"/>
      <c r="G962" s="417"/>
      <c r="H962" s="417"/>
      <c r="I962" s="417"/>
      <c r="J962" s="1196">
        <v>8140001042490</v>
      </c>
      <c r="K962" s="1197"/>
      <c r="L962" s="1197"/>
      <c r="M962" s="1197"/>
      <c r="N962" s="1197"/>
      <c r="O962" s="1197"/>
      <c r="P962" s="421" t="s">
        <v>1059</v>
      </c>
      <c r="Q962" s="316"/>
      <c r="R962" s="316"/>
      <c r="S962" s="316"/>
      <c r="T962" s="316"/>
      <c r="U962" s="316"/>
      <c r="V962" s="316"/>
      <c r="W962" s="316"/>
      <c r="X962" s="316"/>
      <c r="Y962" s="422">
        <v>1</v>
      </c>
      <c r="Z962" s="422"/>
      <c r="AA962" s="422"/>
      <c r="AB962" s="422"/>
      <c r="AC962" s="321" t="s">
        <v>756</v>
      </c>
      <c r="AD962" s="321"/>
      <c r="AE962" s="321"/>
      <c r="AF962" s="321"/>
      <c r="AG962" s="321"/>
      <c r="AH962" s="423" t="s">
        <v>976</v>
      </c>
      <c r="AI962" s="424"/>
      <c r="AJ962" s="424"/>
      <c r="AK962" s="424"/>
      <c r="AL962" s="324" t="s">
        <v>976</v>
      </c>
      <c r="AM962" s="325"/>
      <c r="AN962" s="325"/>
      <c r="AO962" s="326"/>
      <c r="AP962" s="320" t="s">
        <v>976</v>
      </c>
      <c r="AQ962" s="320"/>
      <c r="AR962" s="320"/>
      <c r="AS962" s="320"/>
      <c r="AT962" s="320"/>
      <c r="AU962" s="320"/>
      <c r="AV962" s="320"/>
      <c r="AW962" s="320"/>
      <c r="AX962" s="320"/>
    </row>
    <row r="963" spans="1:50" ht="26.25" customHeight="1" x14ac:dyDescent="0.15">
      <c r="A963" s="1221">
        <v>3</v>
      </c>
      <c r="B963" s="1221">
        <v>1</v>
      </c>
      <c r="C963" s="420" t="s">
        <v>1060</v>
      </c>
      <c r="D963" s="417"/>
      <c r="E963" s="417"/>
      <c r="F963" s="417"/>
      <c r="G963" s="417"/>
      <c r="H963" s="417"/>
      <c r="I963" s="417"/>
      <c r="J963" s="1196">
        <v>7120001078661</v>
      </c>
      <c r="K963" s="1197"/>
      <c r="L963" s="1197"/>
      <c r="M963" s="1197"/>
      <c r="N963" s="1197"/>
      <c r="O963" s="1197"/>
      <c r="P963" s="421" t="s">
        <v>1061</v>
      </c>
      <c r="Q963" s="316"/>
      <c r="R963" s="316"/>
      <c r="S963" s="316"/>
      <c r="T963" s="316"/>
      <c r="U963" s="316"/>
      <c r="V963" s="316"/>
      <c r="W963" s="316"/>
      <c r="X963" s="316"/>
      <c r="Y963" s="422">
        <v>0</v>
      </c>
      <c r="Z963" s="422"/>
      <c r="AA963" s="422"/>
      <c r="AB963" s="422"/>
      <c r="AC963" s="321" t="s">
        <v>756</v>
      </c>
      <c r="AD963" s="321"/>
      <c r="AE963" s="321"/>
      <c r="AF963" s="321"/>
      <c r="AG963" s="321"/>
      <c r="AH963" s="423" t="s">
        <v>976</v>
      </c>
      <c r="AI963" s="424"/>
      <c r="AJ963" s="424"/>
      <c r="AK963" s="424"/>
      <c r="AL963" s="324" t="s">
        <v>976</v>
      </c>
      <c r="AM963" s="325"/>
      <c r="AN963" s="325"/>
      <c r="AO963" s="326"/>
      <c r="AP963" s="320" t="s">
        <v>976</v>
      </c>
      <c r="AQ963" s="320"/>
      <c r="AR963" s="320"/>
      <c r="AS963" s="320"/>
      <c r="AT963" s="320"/>
      <c r="AU963" s="320"/>
      <c r="AV963" s="320"/>
      <c r="AW963" s="320"/>
      <c r="AX963" s="320"/>
    </row>
    <row r="964" spans="1:50" ht="26.25" hidden="1" customHeight="1" x14ac:dyDescent="0.15">
      <c r="A964" s="1221">
        <v>4</v>
      </c>
      <c r="B964" s="122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221">
        <v>5</v>
      </c>
      <c r="B965" s="122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221">
        <v>6</v>
      </c>
      <c r="B966" s="122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221">
        <v>7</v>
      </c>
      <c r="B967" s="122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221">
        <v>8</v>
      </c>
      <c r="B968" s="122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221">
        <v>9</v>
      </c>
      <c r="B969" s="122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221">
        <v>10</v>
      </c>
      <c r="B970" s="122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221">
        <v>11</v>
      </c>
      <c r="B971" s="122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221">
        <v>12</v>
      </c>
      <c r="B972" s="122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221">
        <v>13</v>
      </c>
      <c r="B973" s="122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221">
        <v>14</v>
      </c>
      <c r="B974" s="122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221">
        <v>15</v>
      </c>
      <c r="B975" s="122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221">
        <v>16</v>
      </c>
      <c r="B976" s="122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221">
        <v>17</v>
      </c>
      <c r="B977" s="122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221">
        <v>18</v>
      </c>
      <c r="B978" s="122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221">
        <v>19</v>
      </c>
      <c r="B979" s="122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221">
        <v>20</v>
      </c>
      <c r="B980" s="122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221">
        <v>21</v>
      </c>
      <c r="B981" s="122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221">
        <v>22</v>
      </c>
      <c r="B982" s="122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221">
        <v>23</v>
      </c>
      <c r="B983" s="122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221">
        <v>24</v>
      </c>
      <c r="B984" s="122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221">
        <v>25</v>
      </c>
      <c r="B985" s="122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221">
        <v>26</v>
      </c>
      <c r="B986" s="122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221">
        <v>27</v>
      </c>
      <c r="B987" s="122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221">
        <v>28</v>
      </c>
      <c r="B988" s="122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221">
        <v>29</v>
      </c>
      <c r="B989" s="122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221">
        <v>30</v>
      </c>
      <c r="B990" s="122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334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385</v>
      </c>
      <c r="K993" s="100"/>
      <c r="L993" s="100"/>
      <c r="M993" s="100"/>
      <c r="N993" s="100"/>
      <c r="O993" s="100"/>
      <c r="P993" s="346" t="s">
        <v>27</v>
      </c>
      <c r="Q993" s="346"/>
      <c r="R993" s="346"/>
      <c r="S993" s="346"/>
      <c r="T993" s="346"/>
      <c r="U993" s="346"/>
      <c r="V993" s="346"/>
      <c r="W993" s="346"/>
      <c r="X993" s="346"/>
      <c r="Y993" s="343" t="s">
        <v>438</v>
      </c>
      <c r="Z993" s="344"/>
      <c r="AA993" s="344"/>
      <c r="AB993" s="344"/>
      <c r="AC993" s="276" t="s">
        <v>423</v>
      </c>
      <c r="AD993" s="276"/>
      <c r="AE993" s="276"/>
      <c r="AF993" s="276"/>
      <c r="AG993" s="276"/>
      <c r="AH993" s="343" t="s">
        <v>370</v>
      </c>
      <c r="AI993" s="345"/>
      <c r="AJ993" s="345"/>
      <c r="AK993" s="345"/>
      <c r="AL993" s="345" t="s">
        <v>21</v>
      </c>
      <c r="AM993" s="345"/>
      <c r="AN993" s="345"/>
      <c r="AO993" s="429"/>
      <c r="AP993" s="430" t="s">
        <v>386</v>
      </c>
      <c r="AQ993" s="430"/>
      <c r="AR993" s="430"/>
      <c r="AS993" s="430"/>
      <c r="AT993" s="430"/>
      <c r="AU993" s="430"/>
      <c r="AV993" s="430"/>
      <c r="AW993" s="430"/>
      <c r="AX993" s="430"/>
    </row>
    <row r="994" spans="1:50" ht="26.25" customHeight="1" x14ac:dyDescent="0.15">
      <c r="A994" s="1221">
        <v>1</v>
      </c>
      <c r="B994" s="1221">
        <v>1</v>
      </c>
      <c r="C994" s="1256" t="s">
        <v>1062</v>
      </c>
      <c r="D994" s="1257"/>
      <c r="E994" s="1257"/>
      <c r="F994" s="1257"/>
      <c r="G994" s="1257"/>
      <c r="H994" s="1257"/>
      <c r="I994" s="1258"/>
      <c r="J994" s="1196">
        <v>5013301020520</v>
      </c>
      <c r="K994" s="1197"/>
      <c r="L994" s="1197"/>
      <c r="M994" s="1197"/>
      <c r="N994" s="1197"/>
      <c r="O994" s="1197"/>
      <c r="P994" s="1202" t="s">
        <v>1063</v>
      </c>
      <c r="Q994" s="1203"/>
      <c r="R994" s="1203"/>
      <c r="S994" s="1203"/>
      <c r="T994" s="1203"/>
      <c r="U994" s="1203"/>
      <c r="V994" s="1203"/>
      <c r="W994" s="1203"/>
      <c r="X994" s="1203"/>
      <c r="Y994" s="1259">
        <f>2764800/1000000</f>
        <v>2.7648000000000001</v>
      </c>
      <c r="Z994" s="1260"/>
      <c r="AA994" s="1260"/>
      <c r="AB994" s="1261"/>
      <c r="AC994" s="321" t="s">
        <v>1064</v>
      </c>
      <c r="AD994" s="321"/>
      <c r="AE994" s="321"/>
      <c r="AF994" s="321"/>
      <c r="AG994" s="321"/>
      <c r="AH994" s="1198">
        <v>1</v>
      </c>
      <c r="AI994" s="1199"/>
      <c r="AJ994" s="1199"/>
      <c r="AK994" s="1199"/>
      <c r="AL994" s="324">
        <v>82.4</v>
      </c>
      <c r="AM994" s="325"/>
      <c r="AN994" s="325"/>
      <c r="AO994" s="326"/>
      <c r="AP994" s="1222"/>
      <c r="AQ994" s="1222"/>
      <c r="AR994" s="1222"/>
      <c r="AS994" s="1222"/>
      <c r="AT994" s="1222"/>
      <c r="AU994" s="1222"/>
      <c r="AV994" s="1222"/>
      <c r="AW994" s="1222"/>
      <c r="AX994" s="1222"/>
    </row>
    <row r="995" spans="1:50" ht="26.25" customHeight="1" x14ac:dyDescent="0.15">
      <c r="A995" s="1221">
        <v>2</v>
      </c>
      <c r="B995" s="1221">
        <v>1</v>
      </c>
      <c r="C995" s="1256" t="s">
        <v>1065</v>
      </c>
      <c r="D995" s="1257"/>
      <c r="E995" s="1257"/>
      <c r="F995" s="1257"/>
      <c r="G995" s="1257"/>
      <c r="H995" s="1257"/>
      <c r="I995" s="1258"/>
      <c r="J995" s="1196">
        <v>7170005001508</v>
      </c>
      <c r="K995" s="1197"/>
      <c r="L995" s="1197"/>
      <c r="M995" s="1197"/>
      <c r="N995" s="1197"/>
      <c r="O995" s="1197"/>
      <c r="P995" s="1202" t="s">
        <v>1066</v>
      </c>
      <c r="Q995" s="1203"/>
      <c r="R995" s="1203"/>
      <c r="S995" s="1203"/>
      <c r="T995" s="1203"/>
      <c r="U995" s="1203"/>
      <c r="V995" s="1203"/>
      <c r="W995" s="1203"/>
      <c r="X995" s="1203"/>
      <c r="Y995" s="1259">
        <f>2376000/1000000</f>
        <v>2.3759999999999999</v>
      </c>
      <c r="Z995" s="1260"/>
      <c r="AA995" s="1260"/>
      <c r="AB995" s="1261"/>
      <c r="AC995" s="321" t="s">
        <v>1064</v>
      </c>
      <c r="AD995" s="321"/>
      <c r="AE995" s="321"/>
      <c r="AF995" s="321"/>
      <c r="AG995" s="321"/>
      <c r="AH995" s="423">
        <v>1</v>
      </c>
      <c r="AI995" s="424"/>
      <c r="AJ995" s="424"/>
      <c r="AK995" s="424"/>
      <c r="AL995" s="324">
        <v>96.3</v>
      </c>
      <c r="AM995" s="325"/>
      <c r="AN995" s="325"/>
      <c r="AO995" s="326"/>
      <c r="AP995" s="320"/>
      <c r="AQ995" s="320"/>
      <c r="AR995" s="320"/>
      <c r="AS995" s="320"/>
      <c r="AT995" s="320"/>
      <c r="AU995" s="320"/>
      <c r="AV995" s="320"/>
      <c r="AW995" s="320"/>
      <c r="AX995" s="320"/>
    </row>
    <row r="996" spans="1:50" ht="26.25" customHeight="1" x14ac:dyDescent="0.15">
      <c r="A996" s="1221">
        <v>3</v>
      </c>
      <c r="B996" s="1221">
        <v>1</v>
      </c>
      <c r="C996" s="1256" t="s">
        <v>1067</v>
      </c>
      <c r="D996" s="1257"/>
      <c r="E996" s="1257"/>
      <c r="F996" s="1257"/>
      <c r="G996" s="1257"/>
      <c r="H996" s="1257"/>
      <c r="I996" s="1258"/>
      <c r="J996" s="1196">
        <v>9170005005804</v>
      </c>
      <c r="K996" s="1197"/>
      <c r="L996" s="1197"/>
      <c r="M996" s="1197"/>
      <c r="N996" s="1197"/>
      <c r="O996" s="1197"/>
      <c r="P996" s="1202" t="s">
        <v>1068</v>
      </c>
      <c r="Q996" s="1203"/>
      <c r="R996" s="1203"/>
      <c r="S996" s="1203"/>
      <c r="T996" s="1203"/>
      <c r="U996" s="1203"/>
      <c r="V996" s="1203"/>
      <c r="W996" s="1203"/>
      <c r="X996" s="1203"/>
      <c r="Y996" s="1259">
        <f>1350000/1000000</f>
        <v>1.35</v>
      </c>
      <c r="Z996" s="1260"/>
      <c r="AA996" s="1260"/>
      <c r="AB996" s="1261"/>
      <c r="AC996" s="321" t="s">
        <v>1064</v>
      </c>
      <c r="AD996" s="321"/>
      <c r="AE996" s="321"/>
      <c r="AF996" s="321"/>
      <c r="AG996" s="321"/>
      <c r="AH996" s="423">
        <v>1</v>
      </c>
      <c r="AI996" s="424"/>
      <c r="AJ996" s="424"/>
      <c r="AK996" s="424"/>
      <c r="AL996" s="324">
        <v>58.1</v>
      </c>
      <c r="AM996" s="325"/>
      <c r="AN996" s="325"/>
      <c r="AO996" s="326"/>
      <c r="AP996" s="320"/>
      <c r="AQ996" s="320"/>
      <c r="AR996" s="320"/>
      <c r="AS996" s="320"/>
      <c r="AT996" s="320"/>
      <c r="AU996" s="320"/>
      <c r="AV996" s="320"/>
      <c r="AW996" s="320"/>
      <c r="AX996" s="320"/>
    </row>
    <row r="997" spans="1:50" ht="26.25" customHeight="1" x14ac:dyDescent="0.15">
      <c r="A997" s="1221">
        <v>4</v>
      </c>
      <c r="B997" s="1221">
        <v>1</v>
      </c>
      <c r="C997" s="1262" t="s">
        <v>1069</v>
      </c>
      <c r="D997" s="1263"/>
      <c r="E997" s="1263"/>
      <c r="F997" s="1263"/>
      <c r="G997" s="1263"/>
      <c r="H997" s="1263"/>
      <c r="I997" s="1264"/>
      <c r="J997" s="1196" t="s">
        <v>976</v>
      </c>
      <c r="K997" s="1197"/>
      <c r="L997" s="1197"/>
      <c r="M997" s="1197"/>
      <c r="N997" s="1197"/>
      <c r="O997" s="1197"/>
      <c r="P997" s="1202" t="s">
        <v>1063</v>
      </c>
      <c r="Q997" s="1203"/>
      <c r="R997" s="1203"/>
      <c r="S997" s="1203"/>
      <c r="T997" s="1203"/>
      <c r="U997" s="1203"/>
      <c r="V997" s="1203"/>
      <c r="W997" s="1203"/>
      <c r="X997" s="1203"/>
      <c r="Y997" s="1271">
        <f>970000/1000000</f>
        <v>0.97</v>
      </c>
      <c r="Z997" s="1272"/>
      <c r="AA997" s="1272"/>
      <c r="AB997" s="1273"/>
      <c r="AC997" s="321" t="s">
        <v>1070</v>
      </c>
      <c r="AD997" s="321"/>
      <c r="AE997" s="321"/>
      <c r="AF997" s="321"/>
      <c r="AG997" s="321"/>
      <c r="AH997" s="423" t="s">
        <v>976</v>
      </c>
      <c r="AI997" s="424"/>
      <c r="AJ997" s="424"/>
      <c r="AK997" s="424"/>
      <c r="AL997" s="324" t="s">
        <v>976</v>
      </c>
      <c r="AM997" s="325"/>
      <c r="AN997" s="325"/>
      <c r="AO997" s="326"/>
      <c r="AP997" s="320"/>
      <c r="AQ997" s="320"/>
      <c r="AR997" s="320"/>
      <c r="AS997" s="320"/>
      <c r="AT997" s="320"/>
      <c r="AU997" s="320"/>
      <c r="AV997" s="320"/>
      <c r="AW997" s="320"/>
      <c r="AX997" s="320"/>
    </row>
    <row r="998" spans="1:50" ht="26.25" customHeight="1" x14ac:dyDescent="0.15">
      <c r="A998" s="1221">
        <v>5</v>
      </c>
      <c r="B998" s="1221">
        <v>1</v>
      </c>
      <c r="C998" s="1262" t="s">
        <v>1071</v>
      </c>
      <c r="D998" s="1263"/>
      <c r="E998" s="1263"/>
      <c r="F998" s="1263"/>
      <c r="G998" s="1263"/>
      <c r="H998" s="1263"/>
      <c r="I998" s="1264"/>
      <c r="J998" s="1196" t="s">
        <v>747</v>
      </c>
      <c r="K998" s="1197"/>
      <c r="L998" s="1197"/>
      <c r="M998" s="1197"/>
      <c r="N998" s="1197"/>
      <c r="O998" s="1197"/>
      <c r="P998" s="1202" t="s">
        <v>1063</v>
      </c>
      <c r="Q998" s="1203"/>
      <c r="R998" s="1203"/>
      <c r="S998" s="1203"/>
      <c r="T998" s="1203"/>
      <c r="U998" s="1203"/>
      <c r="V998" s="1203"/>
      <c r="W998" s="1203"/>
      <c r="X998" s="1203"/>
      <c r="Y998" s="1265">
        <f>968760/1000000</f>
        <v>0.96875999999999995</v>
      </c>
      <c r="Z998" s="1266"/>
      <c r="AA998" s="1266"/>
      <c r="AB998" s="1267"/>
      <c r="AC998" s="321" t="s">
        <v>1070</v>
      </c>
      <c r="AD998" s="321"/>
      <c r="AE998" s="321"/>
      <c r="AF998" s="321"/>
      <c r="AG998" s="321"/>
      <c r="AH998" s="423" t="s">
        <v>976</v>
      </c>
      <c r="AI998" s="424"/>
      <c r="AJ998" s="424"/>
      <c r="AK998" s="424"/>
      <c r="AL998" s="324" t="s">
        <v>747</v>
      </c>
      <c r="AM998" s="325"/>
      <c r="AN998" s="325"/>
      <c r="AO998" s="326"/>
      <c r="AP998" s="442"/>
      <c r="AQ998" s="443"/>
      <c r="AR998" s="443"/>
      <c r="AS998" s="443"/>
      <c r="AT998" s="443"/>
      <c r="AU998" s="443"/>
      <c r="AV998" s="443"/>
      <c r="AW998" s="443"/>
      <c r="AX998" s="444"/>
    </row>
    <row r="999" spans="1:50" ht="26.25" customHeight="1" x14ac:dyDescent="0.15">
      <c r="A999" s="1221">
        <v>6</v>
      </c>
      <c r="B999" s="1221">
        <v>1</v>
      </c>
      <c r="C999" s="1262" t="s">
        <v>1072</v>
      </c>
      <c r="D999" s="1263"/>
      <c r="E999" s="1263"/>
      <c r="F999" s="1263"/>
      <c r="G999" s="1263"/>
      <c r="H999" s="1263"/>
      <c r="I999" s="1264"/>
      <c r="J999" s="1196" t="s">
        <v>747</v>
      </c>
      <c r="K999" s="1197"/>
      <c r="L999" s="1197"/>
      <c r="M999" s="1197"/>
      <c r="N999" s="1197"/>
      <c r="O999" s="1197"/>
      <c r="P999" s="1202" t="s">
        <v>1063</v>
      </c>
      <c r="Q999" s="1203"/>
      <c r="R999" s="1203"/>
      <c r="S999" s="1203"/>
      <c r="T999" s="1203"/>
      <c r="U999" s="1203"/>
      <c r="V999" s="1203"/>
      <c r="W999" s="1203"/>
      <c r="X999" s="1203"/>
      <c r="Y999" s="1268">
        <f>945000/1000000</f>
        <v>0.94499999999999995</v>
      </c>
      <c r="Z999" s="1269"/>
      <c r="AA999" s="1269"/>
      <c r="AB999" s="1270"/>
      <c r="AC999" s="321" t="s">
        <v>1070</v>
      </c>
      <c r="AD999" s="321"/>
      <c r="AE999" s="321"/>
      <c r="AF999" s="321"/>
      <c r="AG999" s="321"/>
      <c r="AH999" s="423" t="s">
        <v>976</v>
      </c>
      <c r="AI999" s="424"/>
      <c r="AJ999" s="424"/>
      <c r="AK999" s="424"/>
      <c r="AL999" s="324" t="s">
        <v>747</v>
      </c>
      <c r="AM999" s="325"/>
      <c r="AN999" s="325"/>
      <c r="AO999" s="326"/>
      <c r="AP999" s="320"/>
      <c r="AQ999" s="320"/>
      <c r="AR999" s="320"/>
      <c r="AS999" s="320"/>
      <c r="AT999" s="320"/>
      <c r="AU999" s="320"/>
      <c r="AV999" s="320"/>
      <c r="AW999" s="320"/>
      <c r="AX999" s="320"/>
    </row>
    <row r="1000" spans="1:50" ht="26.25" customHeight="1" x14ac:dyDescent="0.15">
      <c r="A1000" s="1221">
        <v>7</v>
      </c>
      <c r="B1000" s="1221">
        <v>1</v>
      </c>
      <c r="C1000" s="1262" t="s">
        <v>1073</v>
      </c>
      <c r="D1000" s="1263"/>
      <c r="E1000" s="1263"/>
      <c r="F1000" s="1263"/>
      <c r="G1000" s="1263"/>
      <c r="H1000" s="1263"/>
      <c r="I1000" s="1264"/>
      <c r="J1000" s="1196" t="s">
        <v>976</v>
      </c>
      <c r="K1000" s="1197"/>
      <c r="L1000" s="1197"/>
      <c r="M1000" s="1197"/>
      <c r="N1000" s="1197"/>
      <c r="O1000" s="1197"/>
      <c r="P1000" s="1202" t="s">
        <v>1063</v>
      </c>
      <c r="Q1000" s="1203"/>
      <c r="R1000" s="1203"/>
      <c r="S1000" s="1203"/>
      <c r="T1000" s="1203"/>
      <c r="U1000" s="1203"/>
      <c r="V1000" s="1203"/>
      <c r="W1000" s="1203"/>
      <c r="X1000" s="1203"/>
      <c r="Y1000" s="1268">
        <f>930000/1000000</f>
        <v>0.93</v>
      </c>
      <c r="Z1000" s="1269"/>
      <c r="AA1000" s="1269"/>
      <c r="AB1000" s="1270"/>
      <c r="AC1000" s="321" t="s">
        <v>1070</v>
      </c>
      <c r="AD1000" s="321"/>
      <c r="AE1000" s="321"/>
      <c r="AF1000" s="321"/>
      <c r="AG1000" s="321"/>
      <c r="AH1000" s="423" t="s">
        <v>747</v>
      </c>
      <c r="AI1000" s="424"/>
      <c r="AJ1000" s="424"/>
      <c r="AK1000" s="424"/>
      <c r="AL1000" s="324" t="s">
        <v>747</v>
      </c>
      <c r="AM1000" s="325"/>
      <c r="AN1000" s="325"/>
      <c r="AO1000" s="326"/>
      <c r="AP1000" s="320"/>
      <c r="AQ1000" s="320"/>
      <c r="AR1000" s="320"/>
      <c r="AS1000" s="320"/>
      <c r="AT1000" s="320"/>
      <c r="AU1000" s="320"/>
      <c r="AV1000" s="320"/>
      <c r="AW1000" s="320"/>
      <c r="AX1000" s="320"/>
    </row>
    <row r="1001" spans="1:50" ht="26.25" customHeight="1" x14ac:dyDescent="0.15">
      <c r="A1001" s="1221">
        <v>8</v>
      </c>
      <c r="B1001" s="1221">
        <v>1</v>
      </c>
      <c r="C1001" s="1262" t="s">
        <v>1074</v>
      </c>
      <c r="D1001" s="1263"/>
      <c r="E1001" s="1263"/>
      <c r="F1001" s="1263"/>
      <c r="G1001" s="1263"/>
      <c r="H1001" s="1263"/>
      <c r="I1001" s="1264"/>
      <c r="J1001" s="1196">
        <v>8140005020419</v>
      </c>
      <c r="K1001" s="1197"/>
      <c r="L1001" s="1197"/>
      <c r="M1001" s="1197"/>
      <c r="N1001" s="1197"/>
      <c r="O1001" s="1197"/>
      <c r="P1001" s="1202" t="s">
        <v>1063</v>
      </c>
      <c r="Q1001" s="1203"/>
      <c r="R1001" s="1203"/>
      <c r="S1001" s="1203"/>
      <c r="T1001" s="1203"/>
      <c r="U1001" s="1203"/>
      <c r="V1001" s="1203"/>
      <c r="W1001" s="1203"/>
      <c r="X1001" s="1203"/>
      <c r="Y1001" s="1268">
        <f>905300/1000000</f>
        <v>0.90529999999999999</v>
      </c>
      <c r="Z1001" s="1269"/>
      <c r="AA1001" s="1269"/>
      <c r="AB1001" s="1270"/>
      <c r="AC1001" s="321" t="s">
        <v>1070</v>
      </c>
      <c r="AD1001" s="321"/>
      <c r="AE1001" s="321"/>
      <c r="AF1001" s="321"/>
      <c r="AG1001" s="321"/>
      <c r="AH1001" s="423" t="s">
        <v>976</v>
      </c>
      <c r="AI1001" s="424"/>
      <c r="AJ1001" s="424"/>
      <c r="AK1001" s="424"/>
      <c r="AL1001" s="324" t="s">
        <v>747</v>
      </c>
      <c r="AM1001" s="325"/>
      <c r="AN1001" s="325"/>
      <c r="AO1001" s="326"/>
      <c r="AP1001" s="320"/>
      <c r="AQ1001" s="320"/>
      <c r="AR1001" s="320"/>
      <c r="AS1001" s="320"/>
      <c r="AT1001" s="320"/>
      <c r="AU1001" s="320"/>
      <c r="AV1001" s="320"/>
      <c r="AW1001" s="320"/>
      <c r="AX1001" s="320"/>
    </row>
    <row r="1002" spans="1:50" ht="26.25" customHeight="1" x14ac:dyDescent="0.15">
      <c r="A1002" s="1221">
        <v>9</v>
      </c>
      <c r="B1002" s="1221">
        <v>1</v>
      </c>
      <c r="C1002" s="1262" t="s">
        <v>1075</v>
      </c>
      <c r="D1002" s="1263"/>
      <c r="E1002" s="1263"/>
      <c r="F1002" s="1263"/>
      <c r="G1002" s="1263"/>
      <c r="H1002" s="1263"/>
      <c r="I1002" s="1264"/>
      <c r="J1002" s="1196">
        <v>2130005014641</v>
      </c>
      <c r="K1002" s="1197"/>
      <c r="L1002" s="1197"/>
      <c r="M1002" s="1197"/>
      <c r="N1002" s="1197"/>
      <c r="O1002" s="1197"/>
      <c r="P1002" s="1202" t="s">
        <v>1063</v>
      </c>
      <c r="Q1002" s="1203"/>
      <c r="R1002" s="1203"/>
      <c r="S1002" s="1203"/>
      <c r="T1002" s="1203"/>
      <c r="U1002" s="1203"/>
      <c r="V1002" s="1203"/>
      <c r="W1002" s="1203"/>
      <c r="X1002" s="1203"/>
      <c r="Y1002" s="1268">
        <f>845640/1000000</f>
        <v>0.84563999999999995</v>
      </c>
      <c r="Z1002" s="1269"/>
      <c r="AA1002" s="1269"/>
      <c r="AB1002" s="1270"/>
      <c r="AC1002" s="321" t="s">
        <v>1070</v>
      </c>
      <c r="AD1002" s="321"/>
      <c r="AE1002" s="321"/>
      <c r="AF1002" s="321"/>
      <c r="AG1002" s="321"/>
      <c r="AH1002" s="423" t="s">
        <v>976</v>
      </c>
      <c r="AI1002" s="424"/>
      <c r="AJ1002" s="424"/>
      <c r="AK1002" s="424"/>
      <c r="AL1002" s="324" t="s">
        <v>747</v>
      </c>
      <c r="AM1002" s="325"/>
      <c r="AN1002" s="325"/>
      <c r="AO1002" s="326"/>
      <c r="AP1002" s="320"/>
      <c r="AQ1002" s="320"/>
      <c r="AR1002" s="320"/>
      <c r="AS1002" s="320"/>
      <c r="AT1002" s="320"/>
      <c r="AU1002" s="320"/>
      <c r="AV1002" s="320"/>
      <c r="AW1002" s="320"/>
      <c r="AX1002" s="320"/>
    </row>
    <row r="1003" spans="1:50" ht="26.25" customHeight="1" x14ac:dyDescent="0.15">
      <c r="A1003" s="1221">
        <v>10</v>
      </c>
      <c r="B1003" s="1221">
        <v>1</v>
      </c>
      <c r="C1003" s="1256" t="s">
        <v>1076</v>
      </c>
      <c r="D1003" s="1257"/>
      <c r="E1003" s="1257"/>
      <c r="F1003" s="1257"/>
      <c r="G1003" s="1257"/>
      <c r="H1003" s="1257"/>
      <c r="I1003" s="1258"/>
      <c r="J1003" s="1196">
        <v>7120001040448</v>
      </c>
      <c r="K1003" s="1197"/>
      <c r="L1003" s="1197"/>
      <c r="M1003" s="1197"/>
      <c r="N1003" s="1197"/>
      <c r="O1003" s="1197"/>
      <c r="P1003" s="1202" t="s">
        <v>1063</v>
      </c>
      <c r="Q1003" s="1203"/>
      <c r="R1003" s="1203"/>
      <c r="S1003" s="1203"/>
      <c r="T1003" s="1203"/>
      <c r="U1003" s="1203"/>
      <c r="V1003" s="1203"/>
      <c r="W1003" s="1203"/>
      <c r="X1003" s="1203"/>
      <c r="Y1003" s="1274">
        <f>844000/1000000</f>
        <v>0.84399999999999997</v>
      </c>
      <c r="Z1003" s="1275"/>
      <c r="AA1003" s="1275"/>
      <c r="AB1003" s="1276"/>
      <c r="AC1003" s="321" t="s">
        <v>1070</v>
      </c>
      <c r="AD1003" s="321"/>
      <c r="AE1003" s="321"/>
      <c r="AF1003" s="321"/>
      <c r="AG1003" s="321"/>
      <c r="AH1003" s="423" t="s">
        <v>747</v>
      </c>
      <c r="AI1003" s="424"/>
      <c r="AJ1003" s="424"/>
      <c r="AK1003" s="424"/>
      <c r="AL1003" s="324" t="s">
        <v>747</v>
      </c>
      <c r="AM1003" s="325"/>
      <c r="AN1003" s="325"/>
      <c r="AO1003" s="326"/>
      <c r="AP1003" s="320"/>
      <c r="AQ1003" s="320"/>
      <c r="AR1003" s="320"/>
      <c r="AS1003" s="320"/>
      <c r="AT1003" s="320"/>
      <c r="AU1003" s="320"/>
      <c r="AV1003" s="320"/>
      <c r="AW1003" s="320"/>
      <c r="AX1003" s="320"/>
    </row>
    <row r="1004" spans="1:50" ht="26.25" hidden="1" customHeight="1" x14ac:dyDescent="0.15">
      <c r="A1004" s="1221">
        <v>11</v>
      </c>
      <c r="B1004" s="122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221">
        <v>12</v>
      </c>
      <c r="B1005" s="122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221">
        <v>13</v>
      </c>
      <c r="B1006" s="122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221">
        <v>14</v>
      </c>
      <c r="B1007" s="122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221">
        <v>15</v>
      </c>
      <c r="B1008" s="122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221">
        <v>16</v>
      </c>
      <c r="B1009" s="122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221">
        <v>17</v>
      </c>
      <c r="B1010" s="122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221">
        <v>18</v>
      </c>
      <c r="B1011" s="122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221">
        <v>19</v>
      </c>
      <c r="B1012" s="122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221">
        <v>20</v>
      </c>
      <c r="B1013" s="122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221">
        <v>21</v>
      </c>
      <c r="B1014" s="122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221">
        <v>22</v>
      </c>
      <c r="B1015" s="122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221">
        <v>23</v>
      </c>
      <c r="B1016" s="122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221">
        <v>24</v>
      </c>
      <c r="B1017" s="122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221">
        <v>25</v>
      </c>
      <c r="B1018" s="122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221">
        <v>26</v>
      </c>
      <c r="B1019" s="122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221">
        <v>27</v>
      </c>
      <c r="B1020" s="122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221">
        <v>28</v>
      </c>
      <c r="B1021" s="122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221">
        <v>29</v>
      </c>
      <c r="B1022" s="122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221">
        <v>30</v>
      </c>
      <c r="B1023" s="122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335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385</v>
      </c>
      <c r="K1026" s="100"/>
      <c r="L1026" s="100"/>
      <c r="M1026" s="100"/>
      <c r="N1026" s="100"/>
      <c r="O1026" s="100"/>
      <c r="P1026" s="346" t="s">
        <v>27</v>
      </c>
      <c r="Q1026" s="346"/>
      <c r="R1026" s="346"/>
      <c r="S1026" s="346"/>
      <c r="T1026" s="346"/>
      <c r="U1026" s="346"/>
      <c r="V1026" s="346"/>
      <c r="W1026" s="346"/>
      <c r="X1026" s="346"/>
      <c r="Y1026" s="343" t="s">
        <v>438</v>
      </c>
      <c r="Z1026" s="344"/>
      <c r="AA1026" s="344"/>
      <c r="AB1026" s="344"/>
      <c r="AC1026" s="276" t="s">
        <v>423</v>
      </c>
      <c r="AD1026" s="276"/>
      <c r="AE1026" s="276"/>
      <c r="AF1026" s="276"/>
      <c r="AG1026" s="276"/>
      <c r="AH1026" s="343" t="s">
        <v>370</v>
      </c>
      <c r="AI1026" s="345"/>
      <c r="AJ1026" s="345"/>
      <c r="AK1026" s="345"/>
      <c r="AL1026" s="345" t="s">
        <v>21</v>
      </c>
      <c r="AM1026" s="345"/>
      <c r="AN1026" s="345"/>
      <c r="AO1026" s="429"/>
      <c r="AP1026" s="430" t="s">
        <v>386</v>
      </c>
      <c r="AQ1026" s="430"/>
      <c r="AR1026" s="430"/>
      <c r="AS1026" s="430"/>
      <c r="AT1026" s="430"/>
      <c r="AU1026" s="430"/>
      <c r="AV1026" s="430"/>
      <c r="AW1026" s="430"/>
      <c r="AX1026" s="430"/>
    </row>
    <row r="1027" spans="1:50" ht="60" customHeight="1" x14ac:dyDescent="0.15">
      <c r="A1027" s="1221">
        <v>1</v>
      </c>
      <c r="B1027" s="1221">
        <v>1</v>
      </c>
      <c r="C1027" s="420" t="s">
        <v>1077</v>
      </c>
      <c r="D1027" s="417"/>
      <c r="E1027" s="417"/>
      <c r="F1027" s="417"/>
      <c r="G1027" s="417"/>
      <c r="H1027" s="417"/>
      <c r="I1027" s="417"/>
      <c r="J1027" s="418">
        <v>1490005002561</v>
      </c>
      <c r="K1027" s="419"/>
      <c r="L1027" s="419"/>
      <c r="M1027" s="419"/>
      <c r="N1027" s="419"/>
      <c r="O1027" s="419"/>
      <c r="P1027" s="421" t="s">
        <v>1078</v>
      </c>
      <c r="Q1027" s="316"/>
      <c r="R1027" s="316"/>
      <c r="S1027" s="316"/>
      <c r="T1027" s="316"/>
      <c r="U1027" s="316"/>
      <c r="V1027" s="316"/>
      <c r="W1027" s="316"/>
      <c r="X1027" s="316"/>
      <c r="Y1027" s="1195">
        <v>4</v>
      </c>
      <c r="Z1027" s="422"/>
      <c r="AA1027" s="422"/>
      <c r="AB1027" s="422"/>
      <c r="AC1027" s="321" t="s">
        <v>1079</v>
      </c>
      <c r="AD1027" s="321"/>
      <c r="AE1027" s="321"/>
      <c r="AF1027" s="321"/>
      <c r="AG1027" s="321"/>
      <c r="AH1027" s="423">
        <v>1</v>
      </c>
      <c r="AI1027" s="424"/>
      <c r="AJ1027" s="424"/>
      <c r="AK1027" s="424"/>
      <c r="AL1027" s="324">
        <v>99.186000000000007</v>
      </c>
      <c r="AM1027" s="325"/>
      <c r="AN1027" s="325"/>
      <c r="AO1027" s="326"/>
      <c r="AP1027" s="320" t="s">
        <v>537</v>
      </c>
      <c r="AQ1027" s="320"/>
      <c r="AR1027" s="320"/>
      <c r="AS1027" s="320"/>
      <c r="AT1027" s="320"/>
      <c r="AU1027" s="320"/>
      <c r="AV1027" s="320"/>
      <c r="AW1027" s="320"/>
      <c r="AX1027" s="320"/>
    </row>
    <row r="1028" spans="1:50" ht="60" customHeight="1" x14ac:dyDescent="0.15">
      <c r="A1028" s="1221">
        <v>2</v>
      </c>
      <c r="B1028" s="1221">
        <v>1</v>
      </c>
      <c r="C1028" s="420" t="s">
        <v>1077</v>
      </c>
      <c r="D1028" s="417"/>
      <c r="E1028" s="417"/>
      <c r="F1028" s="417"/>
      <c r="G1028" s="417"/>
      <c r="H1028" s="417"/>
      <c r="I1028" s="417"/>
      <c r="J1028" s="418">
        <v>1490005002561</v>
      </c>
      <c r="K1028" s="419"/>
      <c r="L1028" s="419"/>
      <c r="M1028" s="419"/>
      <c r="N1028" s="419"/>
      <c r="O1028" s="419"/>
      <c r="P1028" s="421" t="s">
        <v>1080</v>
      </c>
      <c r="Q1028" s="316"/>
      <c r="R1028" s="316"/>
      <c r="S1028" s="316"/>
      <c r="T1028" s="316"/>
      <c r="U1028" s="316"/>
      <c r="V1028" s="316"/>
      <c r="W1028" s="316"/>
      <c r="X1028" s="316"/>
      <c r="Y1028" s="422">
        <v>1</v>
      </c>
      <c r="Z1028" s="422"/>
      <c r="AA1028" s="422"/>
      <c r="AB1028" s="422"/>
      <c r="AC1028" s="321" t="s">
        <v>1081</v>
      </c>
      <c r="AD1028" s="321"/>
      <c r="AE1028" s="321"/>
      <c r="AF1028" s="321"/>
      <c r="AG1028" s="321"/>
      <c r="AH1028" s="423" t="s">
        <v>537</v>
      </c>
      <c r="AI1028" s="424"/>
      <c r="AJ1028" s="424"/>
      <c r="AK1028" s="424"/>
      <c r="AL1028" s="324" t="s">
        <v>537</v>
      </c>
      <c r="AM1028" s="325"/>
      <c r="AN1028" s="325"/>
      <c r="AO1028" s="326"/>
      <c r="AP1028" s="320" t="s">
        <v>537</v>
      </c>
      <c r="AQ1028" s="320"/>
      <c r="AR1028" s="320"/>
      <c r="AS1028" s="320"/>
      <c r="AT1028" s="320"/>
      <c r="AU1028" s="320"/>
      <c r="AV1028" s="320"/>
      <c r="AW1028" s="320"/>
      <c r="AX1028" s="320"/>
    </row>
    <row r="1029" spans="1:50" ht="60" customHeight="1" x14ac:dyDescent="0.15">
      <c r="A1029" s="1221">
        <v>3</v>
      </c>
      <c r="B1029" s="1221">
        <v>1</v>
      </c>
      <c r="C1029" s="420" t="s">
        <v>1082</v>
      </c>
      <c r="D1029" s="417"/>
      <c r="E1029" s="417"/>
      <c r="F1029" s="417"/>
      <c r="G1029" s="417"/>
      <c r="H1029" s="417"/>
      <c r="I1029" s="417"/>
      <c r="J1029" s="1193" t="s">
        <v>537</v>
      </c>
      <c r="K1029" s="1194"/>
      <c r="L1029" s="1194"/>
      <c r="M1029" s="1194"/>
      <c r="N1029" s="1194"/>
      <c r="O1029" s="1194"/>
      <c r="P1029" s="421" t="s">
        <v>1083</v>
      </c>
      <c r="Q1029" s="316"/>
      <c r="R1029" s="316"/>
      <c r="S1029" s="316"/>
      <c r="T1029" s="316"/>
      <c r="U1029" s="316"/>
      <c r="V1029" s="316"/>
      <c r="W1029" s="316"/>
      <c r="X1029" s="316"/>
      <c r="Y1029" s="422">
        <v>1</v>
      </c>
      <c r="Z1029" s="422"/>
      <c r="AA1029" s="422"/>
      <c r="AB1029" s="422"/>
      <c r="AC1029" s="321" t="s">
        <v>1081</v>
      </c>
      <c r="AD1029" s="321"/>
      <c r="AE1029" s="321"/>
      <c r="AF1029" s="321"/>
      <c r="AG1029" s="321"/>
      <c r="AH1029" s="423" t="s">
        <v>537</v>
      </c>
      <c r="AI1029" s="424"/>
      <c r="AJ1029" s="424"/>
      <c r="AK1029" s="424"/>
      <c r="AL1029" s="324" t="s">
        <v>537</v>
      </c>
      <c r="AM1029" s="325"/>
      <c r="AN1029" s="325"/>
      <c r="AO1029" s="326"/>
      <c r="AP1029" s="320" t="s">
        <v>537</v>
      </c>
      <c r="AQ1029" s="320"/>
      <c r="AR1029" s="320"/>
      <c r="AS1029" s="320"/>
      <c r="AT1029" s="320"/>
      <c r="AU1029" s="320"/>
      <c r="AV1029" s="320"/>
      <c r="AW1029" s="320"/>
      <c r="AX1029" s="320"/>
    </row>
    <row r="1030" spans="1:50" ht="60" customHeight="1" x14ac:dyDescent="0.15">
      <c r="A1030" s="1221">
        <v>4</v>
      </c>
      <c r="B1030" s="1221">
        <v>1</v>
      </c>
      <c r="C1030" s="420" t="s">
        <v>1082</v>
      </c>
      <c r="D1030" s="417"/>
      <c r="E1030" s="417"/>
      <c r="F1030" s="417"/>
      <c r="G1030" s="417"/>
      <c r="H1030" s="417"/>
      <c r="I1030" s="417"/>
      <c r="J1030" s="1193" t="s">
        <v>537</v>
      </c>
      <c r="K1030" s="1194"/>
      <c r="L1030" s="1194"/>
      <c r="M1030" s="1194"/>
      <c r="N1030" s="1194"/>
      <c r="O1030" s="1194"/>
      <c r="P1030" s="421" t="s">
        <v>1084</v>
      </c>
      <c r="Q1030" s="316"/>
      <c r="R1030" s="316"/>
      <c r="S1030" s="316"/>
      <c r="T1030" s="316"/>
      <c r="U1030" s="316"/>
      <c r="V1030" s="316"/>
      <c r="W1030" s="316"/>
      <c r="X1030" s="316"/>
      <c r="Y1030" s="422">
        <v>1</v>
      </c>
      <c r="Z1030" s="422"/>
      <c r="AA1030" s="422"/>
      <c r="AB1030" s="422"/>
      <c r="AC1030" s="321" t="s">
        <v>1081</v>
      </c>
      <c r="AD1030" s="321"/>
      <c r="AE1030" s="321"/>
      <c r="AF1030" s="321"/>
      <c r="AG1030" s="321"/>
      <c r="AH1030" s="423" t="s">
        <v>537</v>
      </c>
      <c r="AI1030" s="424"/>
      <c r="AJ1030" s="424"/>
      <c r="AK1030" s="424"/>
      <c r="AL1030" s="324" t="s">
        <v>537</v>
      </c>
      <c r="AM1030" s="325"/>
      <c r="AN1030" s="325"/>
      <c r="AO1030" s="326"/>
      <c r="AP1030" s="320" t="s">
        <v>537</v>
      </c>
      <c r="AQ1030" s="320"/>
      <c r="AR1030" s="320"/>
      <c r="AS1030" s="320"/>
      <c r="AT1030" s="320"/>
      <c r="AU1030" s="320"/>
      <c r="AV1030" s="320"/>
      <c r="AW1030" s="320"/>
      <c r="AX1030" s="320"/>
    </row>
    <row r="1031" spans="1:50" ht="60" customHeight="1" x14ac:dyDescent="0.15">
      <c r="A1031" s="1221">
        <v>5</v>
      </c>
      <c r="B1031" s="1221">
        <v>1</v>
      </c>
      <c r="C1031" s="420" t="s">
        <v>1082</v>
      </c>
      <c r="D1031" s="417"/>
      <c r="E1031" s="417"/>
      <c r="F1031" s="417"/>
      <c r="G1031" s="417"/>
      <c r="H1031" s="417"/>
      <c r="I1031" s="417"/>
      <c r="J1031" s="418" t="s">
        <v>537</v>
      </c>
      <c r="K1031" s="419"/>
      <c r="L1031" s="419"/>
      <c r="M1031" s="419"/>
      <c r="N1031" s="419"/>
      <c r="O1031" s="419"/>
      <c r="P1031" s="421" t="s">
        <v>1085</v>
      </c>
      <c r="Q1031" s="316"/>
      <c r="R1031" s="316"/>
      <c r="S1031" s="316"/>
      <c r="T1031" s="316"/>
      <c r="U1031" s="316"/>
      <c r="V1031" s="316"/>
      <c r="W1031" s="316"/>
      <c r="X1031" s="316"/>
      <c r="Y1031" s="422">
        <v>1</v>
      </c>
      <c r="Z1031" s="422"/>
      <c r="AA1031" s="422"/>
      <c r="AB1031" s="422"/>
      <c r="AC1031" s="321" t="s">
        <v>1081</v>
      </c>
      <c r="AD1031" s="321"/>
      <c r="AE1031" s="321"/>
      <c r="AF1031" s="321"/>
      <c r="AG1031" s="321"/>
      <c r="AH1031" s="423" t="s">
        <v>537</v>
      </c>
      <c r="AI1031" s="424"/>
      <c r="AJ1031" s="424"/>
      <c r="AK1031" s="424"/>
      <c r="AL1031" s="324" t="s">
        <v>537</v>
      </c>
      <c r="AM1031" s="325"/>
      <c r="AN1031" s="325"/>
      <c r="AO1031" s="326"/>
      <c r="AP1031" s="320" t="s">
        <v>537</v>
      </c>
      <c r="AQ1031" s="320"/>
      <c r="AR1031" s="320"/>
      <c r="AS1031" s="320"/>
      <c r="AT1031" s="320"/>
      <c r="AU1031" s="320"/>
      <c r="AV1031" s="320"/>
      <c r="AW1031" s="320"/>
      <c r="AX1031" s="320"/>
    </row>
    <row r="1032" spans="1:50" ht="60" customHeight="1" x14ac:dyDescent="0.15">
      <c r="A1032" s="1221">
        <v>6</v>
      </c>
      <c r="B1032" s="1221">
        <v>1</v>
      </c>
      <c r="C1032" s="420" t="s">
        <v>1086</v>
      </c>
      <c r="D1032" s="417"/>
      <c r="E1032" s="417"/>
      <c r="F1032" s="417"/>
      <c r="G1032" s="417"/>
      <c r="H1032" s="417"/>
      <c r="I1032" s="417"/>
      <c r="J1032" s="418">
        <v>1250005007213</v>
      </c>
      <c r="K1032" s="419"/>
      <c r="L1032" s="419"/>
      <c r="M1032" s="419"/>
      <c r="N1032" s="419"/>
      <c r="O1032" s="419"/>
      <c r="P1032" s="421" t="s">
        <v>1087</v>
      </c>
      <c r="Q1032" s="316"/>
      <c r="R1032" s="316"/>
      <c r="S1032" s="316"/>
      <c r="T1032" s="316"/>
      <c r="U1032" s="316"/>
      <c r="V1032" s="316"/>
      <c r="W1032" s="316"/>
      <c r="X1032" s="316"/>
      <c r="Y1032" s="422">
        <v>1</v>
      </c>
      <c r="Z1032" s="422"/>
      <c r="AA1032" s="422"/>
      <c r="AB1032" s="422"/>
      <c r="AC1032" s="321" t="s">
        <v>1081</v>
      </c>
      <c r="AD1032" s="321"/>
      <c r="AE1032" s="321"/>
      <c r="AF1032" s="321"/>
      <c r="AG1032" s="321"/>
      <c r="AH1032" s="423" t="s">
        <v>537</v>
      </c>
      <c r="AI1032" s="424"/>
      <c r="AJ1032" s="424"/>
      <c r="AK1032" s="424"/>
      <c r="AL1032" s="324" t="s">
        <v>537</v>
      </c>
      <c r="AM1032" s="325"/>
      <c r="AN1032" s="325"/>
      <c r="AO1032" s="326"/>
      <c r="AP1032" s="320" t="s">
        <v>537</v>
      </c>
      <c r="AQ1032" s="320"/>
      <c r="AR1032" s="320"/>
      <c r="AS1032" s="320"/>
      <c r="AT1032" s="320"/>
      <c r="AU1032" s="320"/>
      <c r="AV1032" s="320"/>
      <c r="AW1032" s="320"/>
      <c r="AX1032" s="320"/>
    </row>
    <row r="1033" spans="1:50" ht="60" customHeight="1" x14ac:dyDescent="0.15">
      <c r="A1033" s="1221">
        <v>7</v>
      </c>
      <c r="B1033" s="1221">
        <v>1</v>
      </c>
      <c r="C1033" s="417" t="s">
        <v>1088</v>
      </c>
      <c r="D1033" s="417"/>
      <c r="E1033" s="417"/>
      <c r="F1033" s="417"/>
      <c r="G1033" s="417"/>
      <c r="H1033" s="417"/>
      <c r="I1033" s="417"/>
      <c r="J1033" s="418">
        <v>3240005007245</v>
      </c>
      <c r="K1033" s="419"/>
      <c r="L1033" s="419"/>
      <c r="M1033" s="419"/>
      <c r="N1033" s="419"/>
      <c r="O1033" s="419"/>
      <c r="P1033" s="316" t="s">
        <v>1089</v>
      </c>
      <c r="Q1033" s="316"/>
      <c r="R1033" s="316"/>
      <c r="S1033" s="316"/>
      <c r="T1033" s="316"/>
      <c r="U1033" s="316"/>
      <c r="V1033" s="316"/>
      <c r="W1033" s="316"/>
      <c r="X1033" s="316"/>
      <c r="Y1033" s="317">
        <v>1</v>
      </c>
      <c r="Z1033" s="318"/>
      <c r="AA1033" s="318"/>
      <c r="AB1033" s="319"/>
      <c r="AC1033" s="321" t="s">
        <v>1081</v>
      </c>
      <c r="AD1033" s="321"/>
      <c r="AE1033" s="321"/>
      <c r="AF1033" s="321"/>
      <c r="AG1033" s="321"/>
      <c r="AH1033" s="322" t="s">
        <v>537</v>
      </c>
      <c r="AI1033" s="323"/>
      <c r="AJ1033" s="323"/>
      <c r="AK1033" s="323"/>
      <c r="AL1033" s="324" t="s">
        <v>537</v>
      </c>
      <c r="AM1033" s="325"/>
      <c r="AN1033" s="325"/>
      <c r="AO1033" s="326"/>
      <c r="AP1033" s="320" t="s">
        <v>537</v>
      </c>
      <c r="AQ1033" s="320"/>
      <c r="AR1033" s="320"/>
      <c r="AS1033" s="320"/>
      <c r="AT1033" s="320"/>
      <c r="AU1033" s="320"/>
      <c r="AV1033" s="320"/>
      <c r="AW1033" s="320"/>
      <c r="AX1033" s="320"/>
    </row>
    <row r="1034" spans="1:50" ht="60" customHeight="1" x14ac:dyDescent="0.15">
      <c r="A1034" s="1221">
        <v>8</v>
      </c>
      <c r="B1034" s="1221">
        <v>1</v>
      </c>
      <c r="C1034" s="417" t="s">
        <v>1090</v>
      </c>
      <c r="D1034" s="417"/>
      <c r="E1034" s="417"/>
      <c r="F1034" s="417"/>
      <c r="G1034" s="417"/>
      <c r="H1034" s="417"/>
      <c r="I1034" s="417"/>
      <c r="J1034" s="418">
        <v>2490002004089</v>
      </c>
      <c r="K1034" s="419"/>
      <c r="L1034" s="419"/>
      <c r="M1034" s="419"/>
      <c r="N1034" s="419"/>
      <c r="O1034" s="419"/>
      <c r="P1034" s="316" t="s">
        <v>1091</v>
      </c>
      <c r="Q1034" s="316"/>
      <c r="R1034" s="316"/>
      <c r="S1034" s="316"/>
      <c r="T1034" s="316"/>
      <c r="U1034" s="316"/>
      <c r="V1034" s="316"/>
      <c r="W1034" s="316"/>
      <c r="X1034" s="316"/>
      <c r="Y1034" s="317">
        <v>0.2</v>
      </c>
      <c r="Z1034" s="318"/>
      <c r="AA1034" s="318"/>
      <c r="AB1034" s="319"/>
      <c r="AC1034" s="321" t="s">
        <v>1081</v>
      </c>
      <c r="AD1034" s="321"/>
      <c r="AE1034" s="321"/>
      <c r="AF1034" s="321"/>
      <c r="AG1034" s="321"/>
      <c r="AH1034" s="322" t="s">
        <v>537</v>
      </c>
      <c r="AI1034" s="323"/>
      <c r="AJ1034" s="323"/>
      <c r="AK1034" s="323"/>
      <c r="AL1034" s="324" t="s">
        <v>537</v>
      </c>
      <c r="AM1034" s="325"/>
      <c r="AN1034" s="325"/>
      <c r="AO1034" s="326"/>
      <c r="AP1034" s="320" t="s">
        <v>537</v>
      </c>
      <c r="AQ1034" s="320"/>
      <c r="AR1034" s="320"/>
      <c r="AS1034" s="320"/>
      <c r="AT1034" s="320"/>
      <c r="AU1034" s="320"/>
      <c r="AV1034" s="320"/>
      <c r="AW1034" s="320"/>
      <c r="AX1034" s="320"/>
    </row>
    <row r="1035" spans="1:50" ht="60" customHeight="1" x14ac:dyDescent="0.15">
      <c r="A1035" s="1221">
        <v>9</v>
      </c>
      <c r="B1035" s="1221">
        <v>1</v>
      </c>
      <c r="C1035" s="417" t="s">
        <v>1092</v>
      </c>
      <c r="D1035" s="417"/>
      <c r="E1035" s="417"/>
      <c r="F1035" s="417"/>
      <c r="G1035" s="417"/>
      <c r="H1035" s="417"/>
      <c r="I1035" s="417"/>
      <c r="J1035" s="418">
        <v>3010001158404</v>
      </c>
      <c r="K1035" s="419"/>
      <c r="L1035" s="419"/>
      <c r="M1035" s="419"/>
      <c r="N1035" s="419"/>
      <c r="O1035" s="419"/>
      <c r="P1035" s="316" t="s">
        <v>1093</v>
      </c>
      <c r="Q1035" s="316"/>
      <c r="R1035" s="316"/>
      <c r="S1035" s="316"/>
      <c r="T1035" s="316"/>
      <c r="U1035" s="316"/>
      <c r="V1035" s="316"/>
      <c r="W1035" s="316"/>
      <c r="X1035" s="316"/>
      <c r="Y1035" s="317">
        <v>0</v>
      </c>
      <c r="Z1035" s="318"/>
      <c r="AA1035" s="318"/>
      <c r="AB1035" s="319"/>
      <c r="AC1035" s="321" t="s">
        <v>1081</v>
      </c>
      <c r="AD1035" s="321"/>
      <c r="AE1035" s="321"/>
      <c r="AF1035" s="321"/>
      <c r="AG1035" s="321"/>
      <c r="AH1035" s="322" t="s">
        <v>537</v>
      </c>
      <c r="AI1035" s="323"/>
      <c r="AJ1035" s="323"/>
      <c r="AK1035" s="323"/>
      <c r="AL1035" s="324" t="s">
        <v>537</v>
      </c>
      <c r="AM1035" s="325"/>
      <c r="AN1035" s="325"/>
      <c r="AO1035" s="326"/>
      <c r="AP1035" s="320" t="s">
        <v>537</v>
      </c>
      <c r="AQ1035" s="320"/>
      <c r="AR1035" s="320"/>
      <c r="AS1035" s="320"/>
      <c r="AT1035" s="320"/>
      <c r="AU1035" s="320"/>
      <c r="AV1035" s="320"/>
      <c r="AW1035" s="320"/>
      <c r="AX1035" s="320"/>
    </row>
    <row r="1036" spans="1:50" ht="60" customHeight="1" x14ac:dyDescent="0.15">
      <c r="A1036" s="1221">
        <v>10</v>
      </c>
      <c r="B1036" s="1221">
        <v>1</v>
      </c>
      <c r="C1036" s="417" t="s">
        <v>1094</v>
      </c>
      <c r="D1036" s="417"/>
      <c r="E1036" s="417"/>
      <c r="F1036" s="417"/>
      <c r="G1036" s="417"/>
      <c r="H1036" s="417"/>
      <c r="I1036" s="417"/>
      <c r="J1036" s="418">
        <v>2240002052253</v>
      </c>
      <c r="K1036" s="419"/>
      <c r="L1036" s="419"/>
      <c r="M1036" s="419"/>
      <c r="N1036" s="419"/>
      <c r="O1036" s="419"/>
      <c r="P1036" s="316" t="s">
        <v>1095</v>
      </c>
      <c r="Q1036" s="316"/>
      <c r="R1036" s="316"/>
      <c r="S1036" s="316"/>
      <c r="T1036" s="316"/>
      <c r="U1036" s="316"/>
      <c r="V1036" s="316"/>
      <c r="W1036" s="316"/>
      <c r="X1036" s="316"/>
      <c r="Y1036" s="317">
        <v>0</v>
      </c>
      <c r="Z1036" s="318"/>
      <c r="AA1036" s="318"/>
      <c r="AB1036" s="319"/>
      <c r="AC1036" s="321" t="s">
        <v>1081</v>
      </c>
      <c r="AD1036" s="321"/>
      <c r="AE1036" s="321"/>
      <c r="AF1036" s="321"/>
      <c r="AG1036" s="321"/>
      <c r="AH1036" s="322" t="s">
        <v>537</v>
      </c>
      <c r="AI1036" s="323"/>
      <c r="AJ1036" s="323"/>
      <c r="AK1036" s="323"/>
      <c r="AL1036" s="324" t="s">
        <v>537</v>
      </c>
      <c r="AM1036" s="325"/>
      <c r="AN1036" s="325"/>
      <c r="AO1036" s="326"/>
      <c r="AP1036" s="320" t="s">
        <v>537</v>
      </c>
      <c r="AQ1036" s="320"/>
      <c r="AR1036" s="320"/>
      <c r="AS1036" s="320"/>
      <c r="AT1036" s="320"/>
      <c r="AU1036" s="320"/>
      <c r="AV1036" s="320"/>
      <c r="AW1036" s="320"/>
      <c r="AX1036" s="320"/>
    </row>
    <row r="1037" spans="1:50" ht="26.25" hidden="1" customHeight="1" x14ac:dyDescent="0.15">
      <c r="A1037" s="1221">
        <v>11</v>
      </c>
      <c r="B1037" s="122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221">
        <v>12</v>
      </c>
      <c r="B1038" s="122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221">
        <v>13</v>
      </c>
      <c r="B1039" s="122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221">
        <v>14</v>
      </c>
      <c r="B1040" s="122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221">
        <v>15</v>
      </c>
      <c r="B1041" s="122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221">
        <v>16</v>
      </c>
      <c r="B1042" s="122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221">
        <v>17</v>
      </c>
      <c r="B1043" s="122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221">
        <v>18</v>
      </c>
      <c r="B1044" s="122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221">
        <v>19</v>
      </c>
      <c r="B1045" s="122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221">
        <v>20</v>
      </c>
      <c r="B1046" s="122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221">
        <v>21</v>
      </c>
      <c r="B1047" s="122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221">
        <v>22</v>
      </c>
      <c r="B1048" s="122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221">
        <v>23</v>
      </c>
      <c r="B1049" s="122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221">
        <v>24</v>
      </c>
      <c r="B1050" s="122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221">
        <v>25</v>
      </c>
      <c r="B1051" s="122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221">
        <v>26</v>
      </c>
      <c r="B1052" s="122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221">
        <v>27</v>
      </c>
      <c r="B1053" s="122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221">
        <v>28</v>
      </c>
      <c r="B1054" s="122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221">
        <v>29</v>
      </c>
      <c r="B1055" s="122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221">
        <v>30</v>
      </c>
      <c r="B1056" s="122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336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385</v>
      </c>
      <c r="K1059" s="100"/>
      <c r="L1059" s="100"/>
      <c r="M1059" s="100"/>
      <c r="N1059" s="100"/>
      <c r="O1059" s="100"/>
      <c r="P1059" s="346" t="s">
        <v>27</v>
      </c>
      <c r="Q1059" s="346"/>
      <c r="R1059" s="346"/>
      <c r="S1059" s="346"/>
      <c r="T1059" s="346"/>
      <c r="U1059" s="346"/>
      <c r="V1059" s="346"/>
      <c r="W1059" s="346"/>
      <c r="X1059" s="346"/>
      <c r="Y1059" s="343" t="s">
        <v>438</v>
      </c>
      <c r="Z1059" s="344"/>
      <c r="AA1059" s="344"/>
      <c r="AB1059" s="344"/>
      <c r="AC1059" s="276" t="s">
        <v>423</v>
      </c>
      <c r="AD1059" s="276"/>
      <c r="AE1059" s="276"/>
      <c r="AF1059" s="276"/>
      <c r="AG1059" s="276"/>
      <c r="AH1059" s="343" t="s">
        <v>370</v>
      </c>
      <c r="AI1059" s="345"/>
      <c r="AJ1059" s="345"/>
      <c r="AK1059" s="345"/>
      <c r="AL1059" s="345" t="s">
        <v>21</v>
      </c>
      <c r="AM1059" s="345"/>
      <c r="AN1059" s="345"/>
      <c r="AO1059" s="429"/>
      <c r="AP1059" s="430" t="s">
        <v>386</v>
      </c>
      <c r="AQ1059" s="430"/>
      <c r="AR1059" s="430"/>
      <c r="AS1059" s="430"/>
      <c r="AT1059" s="430"/>
      <c r="AU1059" s="430"/>
      <c r="AV1059" s="430"/>
      <c r="AW1059" s="430"/>
      <c r="AX1059" s="430"/>
    </row>
    <row r="1060" spans="1:50" ht="49.9" customHeight="1" x14ac:dyDescent="0.15">
      <c r="A1060" s="1221">
        <v>1</v>
      </c>
      <c r="B1060" s="1221">
        <v>1</v>
      </c>
      <c r="C1060" s="426" t="s">
        <v>1096</v>
      </c>
      <c r="D1060" s="427"/>
      <c r="E1060" s="427"/>
      <c r="F1060" s="427"/>
      <c r="G1060" s="427"/>
      <c r="H1060" s="427"/>
      <c r="I1060" s="428"/>
      <c r="J1060" s="431" t="s">
        <v>776</v>
      </c>
      <c r="K1060" s="432"/>
      <c r="L1060" s="432"/>
      <c r="M1060" s="432"/>
      <c r="N1060" s="432"/>
      <c r="O1060" s="433"/>
      <c r="P1060" s="434" t="s">
        <v>1097</v>
      </c>
      <c r="Q1060" s="435"/>
      <c r="R1060" s="435"/>
      <c r="S1060" s="435"/>
      <c r="T1060" s="435"/>
      <c r="U1060" s="435"/>
      <c r="V1060" s="435"/>
      <c r="W1060" s="435"/>
      <c r="X1060" s="436"/>
      <c r="Y1060" s="451">
        <f>950000/1000000</f>
        <v>0.95</v>
      </c>
      <c r="Z1060" s="452"/>
      <c r="AA1060" s="452"/>
      <c r="AB1060" s="453"/>
      <c r="AC1060" s="445" t="s">
        <v>899</v>
      </c>
      <c r="AD1060" s="446"/>
      <c r="AE1060" s="446"/>
      <c r="AF1060" s="446"/>
      <c r="AG1060" s="447"/>
      <c r="AH1060" s="454" t="s">
        <v>776</v>
      </c>
      <c r="AI1060" s="455"/>
      <c r="AJ1060" s="455"/>
      <c r="AK1060" s="456"/>
      <c r="AL1060" s="324" t="s">
        <v>776</v>
      </c>
      <c r="AM1060" s="325"/>
      <c r="AN1060" s="325"/>
      <c r="AO1060" s="326"/>
      <c r="AP1060" s="442"/>
      <c r="AQ1060" s="443"/>
      <c r="AR1060" s="443"/>
      <c r="AS1060" s="443"/>
      <c r="AT1060" s="443"/>
      <c r="AU1060" s="443"/>
      <c r="AV1060" s="443"/>
      <c r="AW1060" s="443"/>
      <c r="AX1060" s="444"/>
    </row>
    <row r="1061" spans="1:50" ht="49.9" customHeight="1" x14ac:dyDescent="0.15">
      <c r="A1061" s="1221">
        <v>2</v>
      </c>
      <c r="B1061" s="1221">
        <v>1</v>
      </c>
      <c r="C1061" s="937" t="s">
        <v>1098</v>
      </c>
      <c r="D1061" s="938"/>
      <c r="E1061" s="938"/>
      <c r="F1061" s="938"/>
      <c r="G1061" s="938"/>
      <c r="H1061" s="938"/>
      <c r="I1061" s="939"/>
      <c r="J1061" s="431" t="s">
        <v>776</v>
      </c>
      <c r="K1061" s="432"/>
      <c r="L1061" s="432"/>
      <c r="M1061" s="432"/>
      <c r="N1061" s="432"/>
      <c r="O1061" s="433"/>
      <c r="P1061" s="434" t="s">
        <v>1099</v>
      </c>
      <c r="Q1061" s="435"/>
      <c r="R1061" s="435"/>
      <c r="S1061" s="435"/>
      <c r="T1061" s="435"/>
      <c r="U1061" s="435"/>
      <c r="V1061" s="435"/>
      <c r="W1061" s="435"/>
      <c r="X1061" s="436"/>
      <c r="Y1061" s="1190">
        <f>820000/1000000</f>
        <v>0.82</v>
      </c>
      <c r="Z1061" s="1191"/>
      <c r="AA1061" s="1191"/>
      <c r="AB1061" s="1192"/>
      <c r="AC1061" s="445" t="s">
        <v>899</v>
      </c>
      <c r="AD1061" s="446"/>
      <c r="AE1061" s="446"/>
      <c r="AF1061" s="446"/>
      <c r="AG1061" s="447"/>
      <c r="AH1061" s="454" t="s">
        <v>776</v>
      </c>
      <c r="AI1061" s="455"/>
      <c r="AJ1061" s="455"/>
      <c r="AK1061" s="456"/>
      <c r="AL1061" s="324" t="s">
        <v>776</v>
      </c>
      <c r="AM1061" s="325"/>
      <c r="AN1061" s="325"/>
      <c r="AO1061" s="326"/>
      <c r="AP1061" s="442"/>
      <c r="AQ1061" s="443"/>
      <c r="AR1061" s="443"/>
      <c r="AS1061" s="443"/>
      <c r="AT1061" s="443"/>
      <c r="AU1061" s="443"/>
      <c r="AV1061" s="443"/>
      <c r="AW1061" s="443"/>
      <c r="AX1061" s="444"/>
    </row>
    <row r="1062" spans="1:50" ht="49.9" customHeight="1" x14ac:dyDescent="0.15">
      <c r="A1062" s="1221">
        <v>3</v>
      </c>
      <c r="B1062" s="1221">
        <v>1</v>
      </c>
      <c r="C1062" s="937" t="s">
        <v>1100</v>
      </c>
      <c r="D1062" s="938"/>
      <c r="E1062" s="938"/>
      <c r="F1062" s="938"/>
      <c r="G1062" s="938"/>
      <c r="H1062" s="938"/>
      <c r="I1062" s="939"/>
      <c r="J1062" s="431" t="s">
        <v>776</v>
      </c>
      <c r="K1062" s="432"/>
      <c r="L1062" s="432"/>
      <c r="M1062" s="432"/>
      <c r="N1062" s="432"/>
      <c r="O1062" s="433"/>
      <c r="P1062" s="434" t="s">
        <v>1101</v>
      </c>
      <c r="Q1062" s="435"/>
      <c r="R1062" s="435"/>
      <c r="S1062" s="435"/>
      <c r="T1062" s="435"/>
      <c r="U1062" s="435"/>
      <c r="V1062" s="435"/>
      <c r="W1062" s="435"/>
      <c r="X1062" s="436"/>
      <c r="Y1062" s="1190">
        <f>810000/1000000</f>
        <v>0.81</v>
      </c>
      <c r="Z1062" s="1191"/>
      <c r="AA1062" s="1191"/>
      <c r="AB1062" s="1192"/>
      <c r="AC1062" s="445" t="s">
        <v>899</v>
      </c>
      <c r="AD1062" s="446"/>
      <c r="AE1062" s="446"/>
      <c r="AF1062" s="446"/>
      <c r="AG1062" s="447"/>
      <c r="AH1062" s="454" t="s">
        <v>776</v>
      </c>
      <c r="AI1062" s="455"/>
      <c r="AJ1062" s="455"/>
      <c r="AK1062" s="456"/>
      <c r="AL1062" s="324" t="s">
        <v>776</v>
      </c>
      <c r="AM1062" s="325"/>
      <c r="AN1062" s="325"/>
      <c r="AO1062" s="326"/>
      <c r="AP1062" s="442"/>
      <c r="AQ1062" s="443"/>
      <c r="AR1062" s="443"/>
      <c r="AS1062" s="443"/>
      <c r="AT1062" s="443"/>
      <c r="AU1062" s="443"/>
      <c r="AV1062" s="443"/>
      <c r="AW1062" s="443"/>
      <c r="AX1062" s="444"/>
    </row>
    <row r="1063" spans="1:50" ht="49.9" customHeight="1" x14ac:dyDescent="0.15">
      <c r="A1063" s="1221">
        <v>4</v>
      </c>
      <c r="B1063" s="1221">
        <v>1</v>
      </c>
      <c r="C1063" s="937" t="s">
        <v>1102</v>
      </c>
      <c r="D1063" s="938"/>
      <c r="E1063" s="938"/>
      <c r="F1063" s="938"/>
      <c r="G1063" s="938"/>
      <c r="H1063" s="938"/>
      <c r="I1063" s="939"/>
      <c r="J1063" s="431" t="s">
        <v>776</v>
      </c>
      <c r="K1063" s="432"/>
      <c r="L1063" s="432"/>
      <c r="M1063" s="432"/>
      <c r="N1063" s="432"/>
      <c r="O1063" s="433"/>
      <c r="P1063" s="434" t="s">
        <v>1103</v>
      </c>
      <c r="Q1063" s="435"/>
      <c r="R1063" s="435"/>
      <c r="S1063" s="435"/>
      <c r="T1063" s="435"/>
      <c r="U1063" s="435"/>
      <c r="V1063" s="435"/>
      <c r="W1063" s="435"/>
      <c r="X1063" s="436"/>
      <c r="Y1063" s="1190">
        <f>810000/1000000</f>
        <v>0.81</v>
      </c>
      <c r="Z1063" s="1191"/>
      <c r="AA1063" s="1191"/>
      <c r="AB1063" s="1192"/>
      <c r="AC1063" s="445" t="s">
        <v>899</v>
      </c>
      <c r="AD1063" s="446"/>
      <c r="AE1063" s="446"/>
      <c r="AF1063" s="446"/>
      <c r="AG1063" s="447"/>
      <c r="AH1063" s="454" t="s">
        <v>776</v>
      </c>
      <c r="AI1063" s="455"/>
      <c r="AJ1063" s="455"/>
      <c r="AK1063" s="456"/>
      <c r="AL1063" s="324" t="s">
        <v>776</v>
      </c>
      <c r="AM1063" s="325"/>
      <c r="AN1063" s="325"/>
      <c r="AO1063" s="326"/>
      <c r="AP1063" s="442"/>
      <c r="AQ1063" s="443"/>
      <c r="AR1063" s="443"/>
      <c r="AS1063" s="443"/>
      <c r="AT1063" s="443"/>
      <c r="AU1063" s="443"/>
      <c r="AV1063" s="443"/>
      <c r="AW1063" s="443"/>
      <c r="AX1063" s="444"/>
    </row>
    <row r="1064" spans="1:50" ht="49.9" customHeight="1" x14ac:dyDescent="0.15">
      <c r="A1064" s="1221">
        <v>5</v>
      </c>
      <c r="B1064" s="1221">
        <v>1</v>
      </c>
      <c r="C1064" s="937" t="s">
        <v>1104</v>
      </c>
      <c r="D1064" s="938"/>
      <c r="E1064" s="938"/>
      <c r="F1064" s="938"/>
      <c r="G1064" s="938"/>
      <c r="H1064" s="938"/>
      <c r="I1064" s="939"/>
      <c r="J1064" s="431" t="s">
        <v>776</v>
      </c>
      <c r="K1064" s="432"/>
      <c r="L1064" s="432"/>
      <c r="M1064" s="432"/>
      <c r="N1064" s="432"/>
      <c r="O1064" s="433"/>
      <c r="P1064" s="434" t="s">
        <v>1105</v>
      </c>
      <c r="Q1064" s="435"/>
      <c r="R1064" s="435"/>
      <c r="S1064" s="435"/>
      <c r="T1064" s="435"/>
      <c r="U1064" s="435"/>
      <c r="V1064" s="435"/>
      <c r="W1064" s="435"/>
      <c r="X1064" s="436"/>
      <c r="Y1064" s="1190">
        <f>810000/1000000</f>
        <v>0.81</v>
      </c>
      <c r="Z1064" s="1191"/>
      <c r="AA1064" s="1191"/>
      <c r="AB1064" s="1192"/>
      <c r="AC1064" s="445" t="s">
        <v>899</v>
      </c>
      <c r="AD1064" s="446"/>
      <c r="AE1064" s="446"/>
      <c r="AF1064" s="446"/>
      <c r="AG1064" s="447"/>
      <c r="AH1064" s="454" t="s">
        <v>776</v>
      </c>
      <c r="AI1064" s="455"/>
      <c r="AJ1064" s="455"/>
      <c r="AK1064" s="456"/>
      <c r="AL1064" s="324" t="s">
        <v>776</v>
      </c>
      <c r="AM1064" s="325"/>
      <c r="AN1064" s="325"/>
      <c r="AO1064" s="326"/>
      <c r="AP1064" s="442"/>
      <c r="AQ1064" s="443"/>
      <c r="AR1064" s="443"/>
      <c r="AS1064" s="443"/>
      <c r="AT1064" s="443"/>
      <c r="AU1064" s="443"/>
      <c r="AV1064" s="443"/>
      <c r="AW1064" s="443"/>
      <c r="AX1064" s="444"/>
    </row>
    <row r="1065" spans="1:50" ht="49.9" customHeight="1" x14ac:dyDescent="0.15">
      <c r="A1065" s="1221">
        <v>6</v>
      </c>
      <c r="B1065" s="1221">
        <v>1</v>
      </c>
      <c r="C1065" s="937" t="s">
        <v>1106</v>
      </c>
      <c r="D1065" s="938"/>
      <c r="E1065" s="938"/>
      <c r="F1065" s="938"/>
      <c r="G1065" s="938"/>
      <c r="H1065" s="938"/>
      <c r="I1065" s="939"/>
      <c r="J1065" s="431" t="s">
        <v>747</v>
      </c>
      <c r="K1065" s="432"/>
      <c r="L1065" s="432"/>
      <c r="M1065" s="432"/>
      <c r="N1065" s="432"/>
      <c r="O1065" s="433"/>
      <c r="P1065" s="434" t="s">
        <v>1107</v>
      </c>
      <c r="Q1065" s="435"/>
      <c r="R1065" s="435"/>
      <c r="S1065" s="435"/>
      <c r="T1065" s="435"/>
      <c r="U1065" s="435"/>
      <c r="V1065" s="435"/>
      <c r="W1065" s="435"/>
      <c r="X1065" s="436"/>
      <c r="Y1065" s="1190">
        <f>804600/1000000</f>
        <v>0.80459999999999998</v>
      </c>
      <c r="Z1065" s="1191"/>
      <c r="AA1065" s="1191"/>
      <c r="AB1065" s="1192"/>
      <c r="AC1065" s="445" t="s">
        <v>899</v>
      </c>
      <c r="AD1065" s="446"/>
      <c r="AE1065" s="446"/>
      <c r="AF1065" s="446"/>
      <c r="AG1065" s="447"/>
      <c r="AH1065" s="454" t="s">
        <v>747</v>
      </c>
      <c r="AI1065" s="455"/>
      <c r="AJ1065" s="455"/>
      <c r="AK1065" s="456"/>
      <c r="AL1065" s="324" t="s">
        <v>747</v>
      </c>
      <c r="AM1065" s="325"/>
      <c r="AN1065" s="325"/>
      <c r="AO1065" s="326"/>
      <c r="AP1065" s="442"/>
      <c r="AQ1065" s="443"/>
      <c r="AR1065" s="443"/>
      <c r="AS1065" s="443"/>
      <c r="AT1065" s="443"/>
      <c r="AU1065" s="443"/>
      <c r="AV1065" s="443"/>
      <c r="AW1065" s="443"/>
      <c r="AX1065" s="444"/>
    </row>
    <row r="1066" spans="1:50" ht="49.9" customHeight="1" x14ac:dyDescent="0.15">
      <c r="A1066" s="1221">
        <v>7</v>
      </c>
      <c r="B1066" s="1221">
        <v>1</v>
      </c>
      <c r="C1066" s="937" t="s">
        <v>1108</v>
      </c>
      <c r="D1066" s="938"/>
      <c r="E1066" s="938"/>
      <c r="F1066" s="938"/>
      <c r="G1066" s="938"/>
      <c r="H1066" s="938"/>
      <c r="I1066" s="939"/>
      <c r="J1066" s="431" t="s">
        <v>747</v>
      </c>
      <c r="K1066" s="432"/>
      <c r="L1066" s="432"/>
      <c r="M1066" s="432"/>
      <c r="N1066" s="432"/>
      <c r="O1066" s="433"/>
      <c r="P1066" s="434" t="s">
        <v>1109</v>
      </c>
      <c r="Q1066" s="435"/>
      <c r="R1066" s="435"/>
      <c r="S1066" s="435"/>
      <c r="T1066" s="435"/>
      <c r="U1066" s="435"/>
      <c r="V1066" s="435"/>
      <c r="W1066" s="435"/>
      <c r="X1066" s="436"/>
      <c r="Y1066" s="1190">
        <f>799200/1000000</f>
        <v>0.79920000000000002</v>
      </c>
      <c r="Z1066" s="1191"/>
      <c r="AA1066" s="1191"/>
      <c r="AB1066" s="1192"/>
      <c r="AC1066" s="445" t="s">
        <v>899</v>
      </c>
      <c r="AD1066" s="446"/>
      <c r="AE1066" s="446"/>
      <c r="AF1066" s="446"/>
      <c r="AG1066" s="447"/>
      <c r="AH1066" s="454" t="s">
        <v>747</v>
      </c>
      <c r="AI1066" s="455"/>
      <c r="AJ1066" s="455"/>
      <c r="AK1066" s="456"/>
      <c r="AL1066" s="324" t="s">
        <v>747</v>
      </c>
      <c r="AM1066" s="325"/>
      <c r="AN1066" s="325"/>
      <c r="AO1066" s="326"/>
      <c r="AP1066" s="442"/>
      <c r="AQ1066" s="443"/>
      <c r="AR1066" s="443"/>
      <c r="AS1066" s="443"/>
      <c r="AT1066" s="443"/>
      <c r="AU1066" s="443"/>
      <c r="AV1066" s="443"/>
      <c r="AW1066" s="443"/>
      <c r="AX1066" s="444"/>
    </row>
    <row r="1067" spans="1:50" ht="49.9" customHeight="1" x14ac:dyDescent="0.15">
      <c r="A1067" s="1221">
        <v>8</v>
      </c>
      <c r="B1067" s="1221">
        <v>1</v>
      </c>
      <c r="C1067" s="937" t="s">
        <v>1110</v>
      </c>
      <c r="D1067" s="938"/>
      <c r="E1067" s="938"/>
      <c r="F1067" s="938"/>
      <c r="G1067" s="938"/>
      <c r="H1067" s="938"/>
      <c r="I1067" s="939"/>
      <c r="J1067" s="431" t="s">
        <v>747</v>
      </c>
      <c r="K1067" s="432"/>
      <c r="L1067" s="432"/>
      <c r="M1067" s="432"/>
      <c r="N1067" s="432"/>
      <c r="O1067" s="433"/>
      <c r="P1067" s="434" t="s">
        <v>1111</v>
      </c>
      <c r="Q1067" s="435"/>
      <c r="R1067" s="435"/>
      <c r="S1067" s="435"/>
      <c r="T1067" s="435"/>
      <c r="U1067" s="435"/>
      <c r="V1067" s="435"/>
      <c r="W1067" s="435"/>
      <c r="X1067" s="436"/>
      <c r="Y1067" s="1190">
        <f>797040/1000000</f>
        <v>0.79703999999999997</v>
      </c>
      <c r="Z1067" s="1191"/>
      <c r="AA1067" s="1191"/>
      <c r="AB1067" s="1192"/>
      <c r="AC1067" s="445" t="s">
        <v>899</v>
      </c>
      <c r="AD1067" s="446"/>
      <c r="AE1067" s="446"/>
      <c r="AF1067" s="446"/>
      <c r="AG1067" s="447"/>
      <c r="AH1067" s="454" t="s">
        <v>747</v>
      </c>
      <c r="AI1067" s="455"/>
      <c r="AJ1067" s="455"/>
      <c r="AK1067" s="456"/>
      <c r="AL1067" s="324" t="s">
        <v>747</v>
      </c>
      <c r="AM1067" s="325"/>
      <c r="AN1067" s="325"/>
      <c r="AO1067" s="326"/>
      <c r="AP1067" s="442"/>
      <c r="AQ1067" s="443"/>
      <c r="AR1067" s="443"/>
      <c r="AS1067" s="443"/>
      <c r="AT1067" s="443"/>
      <c r="AU1067" s="443"/>
      <c r="AV1067" s="443"/>
      <c r="AW1067" s="443"/>
      <c r="AX1067" s="444"/>
    </row>
    <row r="1068" spans="1:50" ht="49.9" customHeight="1" x14ac:dyDescent="0.15">
      <c r="A1068" s="1221">
        <v>9</v>
      </c>
      <c r="B1068" s="1221">
        <v>1</v>
      </c>
      <c r="C1068" s="937" t="s">
        <v>1112</v>
      </c>
      <c r="D1068" s="938"/>
      <c r="E1068" s="938"/>
      <c r="F1068" s="938"/>
      <c r="G1068" s="938"/>
      <c r="H1068" s="938"/>
      <c r="I1068" s="939"/>
      <c r="J1068" s="431" t="s">
        <v>747</v>
      </c>
      <c r="K1068" s="432"/>
      <c r="L1068" s="432"/>
      <c r="M1068" s="432"/>
      <c r="N1068" s="432"/>
      <c r="O1068" s="433"/>
      <c r="P1068" s="434" t="s">
        <v>1113</v>
      </c>
      <c r="Q1068" s="435"/>
      <c r="R1068" s="435"/>
      <c r="S1068" s="435"/>
      <c r="T1068" s="435"/>
      <c r="U1068" s="435"/>
      <c r="V1068" s="435"/>
      <c r="W1068" s="435"/>
      <c r="X1068" s="436"/>
      <c r="Y1068" s="1190">
        <f>700000/1000000</f>
        <v>0.7</v>
      </c>
      <c r="Z1068" s="1191"/>
      <c r="AA1068" s="1191"/>
      <c r="AB1068" s="1192"/>
      <c r="AC1068" s="445" t="s">
        <v>899</v>
      </c>
      <c r="AD1068" s="446"/>
      <c r="AE1068" s="446"/>
      <c r="AF1068" s="446"/>
      <c r="AG1068" s="447"/>
      <c r="AH1068" s="454" t="s">
        <v>747</v>
      </c>
      <c r="AI1068" s="455"/>
      <c r="AJ1068" s="455"/>
      <c r="AK1068" s="456"/>
      <c r="AL1068" s="324" t="s">
        <v>747</v>
      </c>
      <c r="AM1068" s="325"/>
      <c r="AN1068" s="325"/>
      <c r="AO1068" s="326"/>
      <c r="AP1068" s="442"/>
      <c r="AQ1068" s="443"/>
      <c r="AR1068" s="443"/>
      <c r="AS1068" s="443"/>
      <c r="AT1068" s="443"/>
      <c r="AU1068" s="443"/>
      <c r="AV1068" s="443"/>
      <c r="AW1068" s="443"/>
      <c r="AX1068" s="444"/>
    </row>
    <row r="1069" spans="1:50" ht="49.9" customHeight="1" x14ac:dyDescent="0.15">
      <c r="A1069" s="1221">
        <v>10</v>
      </c>
      <c r="B1069" s="1221">
        <v>1</v>
      </c>
      <c r="C1069" s="937" t="s">
        <v>1096</v>
      </c>
      <c r="D1069" s="938"/>
      <c r="E1069" s="938"/>
      <c r="F1069" s="938"/>
      <c r="G1069" s="938"/>
      <c r="H1069" s="938"/>
      <c r="I1069" s="939"/>
      <c r="J1069" s="431" t="s">
        <v>747</v>
      </c>
      <c r="K1069" s="432"/>
      <c r="L1069" s="432"/>
      <c r="M1069" s="432"/>
      <c r="N1069" s="432"/>
      <c r="O1069" s="433"/>
      <c r="P1069" s="434" t="s">
        <v>1114</v>
      </c>
      <c r="Q1069" s="435"/>
      <c r="R1069" s="435"/>
      <c r="S1069" s="435"/>
      <c r="T1069" s="435"/>
      <c r="U1069" s="435"/>
      <c r="V1069" s="435"/>
      <c r="W1069" s="435"/>
      <c r="X1069" s="436"/>
      <c r="Y1069" s="1190">
        <f>650000/1000000</f>
        <v>0.65</v>
      </c>
      <c r="Z1069" s="1191"/>
      <c r="AA1069" s="1191"/>
      <c r="AB1069" s="1192"/>
      <c r="AC1069" s="445" t="s">
        <v>899</v>
      </c>
      <c r="AD1069" s="446"/>
      <c r="AE1069" s="446"/>
      <c r="AF1069" s="446"/>
      <c r="AG1069" s="447"/>
      <c r="AH1069" s="454" t="s">
        <v>747</v>
      </c>
      <c r="AI1069" s="455"/>
      <c r="AJ1069" s="455"/>
      <c r="AK1069" s="456"/>
      <c r="AL1069" s="324" t="s">
        <v>747</v>
      </c>
      <c r="AM1069" s="325"/>
      <c r="AN1069" s="325"/>
      <c r="AO1069" s="326"/>
      <c r="AP1069" s="442"/>
      <c r="AQ1069" s="443"/>
      <c r="AR1069" s="443"/>
      <c r="AS1069" s="443"/>
      <c r="AT1069" s="443"/>
      <c r="AU1069" s="443"/>
      <c r="AV1069" s="443"/>
      <c r="AW1069" s="443"/>
      <c r="AX1069" s="444"/>
    </row>
    <row r="1070" spans="1:50" ht="26.25" hidden="1" customHeight="1" x14ac:dyDescent="0.15">
      <c r="A1070" s="1221">
        <v>11</v>
      </c>
      <c r="B1070" s="122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221">
        <v>12</v>
      </c>
      <c r="B1071" s="122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221">
        <v>13</v>
      </c>
      <c r="B1072" s="122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221">
        <v>14</v>
      </c>
      <c r="B1073" s="122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221">
        <v>15</v>
      </c>
      <c r="B1074" s="122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221">
        <v>16</v>
      </c>
      <c r="B1075" s="122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221">
        <v>17</v>
      </c>
      <c r="B1076" s="122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221">
        <v>18</v>
      </c>
      <c r="B1077" s="122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221">
        <v>19</v>
      </c>
      <c r="B1078" s="122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221">
        <v>20</v>
      </c>
      <c r="B1079" s="122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221">
        <v>21</v>
      </c>
      <c r="B1080" s="122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221">
        <v>22</v>
      </c>
      <c r="B1081" s="122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221">
        <v>23</v>
      </c>
      <c r="B1082" s="122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221">
        <v>24</v>
      </c>
      <c r="B1083" s="122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221">
        <v>25</v>
      </c>
      <c r="B1084" s="122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221">
        <v>26</v>
      </c>
      <c r="B1085" s="122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221">
        <v>27</v>
      </c>
      <c r="B1086" s="122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221">
        <v>28</v>
      </c>
      <c r="B1087" s="122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221">
        <v>29</v>
      </c>
      <c r="B1088" s="122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221">
        <v>30</v>
      </c>
      <c r="B1089" s="122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337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385</v>
      </c>
      <c r="K1092" s="100"/>
      <c r="L1092" s="100"/>
      <c r="M1092" s="100"/>
      <c r="N1092" s="100"/>
      <c r="O1092" s="100"/>
      <c r="P1092" s="346" t="s">
        <v>27</v>
      </c>
      <c r="Q1092" s="346"/>
      <c r="R1092" s="346"/>
      <c r="S1092" s="346"/>
      <c r="T1092" s="346"/>
      <c r="U1092" s="346"/>
      <c r="V1092" s="346"/>
      <c r="W1092" s="346"/>
      <c r="X1092" s="346"/>
      <c r="Y1092" s="343" t="s">
        <v>438</v>
      </c>
      <c r="Z1092" s="344"/>
      <c r="AA1092" s="344"/>
      <c r="AB1092" s="344"/>
      <c r="AC1092" s="276" t="s">
        <v>423</v>
      </c>
      <c r="AD1092" s="276"/>
      <c r="AE1092" s="276"/>
      <c r="AF1092" s="276"/>
      <c r="AG1092" s="276"/>
      <c r="AH1092" s="343" t="s">
        <v>370</v>
      </c>
      <c r="AI1092" s="345"/>
      <c r="AJ1092" s="345"/>
      <c r="AK1092" s="345"/>
      <c r="AL1092" s="345" t="s">
        <v>21</v>
      </c>
      <c r="AM1092" s="345"/>
      <c r="AN1092" s="345"/>
      <c r="AO1092" s="429"/>
      <c r="AP1092" s="430" t="s">
        <v>386</v>
      </c>
      <c r="AQ1092" s="430"/>
      <c r="AR1092" s="430"/>
      <c r="AS1092" s="430"/>
      <c r="AT1092" s="430"/>
      <c r="AU1092" s="430"/>
      <c r="AV1092" s="430"/>
      <c r="AW1092" s="430"/>
      <c r="AX1092" s="430"/>
    </row>
    <row r="1093" spans="1:50" ht="60" customHeight="1" x14ac:dyDescent="0.15">
      <c r="A1093" s="1221">
        <v>1</v>
      </c>
      <c r="B1093" s="1221">
        <v>1</v>
      </c>
      <c r="C1093" s="420" t="s">
        <v>1115</v>
      </c>
      <c r="D1093" s="417" t="s">
        <v>1116</v>
      </c>
      <c r="E1093" s="417" t="s">
        <v>1116</v>
      </c>
      <c r="F1093" s="417" t="s">
        <v>1116</v>
      </c>
      <c r="G1093" s="417" t="s">
        <v>1116</v>
      </c>
      <c r="H1093" s="417" t="s">
        <v>1116</v>
      </c>
      <c r="I1093" s="417" t="s">
        <v>1116</v>
      </c>
      <c r="J1093" s="418">
        <v>8360005003731</v>
      </c>
      <c r="K1093" s="419"/>
      <c r="L1093" s="419"/>
      <c r="M1093" s="419"/>
      <c r="N1093" s="419"/>
      <c r="O1093" s="419"/>
      <c r="P1093" s="421" t="s">
        <v>1117</v>
      </c>
      <c r="Q1093" s="316" t="s">
        <v>1118</v>
      </c>
      <c r="R1093" s="316" t="s">
        <v>1118</v>
      </c>
      <c r="S1093" s="316" t="s">
        <v>1118</v>
      </c>
      <c r="T1093" s="316" t="s">
        <v>1118</v>
      </c>
      <c r="U1093" s="316" t="s">
        <v>1118</v>
      </c>
      <c r="V1093" s="316" t="s">
        <v>1118</v>
      </c>
      <c r="W1093" s="316" t="s">
        <v>1118</v>
      </c>
      <c r="X1093" s="316" t="s">
        <v>1118</v>
      </c>
      <c r="Y1093" s="1189">
        <f>7473600/1000000</f>
        <v>7.4736000000000002</v>
      </c>
      <c r="Z1093" s="1189">
        <v>7473600</v>
      </c>
      <c r="AA1093" s="1189">
        <v>7473600</v>
      </c>
      <c r="AB1093" s="1189">
        <v>7473600</v>
      </c>
      <c r="AC1093" s="321" t="s">
        <v>895</v>
      </c>
      <c r="AD1093" s="321"/>
      <c r="AE1093" s="321"/>
      <c r="AF1093" s="321"/>
      <c r="AG1093" s="321"/>
      <c r="AH1093" s="423">
        <v>1</v>
      </c>
      <c r="AI1093" s="424"/>
      <c r="AJ1093" s="424"/>
      <c r="AK1093" s="424"/>
      <c r="AL1093" s="324">
        <v>93.4</v>
      </c>
      <c r="AM1093" s="325"/>
      <c r="AN1093" s="325"/>
      <c r="AO1093" s="326"/>
      <c r="AP1093" s="320" t="s">
        <v>669</v>
      </c>
      <c r="AQ1093" s="320"/>
      <c r="AR1093" s="320"/>
      <c r="AS1093" s="320"/>
      <c r="AT1093" s="320"/>
      <c r="AU1093" s="320"/>
      <c r="AV1093" s="320"/>
      <c r="AW1093" s="320"/>
      <c r="AX1093" s="320"/>
    </row>
    <row r="1094" spans="1:50" ht="60" customHeight="1" x14ac:dyDescent="0.15">
      <c r="A1094" s="1221">
        <v>2</v>
      </c>
      <c r="B1094" s="1221">
        <v>1</v>
      </c>
      <c r="C1094" s="937" t="s">
        <v>1119</v>
      </c>
      <c r="D1094" s="938" t="s">
        <v>1119</v>
      </c>
      <c r="E1094" s="938" t="s">
        <v>1119</v>
      </c>
      <c r="F1094" s="938" t="s">
        <v>1119</v>
      </c>
      <c r="G1094" s="938" t="s">
        <v>1119</v>
      </c>
      <c r="H1094" s="938" t="s">
        <v>1119</v>
      </c>
      <c r="I1094" s="939" t="s">
        <v>1119</v>
      </c>
      <c r="J1094" s="418">
        <v>5360005004451</v>
      </c>
      <c r="K1094" s="419"/>
      <c r="L1094" s="419"/>
      <c r="M1094" s="419"/>
      <c r="N1094" s="419"/>
      <c r="O1094" s="419"/>
      <c r="P1094" s="421" t="s">
        <v>1120</v>
      </c>
      <c r="Q1094" s="316" t="s">
        <v>1121</v>
      </c>
      <c r="R1094" s="316" t="s">
        <v>1121</v>
      </c>
      <c r="S1094" s="316" t="s">
        <v>1121</v>
      </c>
      <c r="T1094" s="316" t="s">
        <v>1121</v>
      </c>
      <c r="U1094" s="316" t="s">
        <v>1121</v>
      </c>
      <c r="V1094" s="316" t="s">
        <v>1121</v>
      </c>
      <c r="W1094" s="316" t="s">
        <v>1121</v>
      </c>
      <c r="X1094" s="316" t="s">
        <v>1121</v>
      </c>
      <c r="Y1094" s="1189">
        <f>2592000/1000000</f>
        <v>2.5920000000000001</v>
      </c>
      <c r="Z1094" s="1189">
        <v>2592000</v>
      </c>
      <c r="AA1094" s="1189">
        <v>2592000</v>
      </c>
      <c r="AB1094" s="1189">
        <v>2592000</v>
      </c>
      <c r="AC1094" s="321" t="s">
        <v>895</v>
      </c>
      <c r="AD1094" s="321"/>
      <c r="AE1094" s="321"/>
      <c r="AF1094" s="321"/>
      <c r="AG1094" s="321"/>
      <c r="AH1094" s="423">
        <v>1</v>
      </c>
      <c r="AI1094" s="424"/>
      <c r="AJ1094" s="424"/>
      <c r="AK1094" s="424"/>
      <c r="AL1094" s="324">
        <v>99.7</v>
      </c>
      <c r="AM1094" s="325"/>
      <c r="AN1094" s="325"/>
      <c r="AO1094" s="326"/>
      <c r="AP1094" s="320" t="s">
        <v>669</v>
      </c>
      <c r="AQ1094" s="320"/>
      <c r="AR1094" s="320"/>
      <c r="AS1094" s="320"/>
      <c r="AT1094" s="320"/>
      <c r="AU1094" s="320"/>
      <c r="AV1094" s="320"/>
      <c r="AW1094" s="320"/>
      <c r="AX1094" s="320"/>
    </row>
    <row r="1095" spans="1:50" ht="60" customHeight="1" x14ac:dyDescent="0.15">
      <c r="A1095" s="1221">
        <v>3</v>
      </c>
      <c r="B1095" s="1221">
        <v>1</v>
      </c>
      <c r="C1095" s="426" t="s">
        <v>1122</v>
      </c>
      <c r="D1095" s="938" t="s">
        <v>1122</v>
      </c>
      <c r="E1095" s="938" t="s">
        <v>1122</v>
      </c>
      <c r="F1095" s="938" t="s">
        <v>1122</v>
      </c>
      <c r="G1095" s="938" t="s">
        <v>1122</v>
      </c>
      <c r="H1095" s="938" t="s">
        <v>1122</v>
      </c>
      <c r="I1095" s="939" t="s">
        <v>1122</v>
      </c>
      <c r="J1095" s="431" t="s">
        <v>747</v>
      </c>
      <c r="K1095" s="432"/>
      <c r="L1095" s="432"/>
      <c r="M1095" s="432"/>
      <c r="N1095" s="432"/>
      <c r="O1095" s="433"/>
      <c r="P1095" s="421" t="s">
        <v>1123</v>
      </c>
      <c r="Q1095" s="316" t="s">
        <v>1124</v>
      </c>
      <c r="R1095" s="316" t="s">
        <v>1124</v>
      </c>
      <c r="S1095" s="316" t="s">
        <v>1124</v>
      </c>
      <c r="T1095" s="316" t="s">
        <v>1124</v>
      </c>
      <c r="U1095" s="316" t="s">
        <v>1124</v>
      </c>
      <c r="V1095" s="316" t="s">
        <v>1124</v>
      </c>
      <c r="W1095" s="316" t="s">
        <v>1124</v>
      </c>
      <c r="X1095" s="316" t="s">
        <v>1124</v>
      </c>
      <c r="Y1095" s="1189">
        <f>993600/1000000</f>
        <v>0.99360000000000004</v>
      </c>
      <c r="Z1095" s="1189">
        <v>993600</v>
      </c>
      <c r="AA1095" s="1189">
        <v>993600</v>
      </c>
      <c r="AB1095" s="1189">
        <v>993600</v>
      </c>
      <c r="AC1095" s="321" t="s">
        <v>899</v>
      </c>
      <c r="AD1095" s="321"/>
      <c r="AE1095" s="321"/>
      <c r="AF1095" s="321"/>
      <c r="AG1095" s="321"/>
      <c r="AH1095" s="423" t="s">
        <v>798</v>
      </c>
      <c r="AI1095" s="424"/>
      <c r="AJ1095" s="424"/>
      <c r="AK1095" s="424"/>
      <c r="AL1095" s="324" t="s">
        <v>747</v>
      </c>
      <c r="AM1095" s="325"/>
      <c r="AN1095" s="325"/>
      <c r="AO1095" s="326"/>
      <c r="AP1095" s="320" t="s">
        <v>798</v>
      </c>
      <c r="AQ1095" s="320"/>
      <c r="AR1095" s="320"/>
      <c r="AS1095" s="320"/>
      <c r="AT1095" s="320"/>
      <c r="AU1095" s="320"/>
      <c r="AV1095" s="320"/>
      <c r="AW1095" s="320"/>
      <c r="AX1095" s="320"/>
    </row>
    <row r="1096" spans="1:50" ht="60" customHeight="1" x14ac:dyDescent="0.15">
      <c r="A1096" s="1221">
        <v>4</v>
      </c>
      <c r="B1096" s="1221">
        <v>1</v>
      </c>
      <c r="C1096" s="937" t="s">
        <v>1125</v>
      </c>
      <c r="D1096" s="938" t="s">
        <v>1125</v>
      </c>
      <c r="E1096" s="938" t="s">
        <v>1125</v>
      </c>
      <c r="F1096" s="938" t="s">
        <v>1125</v>
      </c>
      <c r="G1096" s="938" t="s">
        <v>1125</v>
      </c>
      <c r="H1096" s="938" t="s">
        <v>1125</v>
      </c>
      <c r="I1096" s="939" t="s">
        <v>1125</v>
      </c>
      <c r="J1096" s="418">
        <v>6340005008429</v>
      </c>
      <c r="K1096" s="419"/>
      <c r="L1096" s="419"/>
      <c r="M1096" s="419"/>
      <c r="N1096" s="419"/>
      <c r="O1096" s="419"/>
      <c r="P1096" s="421" t="s">
        <v>1126</v>
      </c>
      <c r="Q1096" s="316" t="s">
        <v>1127</v>
      </c>
      <c r="R1096" s="316" t="s">
        <v>1127</v>
      </c>
      <c r="S1096" s="316" t="s">
        <v>1127</v>
      </c>
      <c r="T1096" s="316" t="s">
        <v>1127</v>
      </c>
      <c r="U1096" s="316" t="s">
        <v>1127</v>
      </c>
      <c r="V1096" s="316" t="s">
        <v>1127</v>
      </c>
      <c r="W1096" s="316" t="s">
        <v>1127</v>
      </c>
      <c r="X1096" s="316" t="s">
        <v>1127</v>
      </c>
      <c r="Y1096" s="1189">
        <f>992000/1000000</f>
        <v>0.99199999999999999</v>
      </c>
      <c r="Z1096" s="1189">
        <v>992000</v>
      </c>
      <c r="AA1096" s="1189">
        <v>992000</v>
      </c>
      <c r="AB1096" s="1189">
        <v>992000</v>
      </c>
      <c r="AC1096" s="321" t="s">
        <v>899</v>
      </c>
      <c r="AD1096" s="321"/>
      <c r="AE1096" s="321"/>
      <c r="AF1096" s="321"/>
      <c r="AG1096" s="321"/>
      <c r="AH1096" s="423" t="s">
        <v>798</v>
      </c>
      <c r="AI1096" s="424"/>
      <c r="AJ1096" s="424"/>
      <c r="AK1096" s="424"/>
      <c r="AL1096" s="324" t="s">
        <v>747</v>
      </c>
      <c r="AM1096" s="325"/>
      <c r="AN1096" s="325"/>
      <c r="AO1096" s="326"/>
      <c r="AP1096" s="320" t="s">
        <v>798</v>
      </c>
      <c r="AQ1096" s="320"/>
      <c r="AR1096" s="320"/>
      <c r="AS1096" s="320"/>
      <c r="AT1096" s="320"/>
      <c r="AU1096" s="320"/>
      <c r="AV1096" s="320"/>
      <c r="AW1096" s="320"/>
      <c r="AX1096" s="320"/>
    </row>
    <row r="1097" spans="1:50" ht="60" customHeight="1" x14ac:dyDescent="0.15">
      <c r="A1097" s="1221">
        <v>5</v>
      </c>
      <c r="B1097" s="1221">
        <v>1</v>
      </c>
      <c r="C1097" s="937" t="s">
        <v>1122</v>
      </c>
      <c r="D1097" s="938" t="s">
        <v>1122</v>
      </c>
      <c r="E1097" s="938" t="s">
        <v>1122</v>
      </c>
      <c r="F1097" s="938" t="s">
        <v>1122</v>
      </c>
      <c r="G1097" s="938" t="s">
        <v>1122</v>
      </c>
      <c r="H1097" s="938" t="s">
        <v>1122</v>
      </c>
      <c r="I1097" s="939" t="s">
        <v>1122</v>
      </c>
      <c r="J1097" s="431" t="s">
        <v>747</v>
      </c>
      <c r="K1097" s="432"/>
      <c r="L1097" s="432"/>
      <c r="M1097" s="432"/>
      <c r="N1097" s="432"/>
      <c r="O1097" s="433"/>
      <c r="P1097" s="421" t="s">
        <v>1128</v>
      </c>
      <c r="Q1097" s="316" t="s">
        <v>1129</v>
      </c>
      <c r="R1097" s="316" t="s">
        <v>1129</v>
      </c>
      <c r="S1097" s="316" t="s">
        <v>1129</v>
      </c>
      <c r="T1097" s="316" t="s">
        <v>1129</v>
      </c>
      <c r="U1097" s="316" t="s">
        <v>1129</v>
      </c>
      <c r="V1097" s="316" t="s">
        <v>1129</v>
      </c>
      <c r="W1097" s="316" t="s">
        <v>1129</v>
      </c>
      <c r="X1097" s="316" t="s">
        <v>1129</v>
      </c>
      <c r="Y1097" s="1189">
        <f>990000/1000000</f>
        <v>0.99</v>
      </c>
      <c r="Z1097" s="1189">
        <v>990000</v>
      </c>
      <c r="AA1097" s="1189">
        <v>990000</v>
      </c>
      <c r="AB1097" s="1189">
        <v>990000</v>
      </c>
      <c r="AC1097" s="321" t="s">
        <v>899</v>
      </c>
      <c r="AD1097" s="321"/>
      <c r="AE1097" s="321"/>
      <c r="AF1097" s="321"/>
      <c r="AG1097" s="321"/>
      <c r="AH1097" s="423" t="s">
        <v>798</v>
      </c>
      <c r="AI1097" s="424"/>
      <c r="AJ1097" s="424"/>
      <c r="AK1097" s="424"/>
      <c r="AL1097" s="324" t="s">
        <v>747</v>
      </c>
      <c r="AM1097" s="325"/>
      <c r="AN1097" s="325"/>
      <c r="AO1097" s="326"/>
      <c r="AP1097" s="320" t="s">
        <v>798</v>
      </c>
      <c r="AQ1097" s="320"/>
      <c r="AR1097" s="320"/>
      <c r="AS1097" s="320"/>
      <c r="AT1097" s="320"/>
      <c r="AU1097" s="320"/>
      <c r="AV1097" s="320"/>
      <c r="AW1097" s="320"/>
      <c r="AX1097" s="320"/>
    </row>
    <row r="1098" spans="1:50" ht="60" customHeight="1" x14ac:dyDescent="0.15">
      <c r="A1098" s="1221">
        <v>6</v>
      </c>
      <c r="B1098" s="1221">
        <v>1</v>
      </c>
      <c r="C1098" s="426" t="s">
        <v>1130</v>
      </c>
      <c r="D1098" s="938" t="s">
        <v>1130</v>
      </c>
      <c r="E1098" s="938" t="s">
        <v>1130</v>
      </c>
      <c r="F1098" s="938" t="s">
        <v>1130</v>
      </c>
      <c r="G1098" s="938" t="s">
        <v>1130</v>
      </c>
      <c r="H1098" s="938" t="s">
        <v>1130</v>
      </c>
      <c r="I1098" s="939" t="s">
        <v>1130</v>
      </c>
      <c r="J1098" s="418">
        <v>9360002021108</v>
      </c>
      <c r="K1098" s="419"/>
      <c r="L1098" s="419"/>
      <c r="M1098" s="419"/>
      <c r="N1098" s="419"/>
      <c r="O1098" s="419"/>
      <c r="P1098" s="421" t="s">
        <v>1131</v>
      </c>
      <c r="Q1098" s="316" t="s">
        <v>1132</v>
      </c>
      <c r="R1098" s="316" t="s">
        <v>1132</v>
      </c>
      <c r="S1098" s="316" t="s">
        <v>1132</v>
      </c>
      <c r="T1098" s="316" t="s">
        <v>1132</v>
      </c>
      <c r="U1098" s="316" t="s">
        <v>1132</v>
      </c>
      <c r="V1098" s="316" t="s">
        <v>1132</v>
      </c>
      <c r="W1098" s="316" t="s">
        <v>1132</v>
      </c>
      <c r="X1098" s="316" t="s">
        <v>1132</v>
      </c>
      <c r="Y1098" s="1189">
        <f>990000/1000000</f>
        <v>0.99</v>
      </c>
      <c r="Z1098" s="1189">
        <v>990000</v>
      </c>
      <c r="AA1098" s="1189">
        <v>990000</v>
      </c>
      <c r="AB1098" s="1189">
        <v>990000</v>
      </c>
      <c r="AC1098" s="321" t="s">
        <v>899</v>
      </c>
      <c r="AD1098" s="321"/>
      <c r="AE1098" s="321"/>
      <c r="AF1098" s="321"/>
      <c r="AG1098" s="321"/>
      <c r="AH1098" s="423" t="s">
        <v>798</v>
      </c>
      <c r="AI1098" s="424"/>
      <c r="AJ1098" s="424"/>
      <c r="AK1098" s="424"/>
      <c r="AL1098" s="324" t="s">
        <v>747</v>
      </c>
      <c r="AM1098" s="325"/>
      <c r="AN1098" s="325"/>
      <c r="AO1098" s="326"/>
      <c r="AP1098" s="320" t="s">
        <v>798</v>
      </c>
      <c r="AQ1098" s="320"/>
      <c r="AR1098" s="320"/>
      <c r="AS1098" s="320"/>
      <c r="AT1098" s="320"/>
      <c r="AU1098" s="320"/>
      <c r="AV1098" s="320"/>
      <c r="AW1098" s="320"/>
      <c r="AX1098" s="320"/>
    </row>
    <row r="1099" spans="1:50" ht="60" customHeight="1" x14ac:dyDescent="0.15">
      <c r="A1099" s="1221">
        <v>7</v>
      </c>
      <c r="B1099" s="1221">
        <v>1</v>
      </c>
      <c r="C1099" s="937" t="s">
        <v>936</v>
      </c>
      <c r="D1099" s="938" t="s">
        <v>936</v>
      </c>
      <c r="E1099" s="938" t="s">
        <v>936</v>
      </c>
      <c r="F1099" s="938" t="s">
        <v>936</v>
      </c>
      <c r="G1099" s="938" t="s">
        <v>936</v>
      </c>
      <c r="H1099" s="938" t="s">
        <v>936</v>
      </c>
      <c r="I1099" s="939" t="s">
        <v>936</v>
      </c>
      <c r="J1099" s="431" t="s">
        <v>747</v>
      </c>
      <c r="K1099" s="432"/>
      <c r="L1099" s="432"/>
      <c r="M1099" s="432"/>
      <c r="N1099" s="432"/>
      <c r="O1099" s="433"/>
      <c r="P1099" s="421" t="s">
        <v>1133</v>
      </c>
      <c r="Q1099" s="316" t="s">
        <v>1134</v>
      </c>
      <c r="R1099" s="316" t="s">
        <v>1134</v>
      </c>
      <c r="S1099" s="316" t="s">
        <v>1134</v>
      </c>
      <c r="T1099" s="316" t="s">
        <v>1134</v>
      </c>
      <c r="U1099" s="316" t="s">
        <v>1134</v>
      </c>
      <c r="V1099" s="316" t="s">
        <v>1134</v>
      </c>
      <c r="W1099" s="316" t="s">
        <v>1134</v>
      </c>
      <c r="X1099" s="316" t="s">
        <v>1134</v>
      </c>
      <c r="Y1099" s="1189">
        <f>990000/1000000</f>
        <v>0.99</v>
      </c>
      <c r="Z1099" s="1189">
        <v>990000</v>
      </c>
      <c r="AA1099" s="1189">
        <v>990000</v>
      </c>
      <c r="AB1099" s="1189">
        <v>990000</v>
      </c>
      <c r="AC1099" s="321" t="s">
        <v>899</v>
      </c>
      <c r="AD1099" s="321"/>
      <c r="AE1099" s="321"/>
      <c r="AF1099" s="321"/>
      <c r="AG1099" s="321"/>
      <c r="AH1099" s="423" t="s">
        <v>798</v>
      </c>
      <c r="AI1099" s="424"/>
      <c r="AJ1099" s="424"/>
      <c r="AK1099" s="424"/>
      <c r="AL1099" s="324" t="s">
        <v>747</v>
      </c>
      <c r="AM1099" s="325"/>
      <c r="AN1099" s="325"/>
      <c r="AO1099" s="326"/>
      <c r="AP1099" s="320" t="s">
        <v>798</v>
      </c>
      <c r="AQ1099" s="320"/>
      <c r="AR1099" s="320"/>
      <c r="AS1099" s="320"/>
      <c r="AT1099" s="320"/>
      <c r="AU1099" s="320"/>
      <c r="AV1099" s="320"/>
      <c r="AW1099" s="320"/>
      <c r="AX1099" s="320"/>
    </row>
    <row r="1100" spans="1:50" ht="60" customHeight="1" x14ac:dyDescent="0.15">
      <c r="A1100" s="1221">
        <v>8</v>
      </c>
      <c r="B1100" s="1221">
        <v>1</v>
      </c>
      <c r="C1100" s="420" t="s">
        <v>1135</v>
      </c>
      <c r="D1100" s="417" t="s">
        <v>1136</v>
      </c>
      <c r="E1100" s="417" t="s">
        <v>1136</v>
      </c>
      <c r="F1100" s="417" t="s">
        <v>1136</v>
      </c>
      <c r="G1100" s="417" t="s">
        <v>1136</v>
      </c>
      <c r="H1100" s="417" t="s">
        <v>1136</v>
      </c>
      <c r="I1100" s="417" t="s">
        <v>1136</v>
      </c>
      <c r="J1100" s="418">
        <v>5360005003643</v>
      </c>
      <c r="K1100" s="419"/>
      <c r="L1100" s="419"/>
      <c r="M1100" s="419"/>
      <c r="N1100" s="419"/>
      <c r="O1100" s="419"/>
      <c r="P1100" s="421" t="s">
        <v>1137</v>
      </c>
      <c r="Q1100" s="316" t="s">
        <v>1138</v>
      </c>
      <c r="R1100" s="316" t="s">
        <v>1138</v>
      </c>
      <c r="S1100" s="316" t="s">
        <v>1138</v>
      </c>
      <c r="T1100" s="316" t="s">
        <v>1138</v>
      </c>
      <c r="U1100" s="316" t="s">
        <v>1138</v>
      </c>
      <c r="V1100" s="316" t="s">
        <v>1138</v>
      </c>
      <c r="W1100" s="316" t="s">
        <v>1138</v>
      </c>
      <c r="X1100" s="316" t="s">
        <v>1138</v>
      </c>
      <c r="Y1100" s="1189">
        <f>985000/1000000</f>
        <v>0.98499999999999999</v>
      </c>
      <c r="Z1100" s="1189">
        <v>985000</v>
      </c>
      <c r="AA1100" s="1189">
        <v>985000</v>
      </c>
      <c r="AB1100" s="1189">
        <v>985000</v>
      </c>
      <c r="AC1100" s="321" t="s">
        <v>899</v>
      </c>
      <c r="AD1100" s="321"/>
      <c r="AE1100" s="321"/>
      <c r="AF1100" s="321"/>
      <c r="AG1100" s="321"/>
      <c r="AH1100" s="423" t="s">
        <v>798</v>
      </c>
      <c r="AI1100" s="424"/>
      <c r="AJ1100" s="424"/>
      <c r="AK1100" s="424"/>
      <c r="AL1100" s="324" t="s">
        <v>747</v>
      </c>
      <c r="AM1100" s="325"/>
      <c r="AN1100" s="325"/>
      <c r="AO1100" s="326"/>
      <c r="AP1100" s="320" t="s">
        <v>798</v>
      </c>
      <c r="AQ1100" s="320"/>
      <c r="AR1100" s="320"/>
      <c r="AS1100" s="320"/>
      <c r="AT1100" s="320"/>
      <c r="AU1100" s="320"/>
      <c r="AV1100" s="320"/>
      <c r="AW1100" s="320"/>
      <c r="AX1100" s="320"/>
    </row>
    <row r="1101" spans="1:50" ht="60" customHeight="1" x14ac:dyDescent="0.15">
      <c r="A1101" s="1221">
        <v>9</v>
      </c>
      <c r="B1101" s="1221">
        <v>1</v>
      </c>
      <c r="C1101" s="417" t="s">
        <v>1139</v>
      </c>
      <c r="D1101" s="417" t="s">
        <v>1139</v>
      </c>
      <c r="E1101" s="417" t="s">
        <v>1139</v>
      </c>
      <c r="F1101" s="417" t="s">
        <v>1139</v>
      </c>
      <c r="G1101" s="417" t="s">
        <v>1139</v>
      </c>
      <c r="H1101" s="417" t="s">
        <v>1139</v>
      </c>
      <c r="I1101" s="417" t="s">
        <v>1139</v>
      </c>
      <c r="J1101" s="418">
        <v>1360005003597</v>
      </c>
      <c r="K1101" s="419"/>
      <c r="L1101" s="419"/>
      <c r="M1101" s="419"/>
      <c r="N1101" s="419"/>
      <c r="O1101" s="419"/>
      <c r="P1101" s="421" t="s">
        <v>1140</v>
      </c>
      <c r="Q1101" s="316" t="s">
        <v>1141</v>
      </c>
      <c r="R1101" s="316" t="s">
        <v>1141</v>
      </c>
      <c r="S1101" s="316" t="s">
        <v>1141</v>
      </c>
      <c r="T1101" s="316" t="s">
        <v>1141</v>
      </c>
      <c r="U1101" s="316" t="s">
        <v>1141</v>
      </c>
      <c r="V1101" s="316" t="s">
        <v>1141</v>
      </c>
      <c r="W1101" s="316" t="s">
        <v>1141</v>
      </c>
      <c r="X1101" s="316" t="s">
        <v>1141</v>
      </c>
      <c r="Y1101" s="1189">
        <f>980000/1000000</f>
        <v>0.98</v>
      </c>
      <c r="Z1101" s="1189">
        <v>980000</v>
      </c>
      <c r="AA1101" s="1189">
        <v>980000</v>
      </c>
      <c r="AB1101" s="1189">
        <v>980000</v>
      </c>
      <c r="AC1101" s="321" t="s">
        <v>899</v>
      </c>
      <c r="AD1101" s="321"/>
      <c r="AE1101" s="321"/>
      <c r="AF1101" s="321"/>
      <c r="AG1101" s="321"/>
      <c r="AH1101" s="423" t="s">
        <v>798</v>
      </c>
      <c r="AI1101" s="424"/>
      <c r="AJ1101" s="424"/>
      <c r="AK1101" s="424"/>
      <c r="AL1101" s="324" t="s">
        <v>830</v>
      </c>
      <c r="AM1101" s="325"/>
      <c r="AN1101" s="325"/>
      <c r="AO1101" s="326"/>
      <c r="AP1101" s="320" t="s">
        <v>798</v>
      </c>
      <c r="AQ1101" s="320"/>
      <c r="AR1101" s="320"/>
      <c r="AS1101" s="320"/>
      <c r="AT1101" s="320"/>
      <c r="AU1101" s="320"/>
      <c r="AV1101" s="320"/>
      <c r="AW1101" s="320"/>
      <c r="AX1101" s="320"/>
    </row>
    <row r="1102" spans="1:50" ht="60" customHeight="1" x14ac:dyDescent="0.15">
      <c r="A1102" s="1221">
        <v>10</v>
      </c>
      <c r="B1102" s="1221">
        <v>1</v>
      </c>
      <c r="C1102" s="417" t="s">
        <v>1142</v>
      </c>
      <c r="D1102" s="417" t="s">
        <v>1142</v>
      </c>
      <c r="E1102" s="417" t="s">
        <v>1142</v>
      </c>
      <c r="F1102" s="417" t="s">
        <v>1142</v>
      </c>
      <c r="G1102" s="417" t="s">
        <v>1142</v>
      </c>
      <c r="H1102" s="417" t="s">
        <v>1142</v>
      </c>
      <c r="I1102" s="417" t="s">
        <v>1142</v>
      </c>
      <c r="J1102" s="418">
        <v>6360005004343</v>
      </c>
      <c r="K1102" s="419"/>
      <c r="L1102" s="419"/>
      <c r="M1102" s="419"/>
      <c r="N1102" s="419"/>
      <c r="O1102" s="419"/>
      <c r="P1102" s="421" t="s">
        <v>1143</v>
      </c>
      <c r="Q1102" s="316" t="s">
        <v>1144</v>
      </c>
      <c r="R1102" s="316" t="s">
        <v>1144</v>
      </c>
      <c r="S1102" s="316" t="s">
        <v>1144</v>
      </c>
      <c r="T1102" s="316" t="s">
        <v>1144</v>
      </c>
      <c r="U1102" s="316" t="s">
        <v>1144</v>
      </c>
      <c r="V1102" s="316" t="s">
        <v>1144</v>
      </c>
      <c r="W1102" s="316" t="s">
        <v>1144</v>
      </c>
      <c r="X1102" s="316" t="s">
        <v>1144</v>
      </c>
      <c r="Y1102" s="1189">
        <f>972000/1000000</f>
        <v>0.97199999999999998</v>
      </c>
      <c r="Z1102" s="1189">
        <v>972000</v>
      </c>
      <c r="AA1102" s="1189">
        <v>972000</v>
      </c>
      <c r="AB1102" s="1189">
        <v>972000</v>
      </c>
      <c r="AC1102" s="321" t="s">
        <v>899</v>
      </c>
      <c r="AD1102" s="321"/>
      <c r="AE1102" s="321"/>
      <c r="AF1102" s="321"/>
      <c r="AG1102" s="321"/>
      <c r="AH1102" s="423" t="s">
        <v>819</v>
      </c>
      <c r="AI1102" s="424"/>
      <c r="AJ1102" s="424"/>
      <c r="AK1102" s="424"/>
      <c r="AL1102" s="324" t="s">
        <v>747</v>
      </c>
      <c r="AM1102" s="325"/>
      <c r="AN1102" s="325"/>
      <c r="AO1102" s="326"/>
      <c r="AP1102" s="320" t="s">
        <v>798</v>
      </c>
      <c r="AQ1102" s="320"/>
      <c r="AR1102" s="320"/>
      <c r="AS1102" s="320"/>
      <c r="AT1102" s="320"/>
      <c r="AU1102" s="320"/>
      <c r="AV1102" s="320"/>
      <c r="AW1102" s="320"/>
      <c r="AX1102" s="320"/>
    </row>
    <row r="1103" spans="1:50" ht="26.25" hidden="1" customHeight="1" x14ac:dyDescent="0.15">
      <c r="A1103" s="1221">
        <v>11</v>
      </c>
      <c r="B1103" s="122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221">
        <v>12</v>
      </c>
      <c r="B1104" s="122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221">
        <v>13</v>
      </c>
      <c r="B1105" s="122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221">
        <v>14</v>
      </c>
      <c r="B1106" s="122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221">
        <v>15</v>
      </c>
      <c r="B1107" s="122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221">
        <v>16</v>
      </c>
      <c r="B1108" s="122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221">
        <v>17</v>
      </c>
      <c r="B1109" s="122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221">
        <v>18</v>
      </c>
      <c r="B1110" s="122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221">
        <v>19</v>
      </c>
      <c r="B1111" s="122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221">
        <v>20</v>
      </c>
      <c r="B1112" s="122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221">
        <v>21</v>
      </c>
      <c r="B1113" s="122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221">
        <v>22</v>
      </c>
      <c r="B1114" s="122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221">
        <v>23</v>
      </c>
      <c r="B1115" s="122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221">
        <v>24</v>
      </c>
      <c r="B1116" s="122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221">
        <v>25</v>
      </c>
      <c r="B1117" s="122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221">
        <v>26</v>
      </c>
      <c r="B1118" s="122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221">
        <v>27</v>
      </c>
      <c r="B1119" s="122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221">
        <v>28</v>
      </c>
      <c r="B1120" s="122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221">
        <v>29</v>
      </c>
      <c r="B1121" s="122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221">
        <v>30</v>
      </c>
      <c r="B1122" s="122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338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5"/>
      <c r="B1125" s="345"/>
      <c r="C1125" s="345" t="s">
        <v>26</v>
      </c>
      <c r="D1125" s="345"/>
      <c r="E1125" s="345"/>
      <c r="F1125" s="345"/>
      <c r="G1125" s="345"/>
      <c r="H1125" s="345"/>
      <c r="I1125" s="345"/>
      <c r="J1125" s="276" t="s">
        <v>385</v>
      </c>
      <c r="K1125" s="100"/>
      <c r="L1125" s="100"/>
      <c r="M1125" s="100"/>
      <c r="N1125" s="100"/>
      <c r="O1125" s="100"/>
      <c r="P1125" s="346" t="s">
        <v>27</v>
      </c>
      <c r="Q1125" s="346"/>
      <c r="R1125" s="346"/>
      <c r="S1125" s="346"/>
      <c r="T1125" s="346"/>
      <c r="U1125" s="346"/>
      <c r="V1125" s="346"/>
      <c r="W1125" s="346"/>
      <c r="X1125" s="346"/>
      <c r="Y1125" s="343" t="s">
        <v>438</v>
      </c>
      <c r="Z1125" s="344"/>
      <c r="AA1125" s="344"/>
      <c r="AB1125" s="344"/>
      <c r="AC1125" s="276" t="s">
        <v>423</v>
      </c>
      <c r="AD1125" s="276"/>
      <c r="AE1125" s="276"/>
      <c r="AF1125" s="276"/>
      <c r="AG1125" s="276"/>
      <c r="AH1125" s="343" t="s">
        <v>370</v>
      </c>
      <c r="AI1125" s="345"/>
      <c r="AJ1125" s="345"/>
      <c r="AK1125" s="345"/>
      <c r="AL1125" s="345" t="s">
        <v>21</v>
      </c>
      <c r="AM1125" s="345"/>
      <c r="AN1125" s="345"/>
      <c r="AO1125" s="429"/>
      <c r="AP1125" s="430" t="s">
        <v>386</v>
      </c>
      <c r="AQ1125" s="430"/>
      <c r="AR1125" s="430"/>
      <c r="AS1125" s="430"/>
      <c r="AT1125" s="430"/>
      <c r="AU1125" s="430"/>
      <c r="AV1125" s="430"/>
      <c r="AW1125" s="430"/>
      <c r="AX1125" s="430"/>
    </row>
    <row r="1126" spans="1:50" ht="26.25" hidden="1" customHeight="1" x14ac:dyDescent="0.15">
      <c r="A1126" s="1221">
        <v>1</v>
      </c>
      <c r="B1126" s="122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221">
        <v>2</v>
      </c>
      <c r="B1127" s="122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221">
        <v>3</v>
      </c>
      <c r="B1128" s="122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221">
        <v>4</v>
      </c>
      <c r="B1129" s="122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221">
        <v>5</v>
      </c>
      <c r="B1130" s="122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221">
        <v>6</v>
      </c>
      <c r="B1131" s="122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221">
        <v>7</v>
      </c>
      <c r="B1132" s="122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221">
        <v>8</v>
      </c>
      <c r="B1133" s="122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221">
        <v>9</v>
      </c>
      <c r="B1134" s="122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221">
        <v>10</v>
      </c>
      <c r="B1135" s="122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221">
        <v>11</v>
      </c>
      <c r="B1136" s="122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221">
        <v>12</v>
      </c>
      <c r="B1137" s="122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221">
        <v>13</v>
      </c>
      <c r="B1138" s="122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221">
        <v>14</v>
      </c>
      <c r="B1139" s="122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221">
        <v>15</v>
      </c>
      <c r="B1140" s="122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221">
        <v>16</v>
      </c>
      <c r="B1141" s="122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221">
        <v>17</v>
      </c>
      <c r="B1142" s="122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221">
        <v>18</v>
      </c>
      <c r="B1143" s="122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221">
        <v>19</v>
      </c>
      <c r="B1144" s="122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221">
        <v>20</v>
      </c>
      <c r="B1145" s="122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221">
        <v>21</v>
      </c>
      <c r="B1146" s="122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221">
        <v>22</v>
      </c>
      <c r="B1147" s="122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221">
        <v>23</v>
      </c>
      <c r="B1148" s="122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221">
        <v>24</v>
      </c>
      <c r="B1149" s="122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221">
        <v>25</v>
      </c>
      <c r="B1150" s="122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221">
        <v>26</v>
      </c>
      <c r="B1151" s="122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221">
        <v>27</v>
      </c>
      <c r="B1152" s="122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221">
        <v>28</v>
      </c>
      <c r="B1153" s="122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221">
        <v>29</v>
      </c>
      <c r="B1154" s="122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221">
        <v>30</v>
      </c>
      <c r="B1155" s="122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339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5"/>
      <c r="B1158" s="345"/>
      <c r="C1158" s="345" t="s">
        <v>26</v>
      </c>
      <c r="D1158" s="345"/>
      <c r="E1158" s="345"/>
      <c r="F1158" s="345"/>
      <c r="G1158" s="345"/>
      <c r="H1158" s="345"/>
      <c r="I1158" s="345"/>
      <c r="J1158" s="276" t="s">
        <v>385</v>
      </c>
      <c r="K1158" s="100"/>
      <c r="L1158" s="100"/>
      <c r="M1158" s="100"/>
      <c r="N1158" s="100"/>
      <c r="O1158" s="100"/>
      <c r="P1158" s="346" t="s">
        <v>27</v>
      </c>
      <c r="Q1158" s="346"/>
      <c r="R1158" s="346"/>
      <c r="S1158" s="346"/>
      <c r="T1158" s="346"/>
      <c r="U1158" s="346"/>
      <c r="V1158" s="346"/>
      <c r="W1158" s="346"/>
      <c r="X1158" s="346"/>
      <c r="Y1158" s="343" t="s">
        <v>438</v>
      </c>
      <c r="Z1158" s="344"/>
      <c r="AA1158" s="344"/>
      <c r="AB1158" s="344"/>
      <c r="AC1158" s="276" t="s">
        <v>423</v>
      </c>
      <c r="AD1158" s="276"/>
      <c r="AE1158" s="276"/>
      <c r="AF1158" s="276"/>
      <c r="AG1158" s="276"/>
      <c r="AH1158" s="343" t="s">
        <v>370</v>
      </c>
      <c r="AI1158" s="345"/>
      <c r="AJ1158" s="345"/>
      <c r="AK1158" s="345"/>
      <c r="AL1158" s="345" t="s">
        <v>21</v>
      </c>
      <c r="AM1158" s="345"/>
      <c r="AN1158" s="345"/>
      <c r="AO1158" s="429"/>
      <c r="AP1158" s="430" t="s">
        <v>386</v>
      </c>
      <c r="AQ1158" s="430"/>
      <c r="AR1158" s="430"/>
      <c r="AS1158" s="430"/>
      <c r="AT1158" s="430"/>
      <c r="AU1158" s="430"/>
      <c r="AV1158" s="430"/>
      <c r="AW1158" s="430"/>
      <c r="AX1158" s="430"/>
    </row>
    <row r="1159" spans="1:50" ht="26.25" hidden="1" customHeight="1" x14ac:dyDescent="0.15">
      <c r="A1159" s="1221">
        <v>1</v>
      </c>
      <c r="B1159" s="122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221">
        <v>2</v>
      </c>
      <c r="B1160" s="122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221">
        <v>3</v>
      </c>
      <c r="B1161" s="122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221">
        <v>4</v>
      </c>
      <c r="B1162" s="122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221">
        <v>5</v>
      </c>
      <c r="B1163" s="122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221">
        <v>6</v>
      </c>
      <c r="B1164" s="122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221">
        <v>7</v>
      </c>
      <c r="B1165" s="122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221">
        <v>8</v>
      </c>
      <c r="B1166" s="122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221">
        <v>9</v>
      </c>
      <c r="B1167" s="122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221">
        <v>10</v>
      </c>
      <c r="B1168" s="122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221">
        <v>11</v>
      </c>
      <c r="B1169" s="122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221">
        <v>12</v>
      </c>
      <c r="B1170" s="122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221">
        <v>13</v>
      </c>
      <c r="B1171" s="122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221">
        <v>14</v>
      </c>
      <c r="B1172" s="122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221">
        <v>15</v>
      </c>
      <c r="B1173" s="122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221">
        <v>16</v>
      </c>
      <c r="B1174" s="122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221">
        <v>17</v>
      </c>
      <c r="B1175" s="122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221">
        <v>18</v>
      </c>
      <c r="B1176" s="122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221">
        <v>19</v>
      </c>
      <c r="B1177" s="122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221">
        <v>20</v>
      </c>
      <c r="B1178" s="122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221">
        <v>21</v>
      </c>
      <c r="B1179" s="122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221">
        <v>22</v>
      </c>
      <c r="B1180" s="122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221">
        <v>23</v>
      </c>
      <c r="B1181" s="122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221">
        <v>24</v>
      </c>
      <c r="B1182" s="122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221">
        <v>25</v>
      </c>
      <c r="B1183" s="122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221">
        <v>26</v>
      </c>
      <c r="B1184" s="122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221">
        <v>27</v>
      </c>
      <c r="B1185" s="122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221">
        <v>28</v>
      </c>
      <c r="B1186" s="122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221">
        <v>29</v>
      </c>
      <c r="B1187" s="122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221">
        <v>30</v>
      </c>
      <c r="B1188" s="122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340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5"/>
      <c r="B1191" s="345"/>
      <c r="C1191" s="345" t="s">
        <v>26</v>
      </c>
      <c r="D1191" s="345"/>
      <c r="E1191" s="345"/>
      <c r="F1191" s="345"/>
      <c r="G1191" s="345"/>
      <c r="H1191" s="345"/>
      <c r="I1191" s="345"/>
      <c r="J1191" s="276" t="s">
        <v>385</v>
      </c>
      <c r="K1191" s="100"/>
      <c r="L1191" s="100"/>
      <c r="M1191" s="100"/>
      <c r="N1191" s="100"/>
      <c r="O1191" s="100"/>
      <c r="P1191" s="346" t="s">
        <v>27</v>
      </c>
      <c r="Q1191" s="346"/>
      <c r="R1191" s="346"/>
      <c r="S1191" s="346"/>
      <c r="T1191" s="346"/>
      <c r="U1191" s="346"/>
      <c r="V1191" s="346"/>
      <c r="W1191" s="346"/>
      <c r="X1191" s="346"/>
      <c r="Y1191" s="343" t="s">
        <v>438</v>
      </c>
      <c r="Z1191" s="344"/>
      <c r="AA1191" s="344"/>
      <c r="AB1191" s="344"/>
      <c r="AC1191" s="276" t="s">
        <v>423</v>
      </c>
      <c r="AD1191" s="276"/>
      <c r="AE1191" s="276"/>
      <c r="AF1191" s="276"/>
      <c r="AG1191" s="276"/>
      <c r="AH1191" s="343" t="s">
        <v>370</v>
      </c>
      <c r="AI1191" s="345"/>
      <c r="AJ1191" s="345"/>
      <c r="AK1191" s="345"/>
      <c r="AL1191" s="345" t="s">
        <v>21</v>
      </c>
      <c r="AM1191" s="345"/>
      <c r="AN1191" s="345"/>
      <c r="AO1191" s="429"/>
      <c r="AP1191" s="430" t="s">
        <v>386</v>
      </c>
      <c r="AQ1191" s="430"/>
      <c r="AR1191" s="430"/>
      <c r="AS1191" s="430"/>
      <c r="AT1191" s="430"/>
      <c r="AU1191" s="430"/>
      <c r="AV1191" s="430"/>
      <c r="AW1191" s="430"/>
      <c r="AX1191" s="430"/>
    </row>
    <row r="1192" spans="1:50" ht="26.25" hidden="1" customHeight="1" x14ac:dyDescent="0.15">
      <c r="A1192" s="1221">
        <v>1</v>
      </c>
      <c r="B1192" s="122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221">
        <v>2</v>
      </c>
      <c r="B1193" s="122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221">
        <v>3</v>
      </c>
      <c r="B1194" s="122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221">
        <v>4</v>
      </c>
      <c r="B1195" s="122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221">
        <v>5</v>
      </c>
      <c r="B1196" s="122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221">
        <v>6</v>
      </c>
      <c r="B1197" s="122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221">
        <v>7</v>
      </c>
      <c r="B1198" s="122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221">
        <v>8</v>
      </c>
      <c r="B1199" s="122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221">
        <v>9</v>
      </c>
      <c r="B1200" s="122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221">
        <v>10</v>
      </c>
      <c r="B1201" s="122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221">
        <v>11</v>
      </c>
      <c r="B1202" s="122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221">
        <v>12</v>
      </c>
      <c r="B1203" s="122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221">
        <v>13</v>
      </c>
      <c r="B1204" s="122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221">
        <v>14</v>
      </c>
      <c r="B1205" s="122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221">
        <v>15</v>
      </c>
      <c r="B1206" s="122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221">
        <v>16</v>
      </c>
      <c r="B1207" s="122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221">
        <v>17</v>
      </c>
      <c r="B1208" s="122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221">
        <v>18</v>
      </c>
      <c r="B1209" s="122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221">
        <v>19</v>
      </c>
      <c r="B1210" s="122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221">
        <v>20</v>
      </c>
      <c r="B1211" s="122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221">
        <v>21</v>
      </c>
      <c r="B1212" s="122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221">
        <v>22</v>
      </c>
      <c r="B1213" s="122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221">
        <v>23</v>
      </c>
      <c r="B1214" s="122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221">
        <v>24</v>
      </c>
      <c r="B1215" s="122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221">
        <v>25</v>
      </c>
      <c r="B1216" s="122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221">
        <v>26</v>
      </c>
      <c r="B1217" s="122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221">
        <v>27</v>
      </c>
      <c r="B1218" s="122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221">
        <v>28</v>
      </c>
      <c r="B1219" s="122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221">
        <v>29</v>
      </c>
      <c r="B1220" s="122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221">
        <v>30</v>
      </c>
      <c r="B1221" s="122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5"/>
      <c r="B1224" s="345"/>
      <c r="C1224" s="345" t="s">
        <v>26</v>
      </c>
      <c r="D1224" s="345"/>
      <c r="E1224" s="345"/>
      <c r="F1224" s="345"/>
      <c r="G1224" s="345"/>
      <c r="H1224" s="345"/>
      <c r="I1224" s="345"/>
      <c r="J1224" s="276" t="s">
        <v>385</v>
      </c>
      <c r="K1224" s="100"/>
      <c r="L1224" s="100"/>
      <c r="M1224" s="100"/>
      <c r="N1224" s="100"/>
      <c r="O1224" s="100"/>
      <c r="P1224" s="346" t="s">
        <v>27</v>
      </c>
      <c r="Q1224" s="346"/>
      <c r="R1224" s="346"/>
      <c r="S1224" s="346"/>
      <c r="T1224" s="346"/>
      <c r="U1224" s="346"/>
      <c r="V1224" s="346"/>
      <c r="W1224" s="346"/>
      <c r="X1224" s="346"/>
      <c r="Y1224" s="343" t="s">
        <v>438</v>
      </c>
      <c r="Z1224" s="344"/>
      <c r="AA1224" s="344"/>
      <c r="AB1224" s="344"/>
      <c r="AC1224" s="276" t="s">
        <v>423</v>
      </c>
      <c r="AD1224" s="276"/>
      <c r="AE1224" s="276"/>
      <c r="AF1224" s="276"/>
      <c r="AG1224" s="276"/>
      <c r="AH1224" s="343" t="s">
        <v>370</v>
      </c>
      <c r="AI1224" s="345"/>
      <c r="AJ1224" s="345"/>
      <c r="AK1224" s="345"/>
      <c r="AL1224" s="345" t="s">
        <v>21</v>
      </c>
      <c r="AM1224" s="345"/>
      <c r="AN1224" s="345"/>
      <c r="AO1224" s="429"/>
      <c r="AP1224" s="430" t="s">
        <v>386</v>
      </c>
      <c r="AQ1224" s="430"/>
      <c r="AR1224" s="430"/>
      <c r="AS1224" s="430"/>
      <c r="AT1224" s="430"/>
      <c r="AU1224" s="430"/>
      <c r="AV1224" s="430"/>
      <c r="AW1224" s="430"/>
      <c r="AX1224" s="430"/>
    </row>
    <row r="1225" spans="1:50" ht="26.25" hidden="1" customHeight="1" x14ac:dyDescent="0.15">
      <c r="A1225" s="1221">
        <v>1</v>
      </c>
      <c r="B1225" s="122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221">
        <v>2</v>
      </c>
      <c r="B1226" s="122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221">
        <v>3</v>
      </c>
      <c r="B1227" s="122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221">
        <v>4</v>
      </c>
      <c r="B1228" s="122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221">
        <v>5</v>
      </c>
      <c r="B1229" s="122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221">
        <v>6</v>
      </c>
      <c r="B1230" s="122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221">
        <v>7</v>
      </c>
      <c r="B1231" s="122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221">
        <v>8</v>
      </c>
      <c r="B1232" s="122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221">
        <v>9</v>
      </c>
      <c r="B1233" s="122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221">
        <v>10</v>
      </c>
      <c r="B1234" s="122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221">
        <v>11</v>
      </c>
      <c r="B1235" s="122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221">
        <v>12</v>
      </c>
      <c r="B1236" s="122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221">
        <v>13</v>
      </c>
      <c r="B1237" s="122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221">
        <v>14</v>
      </c>
      <c r="B1238" s="122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221">
        <v>15</v>
      </c>
      <c r="B1239" s="122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221">
        <v>16</v>
      </c>
      <c r="B1240" s="122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221">
        <v>17</v>
      </c>
      <c r="B1241" s="122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221">
        <v>18</v>
      </c>
      <c r="B1242" s="122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221">
        <v>19</v>
      </c>
      <c r="B1243" s="122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221">
        <v>20</v>
      </c>
      <c r="B1244" s="122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221">
        <v>21</v>
      </c>
      <c r="B1245" s="122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221">
        <v>22</v>
      </c>
      <c r="B1246" s="122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221">
        <v>23</v>
      </c>
      <c r="B1247" s="122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221">
        <v>24</v>
      </c>
      <c r="B1248" s="122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221">
        <v>25</v>
      </c>
      <c r="B1249" s="122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221">
        <v>26</v>
      </c>
      <c r="B1250" s="122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221">
        <v>27</v>
      </c>
      <c r="B1251" s="122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221">
        <v>28</v>
      </c>
      <c r="B1252" s="122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221">
        <v>29</v>
      </c>
      <c r="B1253" s="122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221">
        <v>30</v>
      </c>
      <c r="B1254" s="122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341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5"/>
      <c r="B1257" s="345"/>
      <c r="C1257" s="345" t="s">
        <v>26</v>
      </c>
      <c r="D1257" s="345"/>
      <c r="E1257" s="345"/>
      <c r="F1257" s="345"/>
      <c r="G1257" s="345"/>
      <c r="H1257" s="345"/>
      <c r="I1257" s="345"/>
      <c r="J1257" s="276" t="s">
        <v>385</v>
      </c>
      <c r="K1257" s="100"/>
      <c r="L1257" s="100"/>
      <c r="M1257" s="100"/>
      <c r="N1257" s="100"/>
      <c r="O1257" s="100"/>
      <c r="P1257" s="346" t="s">
        <v>27</v>
      </c>
      <c r="Q1257" s="346"/>
      <c r="R1257" s="346"/>
      <c r="S1257" s="346"/>
      <c r="T1257" s="346"/>
      <c r="U1257" s="346"/>
      <c r="V1257" s="346"/>
      <c r="W1257" s="346"/>
      <c r="X1257" s="346"/>
      <c r="Y1257" s="343" t="s">
        <v>438</v>
      </c>
      <c r="Z1257" s="344"/>
      <c r="AA1257" s="344"/>
      <c r="AB1257" s="344"/>
      <c r="AC1257" s="276" t="s">
        <v>423</v>
      </c>
      <c r="AD1257" s="276"/>
      <c r="AE1257" s="276"/>
      <c r="AF1257" s="276"/>
      <c r="AG1257" s="276"/>
      <c r="AH1257" s="343" t="s">
        <v>370</v>
      </c>
      <c r="AI1257" s="345"/>
      <c r="AJ1257" s="345"/>
      <c r="AK1257" s="345"/>
      <c r="AL1257" s="345" t="s">
        <v>21</v>
      </c>
      <c r="AM1257" s="345"/>
      <c r="AN1257" s="345"/>
      <c r="AO1257" s="429"/>
      <c r="AP1257" s="430" t="s">
        <v>386</v>
      </c>
      <c r="AQ1257" s="430"/>
      <c r="AR1257" s="430"/>
      <c r="AS1257" s="430"/>
      <c r="AT1257" s="430"/>
      <c r="AU1257" s="430"/>
      <c r="AV1257" s="430"/>
      <c r="AW1257" s="430"/>
      <c r="AX1257" s="430"/>
    </row>
    <row r="1258" spans="1:50" ht="26.25" hidden="1" customHeight="1" x14ac:dyDescent="0.15">
      <c r="A1258" s="1221">
        <v>1</v>
      </c>
      <c r="B1258" s="122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221">
        <v>2</v>
      </c>
      <c r="B1259" s="122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221">
        <v>3</v>
      </c>
      <c r="B1260" s="122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221">
        <v>4</v>
      </c>
      <c r="B1261" s="122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221">
        <v>5</v>
      </c>
      <c r="B1262" s="122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221">
        <v>6</v>
      </c>
      <c r="B1263" s="122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221">
        <v>7</v>
      </c>
      <c r="B1264" s="122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221">
        <v>8</v>
      </c>
      <c r="B1265" s="122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221">
        <v>9</v>
      </c>
      <c r="B1266" s="122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221">
        <v>10</v>
      </c>
      <c r="B1267" s="122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221">
        <v>11</v>
      </c>
      <c r="B1268" s="122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221">
        <v>12</v>
      </c>
      <c r="B1269" s="122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221">
        <v>13</v>
      </c>
      <c r="B1270" s="122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221">
        <v>14</v>
      </c>
      <c r="B1271" s="122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221">
        <v>15</v>
      </c>
      <c r="B1272" s="122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221">
        <v>16</v>
      </c>
      <c r="B1273" s="122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221">
        <v>17</v>
      </c>
      <c r="B1274" s="122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221">
        <v>18</v>
      </c>
      <c r="B1275" s="122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221">
        <v>19</v>
      </c>
      <c r="B1276" s="122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221">
        <v>20</v>
      </c>
      <c r="B1277" s="122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221">
        <v>21</v>
      </c>
      <c r="B1278" s="122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221">
        <v>22</v>
      </c>
      <c r="B1279" s="122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221">
        <v>23</v>
      </c>
      <c r="B1280" s="122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221">
        <v>24</v>
      </c>
      <c r="B1281" s="122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221">
        <v>25</v>
      </c>
      <c r="B1282" s="122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221">
        <v>26</v>
      </c>
      <c r="B1283" s="122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221">
        <v>27</v>
      </c>
      <c r="B1284" s="122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221">
        <v>28</v>
      </c>
      <c r="B1285" s="122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221">
        <v>29</v>
      </c>
      <c r="B1286" s="122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221">
        <v>30</v>
      </c>
      <c r="B1287" s="122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342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5"/>
      <c r="B1290" s="345"/>
      <c r="C1290" s="345" t="s">
        <v>26</v>
      </c>
      <c r="D1290" s="345"/>
      <c r="E1290" s="345"/>
      <c r="F1290" s="345"/>
      <c r="G1290" s="345"/>
      <c r="H1290" s="345"/>
      <c r="I1290" s="345"/>
      <c r="J1290" s="276" t="s">
        <v>385</v>
      </c>
      <c r="K1290" s="100"/>
      <c r="L1290" s="100"/>
      <c r="M1290" s="100"/>
      <c r="N1290" s="100"/>
      <c r="O1290" s="100"/>
      <c r="P1290" s="346" t="s">
        <v>27</v>
      </c>
      <c r="Q1290" s="346"/>
      <c r="R1290" s="346"/>
      <c r="S1290" s="346"/>
      <c r="T1290" s="346"/>
      <c r="U1290" s="346"/>
      <c r="V1290" s="346"/>
      <c r="W1290" s="346"/>
      <c r="X1290" s="346"/>
      <c r="Y1290" s="343" t="s">
        <v>438</v>
      </c>
      <c r="Z1290" s="344"/>
      <c r="AA1290" s="344"/>
      <c r="AB1290" s="344"/>
      <c r="AC1290" s="276" t="s">
        <v>423</v>
      </c>
      <c r="AD1290" s="276"/>
      <c r="AE1290" s="276"/>
      <c r="AF1290" s="276"/>
      <c r="AG1290" s="276"/>
      <c r="AH1290" s="343" t="s">
        <v>370</v>
      </c>
      <c r="AI1290" s="345"/>
      <c r="AJ1290" s="345"/>
      <c r="AK1290" s="345"/>
      <c r="AL1290" s="345" t="s">
        <v>21</v>
      </c>
      <c r="AM1290" s="345"/>
      <c r="AN1290" s="345"/>
      <c r="AO1290" s="429"/>
      <c r="AP1290" s="430" t="s">
        <v>386</v>
      </c>
      <c r="AQ1290" s="430"/>
      <c r="AR1290" s="430"/>
      <c r="AS1290" s="430"/>
      <c r="AT1290" s="430"/>
      <c r="AU1290" s="430"/>
      <c r="AV1290" s="430"/>
      <c r="AW1290" s="430"/>
      <c r="AX1290" s="430"/>
    </row>
    <row r="1291" spans="1:50" ht="26.25" hidden="1" customHeight="1" x14ac:dyDescent="0.15">
      <c r="A1291" s="1221">
        <v>1</v>
      </c>
      <c r="B1291" s="122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221">
        <v>2</v>
      </c>
      <c r="B1292" s="122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221">
        <v>3</v>
      </c>
      <c r="B1293" s="122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221">
        <v>4</v>
      </c>
      <c r="B1294" s="122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221">
        <v>5</v>
      </c>
      <c r="B1295" s="122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221">
        <v>6</v>
      </c>
      <c r="B1296" s="122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221">
        <v>7</v>
      </c>
      <c r="B1297" s="122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221">
        <v>8</v>
      </c>
      <c r="B1298" s="122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221">
        <v>9</v>
      </c>
      <c r="B1299" s="122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221">
        <v>10</v>
      </c>
      <c r="B1300" s="122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221">
        <v>11</v>
      </c>
      <c r="B1301" s="122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221">
        <v>12</v>
      </c>
      <c r="B1302" s="122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221">
        <v>13</v>
      </c>
      <c r="B1303" s="122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221">
        <v>14</v>
      </c>
      <c r="B1304" s="122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221">
        <v>15</v>
      </c>
      <c r="B1305" s="122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221">
        <v>16</v>
      </c>
      <c r="B1306" s="122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221">
        <v>17</v>
      </c>
      <c r="B1307" s="122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221">
        <v>18</v>
      </c>
      <c r="B1308" s="122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221">
        <v>19</v>
      </c>
      <c r="B1309" s="122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221">
        <v>20</v>
      </c>
      <c r="B1310" s="122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221">
        <v>21</v>
      </c>
      <c r="B1311" s="122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221">
        <v>22</v>
      </c>
      <c r="B1312" s="122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221">
        <v>23</v>
      </c>
      <c r="B1313" s="122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221">
        <v>24</v>
      </c>
      <c r="B1314" s="122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221">
        <v>25</v>
      </c>
      <c r="B1315" s="122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221">
        <v>26</v>
      </c>
      <c r="B1316" s="122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221">
        <v>27</v>
      </c>
      <c r="B1317" s="122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221">
        <v>28</v>
      </c>
      <c r="B1318" s="122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221">
        <v>29</v>
      </c>
      <c r="B1319" s="122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221">
        <v>30</v>
      </c>
      <c r="B1320" s="122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23:AO33">
    <cfRule type="expression" dxfId="695" priority="701">
      <formula>IF(AND(AL23&gt;=0, RIGHT(TEXT(AL23,"0.#"),1)&lt;&gt;"."),TRUE,FALSE)</formula>
    </cfRule>
    <cfRule type="expression" dxfId="694" priority="702">
      <formula>IF(AND(AL23&gt;=0, RIGHT(TEXT(AL23,"0.#"),1)="."),TRUE,FALSE)</formula>
    </cfRule>
    <cfRule type="expression" dxfId="693" priority="703">
      <formula>IF(AND(AL23&lt;0, RIGHT(TEXT(AL23,"0.#"),1)&lt;&gt;"."),TRUE,FALSE)</formula>
    </cfRule>
    <cfRule type="expression" dxfId="692" priority="704">
      <formula>IF(AND(AL23&lt;0, RIGHT(TEXT(AL23,"0.#"),1)="."),TRUE,FALSE)</formula>
    </cfRule>
  </conditionalFormatting>
  <conditionalFormatting sqref="Y23:Y33">
    <cfRule type="expression" dxfId="691" priority="699">
      <formula>IF(RIGHT(TEXT(Y23,"0.#"),1)=".",FALSE,TRUE)</formula>
    </cfRule>
    <cfRule type="expression" dxfId="690" priority="700">
      <formula>IF(RIGHT(TEXT(Y23,"0.#"),1)=".",TRUE,FALSE)</formula>
    </cfRule>
  </conditionalFormatting>
  <conditionalFormatting sqref="AL38:AO66">
    <cfRule type="expression" dxfId="689" priority="695">
      <formula>IF(AND(AL38&gt;=0, RIGHT(TEXT(AL38,"0.#"),1)&lt;&gt;"."),TRUE,FALSE)</formula>
    </cfRule>
    <cfRule type="expression" dxfId="688" priority="696">
      <formula>IF(AND(AL38&gt;=0, RIGHT(TEXT(AL38,"0.#"),1)="."),TRUE,FALSE)</formula>
    </cfRule>
    <cfRule type="expression" dxfId="687" priority="697">
      <formula>IF(AND(AL38&lt;0, RIGHT(TEXT(AL38,"0.#"),1)&lt;&gt;"."),TRUE,FALSE)</formula>
    </cfRule>
    <cfRule type="expression" dxfId="686" priority="698">
      <formula>IF(AND(AL38&lt;0, RIGHT(TEXT(AL38,"0.#"),1)="."),TRUE,FALSE)</formula>
    </cfRule>
  </conditionalFormatting>
  <conditionalFormatting sqref="Y38:Y66">
    <cfRule type="expression" dxfId="685" priority="693">
      <formula>IF(RIGHT(TEXT(Y38,"0.#"),1)=".",FALSE,TRUE)</formula>
    </cfRule>
    <cfRule type="expression" dxfId="684" priority="694">
      <formula>IF(RIGHT(TEXT(Y38,"0.#"),1)=".",TRUE,FALSE)</formula>
    </cfRule>
  </conditionalFormatting>
  <conditionalFormatting sqref="AL72:AO99">
    <cfRule type="expression" dxfId="683" priority="689">
      <formula>IF(AND(AL72&gt;=0, RIGHT(TEXT(AL72,"0.#"),1)&lt;&gt;"."),TRUE,FALSE)</formula>
    </cfRule>
    <cfRule type="expression" dxfId="682" priority="690">
      <formula>IF(AND(AL72&gt;=0, RIGHT(TEXT(AL72,"0.#"),1)="."),TRUE,FALSE)</formula>
    </cfRule>
    <cfRule type="expression" dxfId="681" priority="691">
      <formula>IF(AND(AL72&lt;0, RIGHT(TEXT(AL72,"0.#"),1)&lt;&gt;"."),TRUE,FALSE)</formula>
    </cfRule>
    <cfRule type="expression" dxfId="680" priority="692">
      <formula>IF(AND(AL72&lt;0, RIGHT(TEXT(AL72,"0.#"),1)="."),TRUE,FALSE)</formula>
    </cfRule>
  </conditionalFormatting>
  <conditionalFormatting sqref="Y72:Y99">
    <cfRule type="expression" dxfId="679" priority="687">
      <formula>IF(RIGHT(TEXT(Y72,"0.#"),1)=".",FALSE,TRUE)</formula>
    </cfRule>
    <cfRule type="expression" dxfId="678" priority="688">
      <formula>IF(RIGHT(TEXT(Y72,"0.#"),1)=".",TRUE,FALSE)</formula>
    </cfRule>
  </conditionalFormatting>
  <conditionalFormatting sqref="AL104:AO132">
    <cfRule type="expression" dxfId="677" priority="683">
      <formula>IF(AND(AL104&gt;=0, RIGHT(TEXT(AL104,"0.#"),1)&lt;&gt;"."),TRUE,FALSE)</formula>
    </cfRule>
    <cfRule type="expression" dxfId="676" priority="684">
      <formula>IF(AND(AL104&gt;=0, RIGHT(TEXT(AL104,"0.#"),1)="."),TRUE,FALSE)</formula>
    </cfRule>
    <cfRule type="expression" dxfId="675" priority="685">
      <formula>IF(AND(AL104&lt;0, RIGHT(TEXT(AL104,"0.#"),1)&lt;&gt;"."),TRUE,FALSE)</formula>
    </cfRule>
    <cfRule type="expression" dxfId="674" priority="686">
      <formula>IF(AND(AL104&lt;0, RIGHT(TEXT(AL104,"0.#"),1)="."),TRUE,FALSE)</formula>
    </cfRule>
  </conditionalFormatting>
  <conditionalFormatting sqref="Y104:Y132">
    <cfRule type="expression" dxfId="673" priority="681">
      <formula>IF(RIGHT(TEXT(Y104,"0.#"),1)=".",FALSE,TRUE)</formula>
    </cfRule>
    <cfRule type="expression" dxfId="672" priority="682">
      <formula>IF(RIGHT(TEXT(Y104,"0.#"),1)=".",TRUE,FALSE)</formula>
    </cfRule>
  </conditionalFormatting>
  <conditionalFormatting sqref="AL138:AO165">
    <cfRule type="expression" dxfId="671" priority="677">
      <formula>IF(AND(AL138&gt;=0, RIGHT(TEXT(AL138,"0.#"),1)&lt;&gt;"."),TRUE,FALSE)</formula>
    </cfRule>
    <cfRule type="expression" dxfId="670" priority="678">
      <formula>IF(AND(AL138&gt;=0, RIGHT(TEXT(AL138,"0.#"),1)="."),TRUE,FALSE)</formula>
    </cfRule>
    <cfRule type="expression" dxfId="669" priority="679">
      <formula>IF(AND(AL138&lt;0, RIGHT(TEXT(AL138,"0.#"),1)&lt;&gt;"."),TRUE,FALSE)</formula>
    </cfRule>
    <cfRule type="expression" dxfId="668" priority="680">
      <formula>IF(AND(AL138&lt;0, RIGHT(TEXT(AL138,"0.#"),1)="."),TRUE,FALSE)</formula>
    </cfRule>
  </conditionalFormatting>
  <conditionalFormatting sqref="Y138:Y165">
    <cfRule type="expression" dxfId="667" priority="675">
      <formula>IF(RIGHT(TEXT(Y138,"0.#"),1)=".",FALSE,TRUE)</formula>
    </cfRule>
    <cfRule type="expression" dxfId="666" priority="676">
      <formula>IF(RIGHT(TEXT(Y138,"0.#"),1)=".",TRUE,FALSE)</formula>
    </cfRule>
  </conditionalFormatting>
  <conditionalFormatting sqref="AL179:AO198">
    <cfRule type="expression" dxfId="665" priority="671">
      <formula>IF(AND(AL179&gt;=0, RIGHT(TEXT(AL179,"0.#"),1)&lt;&gt;"."),TRUE,FALSE)</formula>
    </cfRule>
    <cfRule type="expression" dxfId="664" priority="672">
      <formula>IF(AND(AL179&gt;=0, RIGHT(TEXT(AL179,"0.#"),1)="."),TRUE,FALSE)</formula>
    </cfRule>
    <cfRule type="expression" dxfId="663" priority="673">
      <formula>IF(AND(AL179&lt;0, RIGHT(TEXT(AL179,"0.#"),1)&lt;&gt;"."),TRUE,FALSE)</formula>
    </cfRule>
    <cfRule type="expression" dxfId="662" priority="674">
      <formula>IF(AND(AL179&lt;0, RIGHT(TEXT(AL179,"0.#"),1)="."),TRUE,FALSE)</formula>
    </cfRule>
  </conditionalFormatting>
  <conditionalFormatting sqref="Y179:Y198">
    <cfRule type="expression" dxfId="661" priority="669">
      <formula>IF(RIGHT(TEXT(Y179,"0.#"),1)=".",FALSE,TRUE)</formula>
    </cfRule>
    <cfRule type="expression" dxfId="660" priority="670">
      <formula>IF(RIGHT(TEXT(Y179,"0.#"),1)=".",TRUE,FALSE)</formula>
    </cfRule>
  </conditionalFormatting>
  <conditionalFormatting sqref="AL203:AO231">
    <cfRule type="expression" dxfId="659" priority="665">
      <formula>IF(AND(AL203&gt;=0, RIGHT(TEXT(AL203,"0.#"),1)&lt;&gt;"."),TRUE,FALSE)</formula>
    </cfRule>
    <cfRule type="expression" dxfId="658" priority="666">
      <formula>IF(AND(AL203&gt;=0, RIGHT(TEXT(AL203,"0.#"),1)="."),TRUE,FALSE)</formula>
    </cfRule>
    <cfRule type="expression" dxfId="657" priority="667">
      <formula>IF(AND(AL203&lt;0, RIGHT(TEXT(AL203,"0.#"),1)&lt;&gt;"."),TRUE,FALSE)</formula>
    </cfRule>
    <cfRule type="expression" dxfId="656" priority="668">
      <formula>IF(AND(AL203&lt;0, RIGHT(TEXT(AL203,"0.#"),1)="."),TRUE,FALSE)</formula>
    </cfRule>
  </conditionalFormatting>
  <conditionalFormatting sqref="Y203:Y231">
    <cfRule type="expression" dxfId="655" priority="663">
      <formula>IF(RIGHT(TEXT(Y203,"0.#"),1)=".",FALSE,TRUE)</formula>
    </cfRule>
    <cfRule type="expression" dxfId="654" priority="664">
      <formula>IF(RIGHT(TEXT(Y203,"0.#"),1)=".",TRUE,FALSE)</formula>
    </cfRule>
  </conditionalFormatting>
  <conditionalFormatting sqref="AL245:AO264">
    <cfRule type="expression" dxfId="653" priority="659">
      <formula>IF(AND(AL245&gt;=0, RIGHT(TEXT(AL245,"0.#"),1)&lt;&gt;"."),TRUE,FALSE)</formula>
    </cfRule>
    <cfRule type="expression" dxfId="652" priority="660">
      <formula>IF(AND(AL245&gt;=0, RIGHT(TEXT(AL245,"0.#"),1)="."),TRUE,FALSE)</formula>
    </cfRule>
    <cfRule type="expression" dxfId="651" priority="661">
      <formula>IF(AND(AL245&lt;0, RIGHT(TEXT(AL245,"0.#"),1)&lt;&gt;"."),TRUE,FALSE)</formula>
    </cfRule>
    <cfRule type="expression" dxfId="650" priority="662">
      <formula>IF(AND(AL245&lt;0, RIGHT(TEXT(AL245,"0.#"),1)="."),TRUE,FALSE)</formula>
    </cfRule>
  </conditionalFormatting>
  <conditionalFormatting sqref="Y245:Y264">
    <cfRule type="expression" dxfId="649" priority="657">
      <formula>IF(RIGHT(TEXT(Y245,"0.#"),1)=".",FALSE,TRUE)</formula>
    </cfRule>
    <cfRule type="expression" dxfId="648" priority="658">
      <formula>IF(RIGHT(TEXT(Y245,"0.#"),1)=".",TRUE,FALSE)</formula>
    </cfRule>
  </conditionalFormatting>
  <conditionalFormatting sqref="AL269:AO297">
    <cfRule type="expression" dxfId="647" priority="653">
      <formula>IF(AND(AL269&gt;=0, RIGHT(TEXT(AL269,"0.#"),1)&lt;&gt;"."),TRUE,FALSE)</formula>
    </cfRule>
    <cfRule type="expression" dxfId="646" priority="654">
      <formula>IF(AND(AL269&gt;=0, RIGHT(TEXT(AL269,"0.#"),1)="."),TRUE,FALSE)</formula>
    </cfRule>
    <cfRule type="expression" dxfId="645" priority="655">
      <formula>IF(AND(AL269&lt;0, RIGHT(TEXT(AL269,"0.#"),1)&lt;&gt;"."),TRUE,FALSE)</formula>
    </cfRule>
    <cfRule type="expression" dxfId="644" priority="656">
      <formula>IF(AND(AL269&lt;0, RIGHT(TEXT(AL269,"0.#"),1)="."),TRUE,FALSE)</formula>
    </cfRule>
  </conditionalFormatting>
  <conditionalFormatting sqref="Y269:Y297">
    <cfRule type="expression" dxfId="643" priority="651">
      <formula>IF(RIGHT(TEXT(Y269,"0.#"),1)=".",FALSE,TRUE)</formula>
    </cfRule>
    <cfRule type="expression" dxfId="642" priority="652">
      <formula>IF(RIGHT(TEXT(Y269,"0.#"),1)=".",TRUE,FALSE)</formula>
    </cfRule>
  </conditionalFormatting>
  <conditionalFormatting sqref="AL303:AO330">
    <cfRule type="expression" dxfId="641" priority="647">
      <formula>IF(AND(AL303&gt;=0, RIGHT(TEXT(AL303,"0.#"),1)&lt;&gt;"."),TRUE,FALSE)</formula>
    </cfRule>
    <cfRule type="expression" dxfId="640" priority="648">
      <formula>IF(AND(AL303&gt;=0, RIGHT(TEXT(AL303,"0.#"),1)="."),TRUE,FALSE)</formula>
    </cfRule>
    <cfRule type="expression" dxfId="639" priority="649">
      <formula>IF(AND(AL303&lt;0, RIGHT(TEXT(AL303,"0.#"),1)&lt;&gt;"."),TRUE,FALSE)</formula>
    </cfRule>
    <cfRule type="expression" dxfId="638" priority="650">
      <formula>IF(AND(AL303&lt;0, RIGHT(TEXT(AL303,"0.#"),1)="."),TRUE,FALSE)</formula>
    </cfRule>
  </conditionalFormatting>
  <conditionalFormatting sqref="Y303:Y330">
    <cfRule type="expression" dxfId="637" priority="645">
      <formula>IF(RIGHT(TEXT(Y303,"0.#"),1)=".",FALSE,TRUE)</formula>
    </cfRule>
    <cfRule type="expression" dxfId="636" priority="646">
      <formula>IF(RIGHT(TEXT(Y303,"0.#"),1)=".",TRUE,FALSE)</formula>
    </cfRule>
  </conditionalFormatting>
  <conditionalFormatting sqref="AL339:AO363">
    <cfRule type="expression" dxfId="635" priority="641">
      <formula>IF(AND(AL339&gt;=0, RIGHT(TEXT(AL339,"0.#"),1)&lt;&gt;"."),TRUE,FALSE)</formula>
    </cfRule>
    <cfRule type="expression" dxfId="634" priority="642">
      <formula>IF(AND(AL339&gt;=0, RIGHT(TEXT(AL339,"0.#"),1)="."),TRUE,FALSE)</formula>
    </cfRule>
    <cfRule type="expression" dxfId="633" priority="643">
      <formula>IF(AND(AL339&lt;0, RIGHT(TEXT(AL339,"0.#"),1)&lt;&gt;"."),TRUE,FALSE)</formula>
    </cfRule>
    <cfRule type="expression" dxfId="632" priority="644">
      <formula>IF(AND(AL339&lt;0, RIGHT(TEXT(AL339,"0.#"),1)="."),TRUE,FALSE)</formula>
    </cfRule>
  </conditionalFormatting>
  <conditionalFormatting sqref="Y339:Y363">
    <cfRule type="expression" dxfId="631" priority="639">
      <formula>IF(RIGHT(TEXT(Y339,"0.#"),1)=".",FALSE,TRUE)</formula>
    </cfRule>
    <cfRule type="expression" dxfId="630" priority="640">
      <formula>IF(RIGHT(TEXT(Y339,"0.#"),1)=".",TRUE,FALSE)</formula>
    </cfRule>
  </conditionalFormatting>
  <conditionalFormatting sqref="AL376:AO396">
    <cfRule type="expression" dxfId="629" priority="635">
      <formula>IF(AND(AL376&gt;=0, RIGHT(TEXT(AL376,"0.#"),1)&lt;&gt;"."),TRUE,FALSE)</formula>
    </cfRule>
    <cfRule type="expression" dxfId="628" priority="636">
      <formula>IF(AND(AL376&gt;=0, RIGHT(TEXT(AL376,"0.#"),1)="."),TRUE,FALSE)</formula>
    </cfRule>
    <cfRule type="expression" dxfId="627" priority="637">
      <formula>IF(AND(AL376&lt;0, RIGHT(TEXT(AL376,"0.#"),1)&lt;&gt;"."),TRUE,FALSE)</formula>
    </cfRule>
    <cfRule type="expression" dxfId="626" priority="638">
      <formula>IF(AND(AL376&lt;0, RIGHT(TEXT(AL376,"0.#"),1)="."),TRUE,FALSE)</formula>
    </cfRule>
  </conditionalFormatting>
  <conditionalFormatting sqref="Y376:Y396">
    <cfRule type="expression" dxfId="625" priority="633">
      <formula>IF(RIGHT(TEXT(Y376,"0.#"),1)=".",FALSE,TRUE)</formula>
    </cfRule>
    <cfRule type="expression" dxfId="624" priority="634">
      <formula>IF(RIGHT(TEXT(Y376,"0.#"),1)=".",TRUE,FALSE)</formula>
    </cfRule>
  </conditionalFormatting>
  <conditionalFormatting sqref="AL403:AO429">
    <cfRule type="expression" dxfId="623" priority="629">
      <formula>IF(AND(AL403&gt;=0, RIGHT(TEXT(AL403,"0.#"),1)&lt;&gt;"."),TRUE,FALSE)</formula>
    </cfRule>
    <cfRule type="expression" dxfId="622" priority="630">
      <formula>IF(AND(AL403&gt;=0, RIGHT(TEXT(AL403,"0.#"),1)="."),TRUE,FALSE)</formula>
    </cfRule>
    <cfRule type="expression" dxfId="621" priority="631">
      <formula>IF(AND(AL403&lt;0, RIGHT(TEXT(AL403,"0.#"),1)&lt;&gt;"."),TRUE,FALSE)</formula>
    </cfRule>
    <cfRule type="expression" dxfId="620" priority="632">
      <formula>IF(AND(AL403&lt;0, RIGHT(TEXT(AL403,"0.#"),1)="."),TRUE,FALSE)</formula>
    </cfRule>
  </conditionalFormatting>
  <conditionalFormatting sqref="Y403:Y429">
    <cfRule type="expression" dxfId="619" priority="627">
      <formula>IF(RIGHT(TEXT(Y403,"0.#"),1)=".",FALSE,TRUE)</formula>
    </cfRule>
    <cfRule type="expression" dxfId="618" priority="628">
      <formula>IF(RIGHT(TEXT(Y403,"0.#"),1)=".",TRUE,FALSE)</formula>
    </cfRule>
  </conditionalFormatting>
  <conditionalFormatting sqref="AL435:AO462">
    <cfRule type="expression" dxfId="617" priority="623">
      <formula>IF(AND(AL435&gt;=0, RIGHT(TEXT(AL435,"0.#"),1)&lt;&gt;"."),TRUE,FALSE)</formula>
    </cfRule>
    <cfRule type="expression" dxfId="616" priority="624">
      <formula>IF(AND(AL435&gt;=0, RIGHT(TEXT(AL435,"0.#"),1)="."),TRUE,FALSE)</formula>
    </cfRule>
    <cfRule type="expression" dxfId="615" priority="625">
      <formula>IF(AND(AL435&lt;0, RIGHT(TEXT(AL435,"0.#"),1)&lt;&gt;"."),TRUE,FALSE)</formula>
    </cfRule>
    <cfRule type="expression" dxfId="614" priority="626">
      <formula>IF(AND(AL435&lt;0, RIGHT(TEXT(AL435,"0.#"),1)="."),TRUE,FALSE)</formula>
    </cfRule>
  </conditionalFormatting>
  <conditionalFormatting sqref="Y435:Y462">
    <cfRule type="expression" dxfId="613" priority="621">
      <formula>IF(RIGHT(TEXT(Y435,"0.#"),1)=".",FALSE,TRUE)</formula>
    </cfRule>
    <cfRule type="expression" dxfId="612" priority="622">
      <formula>IF(RIGHT(TEXT(Y435,"0.#"),1)=".",TRUE,FALSE)</formula>
    </cfRule>
  </conditionalFormatting>
  <conditionalFormatting sqref="AL471:AO495">
    <cfRule type="expression" dxfId="611" priority="617">
      <formula>IF(AND(AL471&gt;=0, RIGHT(TEXT(AL471,"0.#"),1)&lt;&gt;"."),TRUE,FALSE)</formula>
    </cfRule>
    <cfRule type="expression" dxfId="610" priority="618">
      <formula>IF(AND(AL471&gt;=0, RIGHT(TEXT(AL471,"0.#"),1)="."),TRUE,FALSE)</formula>
    </cfRule>
    <cfRule type="expression" dxfId="609" priority="619">
      <formula>IF(AND(AL471&lt;0, RIGHT(TEXT(AL471,"0.#"),1)&lt;&gt;"."),TRUE,FALSE)</formula>
    </cfRule>
    <cfRule type="expression" dxfId="608" priority="620">
      <formula>IF(AND(AL471&lt;0, RIGHT(TEXT(AL471,"0.#"),1)="."),TRUE,FALSE)</formula>
    </cfRule>
  </conditionalFormatting>
  <conditionalFormatting sqref="Y471:Y495">
    <cfRule type="expression" dxfId="607" priority="615">
      <formula>IF(RIGHT(TEXT(Y471,"0.#"),1)=".",FALSE,TRUE)</formula>
    </cfRule>
    <cfRule type="expression" dxfId="606" priority="616">
      <formula>IF(RIGHT(TEXT(Y471,"0.#"),1)=".",TRUE,FALSE)</formula>
    </cfRule>
  </conditionalFormatting>
  <conditionalFormatting sqref="AL500:AO528">
    <cfRule type="expression" dxfId="605" priority="611">
      <formula>IF(AND(AL500&gt;=0, RIGHT(TEXT(AL500,"0.#"),1)&lt;&gt;"."),TRUE,FALSE)</formula>
    </cfRule>
    <cfRule type="expression" dxfId="604" priority="612">
      <formula>IF(AND(AL500&gt;=0, RIGHT(TEXT(AL500,"0.#"),1)="."),TRUE,FALSE)</formula>
    </cfRule>
    <cfRule type="expression" dxfId="603" priority="613">
      <formula>IF(AND(AL500&lt;0, RIGHT(TEXT(AL500,"0.#"),1)&lt;&gt;"."),TRUE,FALSE)</formula>
    </cfRule>
    <cfRule type="expression" dxfId="602" priority="614">
      <formula>IF(AND(AL500&lt;0, RIGHT(TEXT(AL500,"0.#"),1)="."),TRUE,FALSE)</formula>
    </cfRule>
  </conditionalFormatting>
  <conditionalFormatting sqref="Y500:Y528">
    <cfRule type="expression" dxfId="601" priority="609">
      <formula>IF(RIGHT(TEXT(Y500,"0.#"),1)=".",FALSE,TRUE)</formula>
    </cfRule>
    <cfRule type="expression" dxfId="600" priority="610">
      <formula>IF(RIGHT(TEXT(Y500,"0.#"),1)=".",TRUE,FALSE)</formula>
    </cfRule>
  </conditionalFormatting>
  <conditionalFormatting sqref="AL534:AO561">
    <cfRule type="expression" dxfId="599" priority="605">
      <formula>IF(AND(AL534&gt;=0, RIGHT(TEXT(AL534,"0.#"),1)&lt;&gt;"."),TRUE,FALSE)</formula>
    </cfRule>
    <cfRule type="expression" dxfId="598" priority="606">
      <formula>IF(AND(AL534&gt;=0, RIGHT(TEXT(AL534,"0.#"),1)="."),TRUE,FALSE)</formula>
    </cfRule>
    <cfRule type="expression" dxfId="597" priority="607">
      <formula>IF(AND(AL534&lt;0, RIGHT(TEXT(AL534,"0.#"),1)&lt;&gt;"."),TRUE,FALSE)</formula>
    </cfRule>
    <cfRule type="expression" dxfId="596" priority="608">
      <formula>IF(AND(AL534&lt;0, RIGHT(TEXT(AL534,"0.#"),1)="."),TRUE,FALSE)</formula>
    </cfRule>
  </conditionalFormatting>
  <conditionalFormatting sqref="Y534:Y561">
    <cfRule type="expression" dxfId="595" priority="603">
      <formula>IF(RIGHT(TEXT(Y534,"0.#"),1)=".",FALSE,TRUE)</formula>
    </cfRule>
    <cfRule type="expression" dxfId="594" priority="604">
      <formula>IF(RIGHT(TEXT(Y534,"0.#"),1)=".",TRUE,FALSE)</formula>
    </cfRule>
  </conditionalFormatting>
  <conditionalFormatting sqref="AL575:AO594">
    <cfRule type="expression" dxfId="593" priority="599">
      <formula>IF(AND(AL575&gt;=0, RIGHT(TEXT(AL575,"0.#"),1)&lt;&gt;"."),TRUE,FALSE)</formula>
    </cfRule>
    <cfRule type="expression" dxfId="592" priority="600">
      <formula>IF(AND(AL575&gt;=0, RIGHT(TEXT(AL575,"0.#"),1)="."),TRUE,FALSE)</formula>
    </cfRule>
    <cfRule type="expression" dxfId="591" priority="601">
      <formula>IF(AND(AL575&lt;0, RIGHT(TEXT(AL575,"0.#"),1)&lt;&gt;"."),TRUE,FALSE)</formula>
    </cfRule>
    <cfRule type="expression" dxfId="590" priority="602">
      <formula>IF(AND(AL575&lt;0, RIGHT(TEXT(AL575,"0.#"),1)="."),TRUE,FALSE)</formula>
    </cfRule>
  </conditionalFormatting>
  <conditionalFormatting sqref="Y575:Y594">
    <cfRule type="expression" dxfId="589" priority="597">
      <formula>IF(RIGHT(TEXT(Y575,"0.#"),1)=".",FALSE,TRUE)</formula>
    </cfRule>
    <cfRule type="expression" dxfId="588" priority="598">
      <formula>IF(RIGHT(TEXT(Y575,"0.#"),1)=".",TRUE,FALSE)</formula>
    </cfRule>
  </conditionalFormatting>
  <conditionalFormatting sqref="AL599:AO627">
    <cfRule type="expression" dxfId="587" priority="593">
      <formula>IF(AND(AL599&gt;=0, RIGHT(TEXT(AL599,"0.#"),1)&lt;&gt;"."),TRUE,FALSE)</formula>
    </cfRule>
    <cfRule type="expression" dxfId="586" priority="594">
      <formula>IF(AND(AL599&gt;=0, RIGHT(TEXT(AL599,"0.#"),1)="."),TRUE,FALSE)</formula>
    </cfRule>
    <cfRule type="expression" dxfId="585" priority="595">
      <formula>IF(AND(AL599&lt;0, RIGHT(TEXT(AL599,"0.#"),1)&lt;&gt;"."),TRUE,FALSE)</formula>
    </cfRule>
    <cfRule type="expression" dxfId="584" priority="596">
      <formula>IF(AND(AL599&lt;0, RIGHT(TEXT(AL599,"0.#"),1)="."),TRUE,FALSE)</formula>
    </cfRule>
  </conditionalFormatting>
  <conditionalFormatting sqref="Y599:Y627">
    <cfRule type="expression" dxfId="583" priority="591">
      <formula>IF(RIGHT(TEXT(Y599,"0.#"),1)=".",FALSE,TRUE)</formula>
    </cfRule>
    <cfRule type="expression" dxfId="582" priority="592">
      <formula>IF(RIGHT(TEXT(Y599,"0.#"),1)=".",TRUE,FALSE)</formula>
    </cfRule>
  </conditionalFormatting>
  <conditionalFormatting sqref="AL632:AO660">
    <cfRule type="expression" dxfId="581" priority="587">
      <formula>IF(AND(AL632&gt;=0, RIGHT(TEXT(AL632,"0.#"),1)&lt;&gt;"."),TRUE,FALSE)</formula>
    </cfRule>
    <cfRule type="expression" dxfId="580" priority="588">
      <formula>IF(AND(AL632&gt;=0, RIGHT(TEXT(AL632,"0.#"),1)="."),TRUE,FALSE)</formula>
    </cfRule>
    <cfRule type="expression" dxfId="579" priority="589">
      <formula>IF(AND(AL632&lt;0, RIGHT(TEXT(AL632,"0.#"),1)&lt;&gt;"."),TRUE,FALSE)</formula>
    </cfRule>
    <cfRule type="expression" dxfId="578" priority="590">
      <formula>IF(AND(AL632&lt;0, RIGHT(TEXT(AL632,"0.#"),1)="."),TRUE,FALSE)</formula>
    </cfRule>
  </conditionalFormatting>
  <conditionalFormatting sqref="Y632:Y660">
    <cfRule type="expression" dxfId="577" priority="585">
      <formula>IF(RIGHT(TEXT(Y632,"0.#"),1)=".",FALSE,TRUE)</formula>
    </cfRule>
    <cfRule type="expression" dxfId="576" priority="586">
      <formula>IF(RIGHT(TEXT(Y632,"0.#"),1)=".",TRUE,FALSE)</formula>
    </cfRule>
  </conditionalFormatting>
  <conditionalFormatting sqref="AL666:AO693">
    <cfRule type="expression" dxfId="575" priority="581">
      <formula>IF(AND(AL666&gt;=0, RIGHT(TEXT(AL666,"0.#"),1)&lt;&gt;"."),TRUE,FALSE)</formula>
    </cfRule>
    <cfRule type="expression" dxfId="574" priority="582">
      <formula>IF(AND(AL666&gt;=0, RIGHT(TEXT(AL666,"0.#"),1)="."),TRUE,FALSE)</formula>
    </cfRule>
    <cfRule type="expression" dxfId="573" priority="583">
      <formula>IF(AND(AL666&lt;0, RIGHT(TEXT(AL666,"0.#"),1)&lt;&gt;"."),TRUE,FALSE)</formula>
    </cfRule>
    <cfRule type="expression" dxfId="572" priority="584">
      <formula>IF(AND(AL666&lt;0, RIGHT(TEXT(AL666,"0.#"),1)="."),TRUE,FALSE)</formula>
    </cfRule>
  </conditionalFormatting>
  <conditionalFormatting sqref="Y666:Y693">
    <cfRule type="expression" dxfId="571" priority="579">
      <formula>IF(RIGHT(TEXT(Y666,"0.#"),1)=".",FALSE,TRUE)</formula>
    </cfRule>
    <cfRule type="expression" dxfId="570" priority="580">
      <formula>IF(RIGHT(TEXT(Y666,"0.#"),1)=".",TRUE,FALSE)</formula>
    </cfRule>
  </conditionalFormatting>
  <conditionalFormatting sqref="AL705:AO726">
    <cfRule type="expression" dxfId="569" priority="575">
      <formula>IF(AND(AL705&gt;=0, RIGHT(TEXT(AL705,"0.#"),1)&lt;&gt;"."),TRUE,FALSE)</formula>
    </cfRule>
    <cfRule type="expression" dxfId="568" priority="576">
      <formula>IF(AND(AL705&gt;=0, RIGHT(TEXT(AL705,"0.#"),1)="."),TRUE,FALSE)</formula>
    </cfRule>
    <cfRule type="expression" dxfId="567" priority="577">
      <formula>IF(AND(AL705&lt;0, RIGHT(TEXT(AL705,"0.#"),1)&lt;&gt;"."),TRUE,FALSE)</formula>
    </cfRule>
    <cfRule type="expression" dxfId="566" priority="578">
      <formula>IF(AND(AL705&lt;0, RIGHT(TEXT(AL705,"0.#"),1)="."),TRUE,FALSE)</formula>
    </cfRule>
  </conditionalFormatting>
  <conditionalFormatting sqref="Y705:Y726">
    <cfRule type="expression" dxfId="565" priority="573">
      <formula>IF(RIGHT(TEXT(Y705,"0.#"),1)=".",FALSE,TRUE)</formula>
    </cfRule>
    <cfRule type="expression" dxfId="564" priority="574">
      <formula>IF(RIGHT(TEXT(Y705,"0.#"),1)=".",TRUE,FALSE)</formula>
    </cfRule>
  </conditionalFormatting>
  <conditionalFormatting sqref="AL740:AO759">
    <cfRule type="expression" dxfId="563" priority="569">
      <formula>IF(AND(AL740&gt;=0, RIGHT(TEXT(AL740,"0.#"),1)&lt;&gt;"."),TRUE,FALSE)</formula>
    </cfRule>
    <cfRule type="expression" dxfId="562" priority="570">
      <formula>IF(AND(AL740&gt;=0, RIGHT(TEXT(AL740,"0.#"),1)="."),TRUE,FALSE)</formula>
    </cfRule>
    <cfRule type="expression" dxfId="561" priority="571">
      <formula>IF(AND(AL740&lt;0, RIGHT(TEXT(AL740,"0.#"),1)&lt;&gt;"."),TRUE,FALSE)</formula>
    </cfRule>
    <cfRule type="expression" dxfId="560" priority="572">
      <formula>IF(AND(AL740&lt;0, RIGHT(TEXT(AL740,"0.#"),1)="."),TRUE,FALSE)</formula>
    </cfRule>
  </conditionalFormatting>
  <conditionalFormatting sqref="Y740:Y759">
    <cfRule type="expression" dxfId="559" priority="567">
      <formula>IF(RIGHT(TEXT(Y740,"0.#"),1)=".",FALSE,TRUE)</formula>
    </cfRule>
    <cfRule type="expression" dxfId="558" priority="568">
      <formula>IF(RIGHT(TEXT(Y740,"0.#"),1)=".",TRUE,FALSE)</formula>
    </cfRule>
  </conditionalFormatting>
  <conditionalFormatting sqref="AL772:AO792">
    <cfRule type="expression" dxfId="557" priority="563">
      <formula>IF(AND(AL772&gt;=0, RIGHT(TEXT(AL772,"0.#"),1)&lt;&gt;"."),TRUE,FALSE)</formula>
    </cfRule>
    <cfRule type="expression" dxfId="556" priority="564">
      <formula>IF(AND(AL772&gt;=0, RIGHT(TEXT(AL772,"0.#"),1)="."),TRUE,FALSE)</formula>
    </cfRule>
    <cfRule type="expression" dxfId="555" priority="565">
      <formula>IF(AND(AL772&lt;0, RIGHT(TEXT(AL772,"0.#"),1)&lt;&gt;"."),TRUE,FALSE)</formula>
    </cfRule>
    <cfRule type="expression" dxfId="554" priority="566">
      <formula>IF(AND(AL772&lt;0, RIGHT(TEXT(AL772,"0.#"),1)="."),TRUE,FALSE)</formula>
    </cfRule>
  </conditionalFormatting>
  <conditionalFormatting sqref="Y772:Y792">
    <cfRule type="expression" dxfId="553" priority="561">
      <formula>IF(RIGHT(TEXT(Y772,"0.#"),1)=".",FALSE,TRUE)</formula>
    </cfRule>
    <cfRule type="expression" dxfId="552" priority="562">
      <formula>IF(RIGHT(TEXT(Y772,"0.#"),1)=".",TRUE,FALSE)</formula>
    </cfRule>
  </conditionalFormatting>
  <conditionalFormatting sqref="AL801:AO825">
    <cfRule type="expression" dxfId="551" priority="557">
      <formula>IF(AND(AL801&gt;=0, RIGHT(TEXT(AL801,"0.#"),1)&lt;&gt;"."),TRUE,FALSE)</formula>
    </cfRule>
    <cfRule type="expression" dxfId="550" priority="558">
      <formula>IF(AND(AL801&gt;=0, RIGHT(TEXT(AL801,"0.#"),1)="."),TRUE,FALSE)</formula>
    </cfRule>
    <cfRule type="expression" dxfId="549" priority="559">
      <formula>IF(AND(AL801&lt;0, RIGHT(TEXT(AL801,"0.#"),1)&lt;&gt;"."),TRUE,FALSE)</formula>
    </cfRule>
    <cfRule type="expression" dxfId="548" priority="560">
      <formula>IF(AND(AL801&lt;0, RIGHT(TEXT(AL801,"0.#"),1)="."),TRUE,FALSE)</formula>
    </cfRule>
  </conditionalFormatting>
  <conditionalFormatting sqref="Y801:Y825">
    <cfRule type="expression" dxfId="547" priority="555">
      <formula>IF(RIGHT(TEXT(Y801,"0.#"),1)=".",FALSE,TRUE)</formula>
    </cfRule>
    <cfRule type="expression" dxfId="546" priority="556">
      <formula>IF(RIGHT(TEXT(Y801,"0.#"),1)=".",TRUE,FALSE)</formula>
    </cfRule>
  </conditionalFormatting>
  <conditionalFormatting sqref="AL839:AO858">
    <cfRule type="expression" dxfId="545" priority="551">
      <formula>IF(AND(AL839&gt;=0, RIGHT(TEXT(AL839,"0.#"),1)&lt;&gt;"."),TRUE,FALSE)</formula>
    </cfRule>
    <cfRule type="expression" dxfId="544" priority="552">
      <formula>IF(AND(AL839&gt;=0, RIGHT(TEXT(AL839,"0.#"),1)="."),TRUE,FALSE)</formula>
    </cfRule>
    <cfRule type="expression" dxfId="543" priority="553">
      <formula>IF(AND(AL839&lt;0, RIGHT(TEXT(AL839,"0.#"),1)&lt;&gt;"."),TRUE,FALSE)</formula>
    </cfRule>
    <cfRule type="expression" dxfId="542" priority="554">
      <formula>IF(AND(AL839&lt;0, RIGHT(TEXT(AL839,"0.#"),1)="."),TRUE,FALSE)</formula>
    </cfRule>
  </conditionalFormatting>
  <conditionalFormatting sqref="Y839:Y858">
    <cfRule type="expression" dxfId="541" priority="549">
      <formula>IF(RIGHT(TEXT(Y839,"0.#"),1)=".",FALSE,TRUE)</formula>
    </cfRule>
    <cfRule type="expression" dxfId="540" priority="550">
      <formula>IF(RIGHT(TEXT(Y839,"0.#"),1)=".",TRUE,FALSE)</formula>
    </cfRule>
  </conditionalFormatting>
  <conditionalFormatting sqref="AL866:AO891">
    <cfRule type="expression" dxfId="539" priority="545">
      <formula>IF(AND(AL866&gt;=0, RIGHT(TEXT(AL866,"0.#"),1)&lt;&gt;"."),TRUE,FALSE)</formula>
    </cfRule>
    <cfRule type="expression" dxfId="538" priority="546">
      <formula>IF(AND(AL866&gt;=0, RIGHT(TEXT(AL866,"0.#"),1)="."),TRUE,FALSE)</formula>
    </cfRule>
    <cfRule type="expression" dxfId="537" priority="547">
      <formula>IF(AND(AL866&lt;0, RIGHT(TEXT(AL866,"0.#"),1)&lt;&gt;"."),TRUE,FALSE)</formula>
    </cfRule>
    <cfRule type="expression" dxfId="536" priority="548">
      <formula>IF(AND(AL866&lt;0, RIGHT(TEXT(AL866,"0.#"),1)="."),TRUE,FALSE)</formula>
    </cfRule>
  </conditionalFormatting>
  <conditionalFormatting sqref="Y866:Y891">
    <cfRule type="expression" dxfId="535" priority="543">
      <formula>IF(RIGHT(TEXT(Y866,"0.#"),1)=".",FALSE,TRUE)</formula>
    </cfRule>
    <cfRule type="expression" dxfId="534" priority="544">
      <formula>IF(RIGHT(TEXT(Y866,"0.#"),1)=".",TRUE,FALSE)</formula>
    </cfRule>
  </conditionalFormatting>
  <conditionalFormatting sqref="AL896:AO924">
    <cfRule type="expression" dxfId="533" priority="539">
      <formula>IF(AND(AL896&gt;=0, RIGHT(TEXT(AL896,"0.#"),1)&lt;&gt;"."),TRUE,FALSE)</formula>
    </cfRule>
    <cfRule type="expression" dxfId="532" priority="540">
      <formula>IF(AND(AL896&gt;=0, RIGHT(TEXT(AL896,"0.#"),1)="."),TRUE,FALSE)</formula>
    </cfRule>
    <cfRule type="expression" dxfId="531" priority="541">
      <formula>IF(AND(AL896&lt;0, RIGHT(TEXT(AL896,"0.#"),1)&lt;&gt;"."),TRUE,FALSE)</formula>
    </cfRule>
    <cfRule type="expression" dxfId="530" priority="542">
      <formula>IF(AND(AL896&lt;0, RIGHT(TEXT(AL896,"0.#"),1)="."),TRUE,FALSE)</formula>
    </cfRule>
  </conditionalFormatting>
  <conditionalFormatting sqref="Y896:Y924">
    <cfRule type="expression" dxfId="529" priority="537">
      <formula>IF(RIGHT(TEXT(Y896,"0.#"),1)=".",FALSE,TRUE)</formula>
    </cfRule>
    <cfRule type="expression" dxfId="528" priority="538">
      <formula>IF(RIGHT(TEXT(Y896,"0.#"),1)=".",TRUE,FALSE)</formula>
    </cfRule>
  </conditionalFormatting>
  <conditionalFormatting sqref="AL933:AO957">
    <cfRule type="expression" dxfId="527" priority="533">
      <formula>IF(AND(AL933&gt;=0, RIGHT(TEXT(AL933,"0.#"),1)&lt;&gt;"."),TRUE,FALSE)</formula>
    </cfRule>
    <cfRule type="expression" dxfId="526" priority="534">
      <formula>IF(AND(AL933&gt;=0, RIGHT(TEXT(AL933,"0.#"),1)="."),TRUE,FALSE)</formula>
    </cfRule>
    <cfRule type="expression" dxfId="525" priority="535">
      <formula>IF(AND(AL933&lt;0, RIGHT(TEXT(AL933,"0.#"),1)&lt;&gt;"."),TRUE,FALSE)</formula>
    </cfRule>
    <cfRule type="expression" dxfId="524" priority="536">
      <formula>IF(AND(AL933&lt;0, RIGHT(TEXT(AL933,"0.#"),1)="."),TRUE,FALSE)</formula>
    </cfRule>
  </conditionalFormatting>
  <conditionalFormatting sqref="Y933:Y957">
    <cfRule type="expression" dxfId="523" priority="531">
      <formula>IF(RIGHT(TEXT(Y933,"0.#"),1)=".",FALSE,TRUE)</formula>
    </cfRule>
    <cfRule type="expression" dxfId="522" priority="532">
      <formula>IF(RIGHT(TEXT(Y933,"0.#"),1)=".",TRUE,FALSE)</formula>
    </cfRule>
  </conditionalFormatting>
  <conditionalFormatting sqref="AL964:AO990">
    <cfRule type="expression" dxfId="521" priority="527">
      <formula>IF(AND(AL964&gt;=0, RIGHT(TEXT(AL964,"0.#"),1)&lt;&gt;"."),TRUE,FALSE)</formula>
    </cfRule>
    <cfRule type="expression" dxfId="520" priority="528">
      <formula>IF(AND(AL964&gt;=0, RIGHT(TEXT(AL964,"0.#"),1)="."),TRUE,FALSE)</formula>
    </cfRule>
    <cfRule type="expression" dxfId="519" priority="529">
      <formula>IF(AND(AL964&lt;0, RIGHT(TEXT(AL964,"0.#"),1)&lt;&gt;"."),TRUE,FALSE)</formula>
    </cfRule>
    <cfRule type="expression" dxfId="518" priority="530">
      <formula>IF(AND(AL964&lt;0, RIGHT(TEXT(AL964,"0.#"),1)="."),TRUE,FALSE)</formula>
    </cfRule>
  </conditionalFormatting>
  <conditionalFormatting sqref="Y964:Y990">
    <cfRule type="expression" dxfId="517" priority="525">
      <formula>IF(RIGHT(TEXT(Y964,"0.#"),1)=".",FALSE,TRUE)</formula>
    </cfRule>
    <cfRule type="expression" dxfId="516" priority="526">
      <formula>IF(RIGHT(TEXT(Y964,"0.#"),1)=".",TRUE,FALSE)</formula>
    </cfRule>
  </conditionalFormatting>
  <conditionalFormatting sqref="AL1004:AO1023">
    <cfRule type="expression" dxfId="515" priority="521">
      <formula>IF(AND(AL1004&gt;=0, RIGHT(TEXT(AL1004,"0.#"),1)&lt;&gt;"."),TRUE,FALSE)</formula>
    </cfRule>
    <cfRule type="expression" dxfId="514" priority="522">
      <formula>IF(AND(AL1004&gt;=0, RIGHT(TEXT(AL1004,"0.#"),1)="."),TRUE,FALSE)</formula>
    </cfRule>
    <cfRule type="expression" dxfId="513" priority="523">
      <formula>IF(AND(AL1004&lt;0, RIGHT(TEXT(AL1004,"0.#"),1)&lt;&gt;"."),TRUE,FALSE)</formula>
    </cfRule>
    <cfRule type="expression" dxfId="512" priority="524">
      <formula>IF(AND(AL1004&lt;0, RIGHT(TEXT(AL1004,"0.#"),1)="."),TRUE,FALSE)</formula>
    </cfRule>
  </conditionalFormatting>
  <conditionalFormatting sqref="Y1004:Y1023">
    <cfRule type="expression" dxfId="511" priority="519">
      <formula>IF(RIGHT(TEXT(Y1004,"0.#"),1)=".",FALSE,TRUE)</formula>
    </cfRule>
    <cfRule type="expression" dxfId="510" priority="520">
      <formula>IF(RIGHT(TEXT(Y1004,"0.#"),1)=".",TRUE,FALSE)</formula>
    </cfRule>
  </conditionalFormatting>
  <conditionalFormatting sqref="AL1037:AO1056">
    <cfRule type="expression" dxfId="509" priority="515">
      <formula>IF(AND(AL1037&gt;=0, RIGHT(TEXT(AL1037,"0.#"),1)&lt;&gt;"."),TRUE,FALSE)</formula>
    </cfRule>
    <cfRule type="expression" dxfId="508" priority="516">
      <formula>IF(AND(AL1037&gt;=0, RIGHT(TEXT(AL1037,"0.#"),1)="."),TRUE,FALSE)</formula>
    </cfRule>
    <cfRule type="expression" dxfId="507" priority="517">
      <formula>IF(AND(AL1037&lt;0, RIGHT(TEXT(AL1037,"0.#"),1)&lt;&gt;"."),TRUE,FALSE)</formula>
    </cfRule>
    <cfRule type="expression" dxfId="506" priority="518">
      <formula>IF(AND(AL1037&lt;0, RIGHT(TEXT(AL1037,"0.#"),1)="."),TRUE,FALSE)</formula>
    </cfRule>
  </conditionalFormatting>
  <conditionalFormatting sqref="Y1037:Y1056">
    <cfRule type="expression" dxfId="505" priority="513">
      <formula>IF(RIGHT(TEXT(Y1037,"0.#"),1)=".",FALSE,TRUE)</formula>
    </cfRule>
    <cfRule type="expression" dxfId="504" priority="514">
      <formula>IF(RIGHT(TEXT(Y1037,"0.#"),1)=".",TRUE,FALSE)</formula>
    </cfRule>
  </conditionalFormatting>
  <conditionalFormatting sqref="AL1070:AO1089">
    <cfRule type="expression" dxfId="503" priority="509">
      <formula>IF(AND(AL1070&gt;=0, RIGHT(TEXT(AL1070,"0.#"),1)&lt;&gt;"."),TRUE,FALSE)</formula>
    </cfRule>
    <cfRule type="expression" dxfId="502" priority="510">
      <formula>IF(AND(AL1070&gt;=0, RIGHT(TEXT(AL1070,"0.#"),1)="."),TRUE,FALSE)</formula>
    </cfRule>
    <cfRule type="expression" dxfId="501" priority="511">
      <formula>IF(AND(AL1070&lt;0, RIGHT(TEXT(AL1070,"0.#"),1)&lt;&gt;"."),TRUE,FALSE)</formula>
    </cfRule>
    <cfRule type="expression" dxfId="500" priority="512">
      <formula>IF(AND(AL1070&lt;0, RIGHT(TEXT(AL1070,"0.#"),1)="."),TRUE,FALSE)</formula>
    </cfRule>
  </conditionalFormatting>
  <conditionalFormatting sqref="Y1070:Y1089">
    <cfRule type="expression" dxfId="499" priority="507">
      <formula>IF(RIGHT(TEXT(Y1070,"0.#"),1)=".",FALSE,TRUE)</formula>
    </cfRule>
    <cfRule type="expression" dxfId="498" priority="508">
      <formula>IF(RIGHT(TEXT(Y1070,"0.#"),1)=".",TRUE,FALSE)</formula>
    </cfRule>
  </conditionalFormatting>
  <conditionalFormatting sqref="AL1103:AO1122">
    <cfRule type="expression" dxfId="497" priority="503">
      <formula>IF(AND(AL1103&gt;=0, RIGHT(TEXT(AL1103,"0.#"),1)&lt;&gt;"."),TRUE,FALSE)</formula>
    </cfRule>
    <cfRule type="expression" dxfId="496" priority="504">
      <formula>IF(AND(AL1103&gt;=0, RIGHT(TEXT(AL1103,"0.#"),1)="."),TRUE,FALSE)</formula>
    </cfRule>
    <cfRule type="expression" dxfId="495" priority="505">
      <formula>IF(AND(AL1103&lt;0, RIGHT(TEXT(AL1103,"0.#"),1)&lt;&gt;"."),TRUE,FALSE)</formula>
    </cfRule>
    <cfRule type="expression" dxfId="494" priority="506">
      <formula>IF(AND(AL1103&lt;0, RIGHT(TEXT(AL1103,"0.#"),1)="."),TRUE,FALSE)</formula>
    </cfRule>
  </conditionalFormatting>
  <conditionalFormatting sqref="Y1103:Y1122">
    <cfRule type="expression" dxfId="493" priority="501">
      <formula>IF(RIGHT(TEXT(Y1103,"0.#"),1)=".",FALSE,TRUE)</formula>
    </cfRule>
    <cfRule type="expression" dxfId="492" priority="502">
      <formula>IF(RIGHT(TEXT(Y1103,"0.#"),1)=".",TRUE,FALSE)</formula>
    </cfRule>
  </conditionalFormatting>
  <conditionalFormatting sqref="AL1126:AO1155">
    <cfRule type="expression" dxfId="491" priority="497">
      <formula>IF(AND(AL1126&gt;=0, RIGHT(TEXT(AL1126,"0.#"),1)&lt;&gt;"."),TRUE,FALSE)</formula>
    </cfRule>
    <cfRule type="expression" dxfId="490" priority="498">
      <formula>IF(AND(AL1126&gt;=0, RIGHT(TEXT(AL1126,"0.#"),1)="."),TRUE,FALSE)</formula>
    </cfRule>
    <cfRule type="expression" dxfId="489" priority="499">
      <formula>IF(AND(AL1126&lt;0, RIGHT(TEXT(AL1126,"0.#"),1)&lt;&gt;"."),TRUE,FALSE)</formula>
    </cfRule>
    <cfRule type="expression" dxfId="488" priority="500">
      <formula>IF(AND(AL1126&lt;0, RIGHT(TEXT(AL1126,"0.#"),1)="."),TRUE,FALSE)</formula>
    </cfRule>
  </conditionalFormatting>
  <conditionalFormatting sqref="Y1126:Y1155">
    <cfRule type="expression" dxfId="487" priority="495">
      <formula>IF(RIGHT(TEXT(Y1126,"0.#"),1)=".",FALSE,TRUE)</formula>
    </cfRule>
    <cfRule type="expression" dxfId="486" priority="496">
      <formula>IF(RIGHT(TEXT(Y1126,"0.#"),1)=".",TRUE,FALSE)</formula>
    </cfRule>
  </conditionalFormatting>
  <conditionalFormatting sqref="AL1159:AO1188">
    <cfRule type="expression" dxfId="485" priority="491">
      <formula>IF(AND(AL1159&gt;=0, RIGHT(TEXT(AL1159,"0.#"),1)&lt;&gt;"."),TRUE,FALSE)</formula>
    </cfRule>
    <cfRule type="expression" dxfId="484" priority="492">
      <formula>IF(AND(AL1159&gt;=0, RIGHT(TEXT(AL1159,"0.#"),1)="."),TRUE,FALSE)</formula>
    </cfRule>
    <cfRule type="expression" dxfId="483" priority="493">
      <formula>IF(AND(AL1159&lt;0, RIGHT(TEXT(AL1159,"0.#"),1)&lt;&gt;"."),TRUE,FALSE)</formula>
    </cfRule>
    <cfRule type="expression" dxfId="482" priority="494">
      <formula>IF(AND(AL1159&lt;0, RIGHT(TEXT(AL1159,"0.#"),1)="."),TRUE,FALSE)</formula>
    </cfRule>
  </conditionalFormatting>
  <conditionalFormatting sqref="Y1159:Y1188">
    <cfRule type="expression" dxfId="481" priority="489">
      <formula>IF(RIGHT(TEXT(Y1159,"0.#"),1)=".",FALSE,TRUE)</formula>
    </cfRule>
    <cfRule type="expression" dxfId="480" priority="490">
      <formula>IF(RIGHT(TEXT(Y1159,"0.#"),1)=".",TRUE,FALSE)</formula>
    </cfRule>
  </conditionalFormatting>
  <conditionalFormatting sqref="AL1192:AO1221">
    <cfRule type="expression" dxfId="479" priority="485">
      <formula>IF(AND(AL1192&gt;=0, RIGHT(TEXT(AL1192,"0.#"),1)&lt;&gt;"."),TRUE,FALSE)</formula>
    </cfRule>
    <cfRule type="expression" dxfId="478" priority="486">
      <formula>IF(AND(AL1192&gt;=0, RIGHT(TEXT(AL1192,"0.#"),1)="."),TRUE,FALSE)</formula>
    </cfRule>
    <cfRule type="expression" dxfId="477" priority="487">
      <formula>IF(AND(AL1192&lt;0, RIGHT(TEXT(AL1192,"0.#"),1)&lt;&gt;"."),TRUE,FALSE)</formula>
    </cfRule>
    <cfRule type="expression" dxfId="476" priority="488">
      <formula>IF(AND(AL1192&lt;0, RIGHT(TEXT(AL1192,"0.#"),1)="."),TRUE,FALSE)</formula>
    </cfRule>
  </conditionalFormatting>
  <conditionalFormatting sqref="Y1192:Y1221">
    <cfRule type="expression" dxfId="475" priority="483">
      <formula>IF(RIGHT(TEXT(Y1192,"0.#"),1)=".",FALSE,TRUE)</formula>
    </cfRule>
    <cfRule type="expression" dxfId="474" priority="484">
      <formula>IF(RIGHT(TEXT(Y1192,"0.#"),1)=".",TRUE,FALSE)</formula>
    </cfRule>
  </conditionalFormatting>
  <conditionalFormatting sqref="AL1225:AO1254">
    <cfRule type="expression" dxfId="473" priority="479">
      <formula>IF(AND(AL1225&gt;=0, RIGHT(TEXT(AL1225,"0.#"),1)&lt;&gt;"."),TRUE,FALSE)</formula>
    </cfRule>
    <cfRule type="expression" dxfId="472" priority="480">
      <formula>IF(AND(AL1225&gt;=0, RIGHT(TEXT(AL1225,"0.#"),1)="."),TRUE,FALSE)</formula>
    </cfRule>
    <cfRule type="expression" dxfId="471" priority="481">
      <formula>IF(AND(AL1225&lt;0, RIGHT(TEXT(AL1225,"0.#"),1)&lt;&gt;"."),TRUE,FALSE)</formula>
    </cfRule>
    <cfRule type="expression" dxfId="470" priority="482">
      <formula>IF(AND(AL1225&lt;0, RIGHT(TEXT(AL1225,"0.#"),1)="."),TRUE,FALSE)</formula>
    </cfRule>
  </conditionalFormatting>
  <conditionalFormatting sqref="Y1225:Y1254">
    <cfRule type="expression" dxfId="469" priority="477">
      <formula>IF(RIGHT(TEXT(Y1225,"0.#"),1)=".",FALSE,TRUE)</formula>
    </cfRule>
    <cfRule type="expression" dxfId="468" priority="478">
      <formula>IF(RIGHT(TEXT(Y1225,"0.#"),1)=".",TRUE,FALSE)</formula>
    </cfRule>
  </conditionalFormatting>
  <conditionalFormatting sqref="AL1258:AO1287">
    <cfRule type="expression" dxfId="467" priority="473">
      <formula>IF(AND(AL1258&gt;=0, RIGHT(TEXT(AL1258,"0.#"),1)&lt;&gt;"."),TRUE,FALSE)</formula>
    </cfRule>
    <cfRule type="expression" dxfId="466" priority="474">
      <formula>IF(AND(AL1258&gt;=0, RIGHT(TEXT(AL1258,"0.#"),1)="."),TRUE,FALSE)</formula>
    </cfRule>
    <cfRule type="expression" dxfId="465" priority="475">
      <formula>IF(AND(AL1258&lt;0, RIGHT(TEXT(AL1258,"0.#"),1)&lt;&gt;"."),TRUE,FALSE)</formula>
    </cfRule>
    <cfRule type="expression" dxfId="464" priority="476">
      <formula>IF(AND(AL1258&lt;0, RIGHT(TEXT(AL1258,"0.#"),1)="."),TRUE,FALSE)</formula>
    </cfRule>
  </conditionalFormatting>
  <conditionalFormatting sqref="Y1258:Y1287">
    <cfRule type="expression" dxfId="463" priority="471">
      <formula>IF(RIGHT(TEXT(Y1258,"0.#"),1)=".",FALSE,TRUE)</formula>
    </cfRule>
    <cfRule type="expression" dxfId="462" priority="472">
      <formula>IF(RIGHT(TEXT(Y1258,"0.#"),1)=".",TRUE,FALSE)</formula>
    </cfRule>
  </conditionalFormatting>
  <conditionalFormatting sqref="AL1291:AO1320">
    <cfRule type="expression" dxfId="461" priority="467">
      <formula>IF(AND(AL1291&gt;=0, RIGHT(TEXT(AL1291,"0.#"),1)&lt;&gt;"."),TRUE,FALSE)</formula>
    </cfRule>
    <cfRule type="expression" dxfId="460" priority="468">
      <formula>IF(AND(AL1291&gt;=0, RIGHT(TEXT(AL1291,"0.#"),1)="."),TRUE,FALSE)</formula>
    </cfRule>
    <cfRule type="expression" dxfId="459" priority="469">
      <formula>IF(AND(AL1291&lt;0, RIGHT(TEXT(AL1291,"0.#"),1)&lt;&gt;"."),TRUE,FALSE)</formula>
    </cfRule>
    <cfRule type="expression" dxfId="458" priority="470">
      <formula>IF(AND(AL1291&lt;0, RIGHT(TEXT(AL1291,"0.#"),1)="."),TRUE,FALSE)</formula>
    </cfRule>
  </conditionalFormatting>
  <conditionalFormatting sqref="Y1291:Y1320">
    <cfRule type="expression" dxfId="457" priority="465">
      <formula>IF(RIGHT(TEXT(Y1291,"0.#"),1)=".",FALSE,TRUE)</formula>
    </cfRule>
    <cfRule type="expression" dxfId="456" priority="466">
      <formula>IF(RIGHT(TEXT(Y1291,"0.#"),1)=".",TRUE,FALSE)</formula>
    </cfRule>
  </conditionalFormatting>
  <conditionalFormatting sqref="AL6:AO6">
    <cfRule type="expression" dxfId="455" priority="453">
      <formula>IF(AND(AL6&gt;=0, RIGHT(TEXT(AL6,"0.#"),1)&lt;&gt;"."),TRUE,FALSE)</formula>
    </cfRule>
    <cfRule type="expression" dxfId="454" priority="454">
      <formula>IF(AND(AL6&gt;=0, RIGHT(TEXT(AL6,"0.#"),1)="."),TRUE,FALSE)</formula>
    </cfRule>
    <cfRule type="expression" dxfId="453" priority="455">
      <formula>IF(AND(AL6&lt;0, RIGHT(TEXT(AL6,"0.#"),1)&lt;&gt;"."),TRUE,FALSE)</formula>
    </cfRule>
    <cfRule type="expression" dxfId="452" priority="456">
      <formula>IF(AND(AL6&lt;0, RIGHT(TEXT(AL6,"0.#"),1)="."),TRUE,FALSE)</formula>
    </cfRule>
  </conditionalFormatting>
  <conditionalFormatting sqref="AL7:AO7">
    <cfRule type="expression" dxfId="451" priority="449">
      <formula>IF(AND(AL7&gt;=0, RIGHT(TEXT(AL7,"0.#"),1)&lt;&gt;"."),TRUE,FALSE)</formula>
    </cfRule>
    <cfRule type="expression" dxfId="450" priority="450">
      <formula>IF(AND(AL7&gt;=0, RIGHT(TEXT(AL7,"0.#"),1)="."),TRUE,FALSE)</formula>
    </cfRule>
    <cfRule type="expression" dxfId="449" priority="451">
      <formula>IF(AND(AL7&lt;0, RIGHT(TEXT(AL7,"0.#"),1)&lt;&gt;"."),TRUE,FALSE)</formula>
    </cfRule>
    <cfRule type="expression" dxfId="448" priority="452">
      <formula>IF(AND(AL7&lt;0, RIGHT(TEXT(AL7,"0.#"),1)="."),TRUE,FALSE)</formula>
    </cfRule>
  </conditionalFormatting>
  <conditionalFormatting sqref="AL8:AO8">
    <cfRule type="expression" dxfId="447" priority="445">
      <formula>IF(AND(AL8&gt;=0, RIGHT(TEXT(AL8,"0.#"),1)&lt;&gt;"."),TRUE,FALSE)</formula>
    </cfRule>
    <cfRule type="expression" dxfId="446" priority="446">
      <formula>IF(AND(AL8&gt;=0, RIGHT(TEXT(AL8,"0.#"),1)="."),TRUE,FALSE)</formula>
    </cfRule>
    <cfRule type="expression" dxfId="445" priority="447">
      <formula>IF(AND(AL8&lt;0, RIGHT(TEXT(AL8,"0.#"),1)&lt;&gt;"."),TRUE,FALSE)</formula>
    </cfRule>
    <cfRule type="expression" dxfId="444" priority="448">
      <formula>IF(AND(AL8&lt;0, RIGHT(TEXT(AL8,"0.#"),1)="."),TRUE,FALSE)</formula>
    </cfRule>
  </conditionalFormatting>
  <conditionalFormatting sqref="Y7">
    <cfRule type="expression" dxfId="443" priority="443">
      <formula>IF(RIGHT(TEXT(Y7,"0.#"),1)=".",FALSE,TRUE)</formula>
    </cfRule>
    <cfRule type="expression" dxfId="442" priority="444">
      <formula>IF(RIGHT(TEXT(Y7,"0.#"),1)=".",TRUE,FALSE)</formula>
    </cfRule>
  </conditionalFormatting>
  <conditionalFormatting sqref="Y8">
    <cfRule type="expression" dxfId="441" priority="441">
      <formula>IF(RIGHT(TEXT(Y8,"0.#"),1)=".",FALSE,TRUE)</formula>
    </cfRule>
    <cfRule type="expression" dxfId="440" priority="442">
      <formula>IF(RIGHT(TEXT(Y8,"0.#"),1)=".",TRUE,FALSE)</formula>
    </cfRule>
  </conditionalFormatting>
  <conditionalFormatting sqref="AL9:AO9">
    <cfRule type="expression" dxfId="439" priority="437">
      <formula>IF(AND(AL9&gt;=0, RIGHT(TEXT(AL9,"0.#"),1)&lt;&gt;"."),TRUE,FALSE)</formula>
    </cfRule>
    <cfRule type="expression" dxfId="438" priority="438">
      <formula>IF(AND(AL9&gt;=0, RIGHT(TEXT(AL9,"0.#"),1)="."),TRUE,FALSE)</formula>
    </cfRule>
    <cfRule type="expression" dxfId="437" priority="439">
      <formula>IF(AND(AL9&lt;0, RIGHT(TEXT(AL9,"0.#"),1)&lt;&gt;"."),TRUE,FALSE)</formula>
    </cfRule>
    <cfRule type="expression" dxfId="436" priority="440">
      <formula>IF(AND(AL9&lt;0, RIGHT(TEXT(AL9,"0.#"),1)="."),TRUE,FALSE)</formula>
    </cfRule>
  </conditionalFormatting>
  <conditionalFormatting sqref="AL11:AO11">
    <cfRule type="expression" dxfId="435" priority="433">
      <formula>IF(AND(AL11&gt;=0, RIGHT(TEXT(AL11,"0.#"),1)&lt;&gt;"."),TRUE,FALSE)</formula>
    </cfRule>
    <cfRule type="expression" dxfId="434" priority="434">
      <formula>IF(AND(AL11&gt;=0, RIGHT(TEXT(AL11,"0.#"),1)="."),TRUE,FALSE)</formula>
    </cfRule>
    <cfRule type="expression" dxfId="433" priority="435">
      <formula>IF(AND(AL11&lt;0, RIGHT(TEXT(AL11,"0.#"),1)&lt;&gt;"."),TRUE,FALSE)</formula>
    </cfRule>
    <cfRule type="expression" dxfId="432" priority="436">
      <formula>IF(AND(AL11&lt;0, RIGHT(TEXT(AL11,"0.#"),1)="."),TRUE,FALSE)</formula>
    </cfRule>
  </conditionalFormatting>
  <conditionalFormatting sqref="AL10:AO10">
    <cfRule type="expression" dxfId="431" priority="429">
      <formula>IF(AND(AL10&gt;=0, RIGHT(TEXT(AL10,"0.#"),1)&lt;&gt;"."),TRUE,FALSE)</formula>
    </cfRule>
    <cfRule type="expression" dxfId="430" priority="430">
      <formula>IF(AND(AL10&gt;=0, RIGHT(TEXT(AL10,"0.#"),1)="."),TRUE,FALSE)</formula>
    </cfRule>
    <cfRule type="expression" dxfId="429" priority="431">
      <formula>IF(AND(AL10&lt;0, RIGHT(TEXT(AL10,"0.#"),1)&lt;&gt;"."),TRUE,FALSE)</formula>
    </cfRule>
    <cfRule type="expression" dxfId="428" priority="432">
      <formula>IF(AND(AL10&lt;0, RIGHT(TEXT(AL10,"0.#"),1)="."),TRUE,FALSE)</formula>
    </cfRule>
  </conditionalFormatting>
  <conditionalFormatting sqref="Y10">
    <cfRule type="expression" dxfId="427" priority="427">
      <formula>IF(RIGHT(TEXT(Y10,"0.#"),1)=".",FALSE,TRUE)</formula>
    </cfRule>
    <cfRule type="expression" dxfId="426" priority="428">
      <formula>IF(RIGHT(TEXT(Y10,"0.#"),1)=".",TRUE,FALSE)</formula>
    </cfRule>
  </conditionalFormatting>
  <conditionalFormatting sqref="Y11">
    <cfRule type="expression" dxfId="425" priority="425">
      <formula>IF(RIGHT(TEXT(Y11,"0.#"),1)=".",FALSE,TRUE)</formula>
    </cfRule>
    <cfRule type="expression" dxfId="424" priority="426">
      <formula>IF(RIGHT(TEXT(Y11,"0.#"),1)=".",TRUE,FALSE)</formula>
    </cfRule>
  </conditionalFormatting>
  <conditionalFormatting sqref="AL20:AO21">
    <cfRule type="expression" dxfId="423" priority="421">
      <formula>IF(AND(AL20&gt;=0, RIGHT(TEXT(AL20,"0.#"),1)&lt;&gt;"."),TRUE,FALSE)</formula>
    </cfRule>
    <cfRule type="expression" dxfId="422" priority="422">
      <formula>IF(AND(AL20&gt;=0, RIGHT(TEXT(AL20,"0.#"),1)="."),TRUE,FALSE)</formula>
    </cfRule>
    <cfRule type="expression" dxfId="421" priority="423">
      <formula>IF(AND(AL20&lt;0, RIGHT(TEXT(AL20,"0.#"),1)&lt;&gt;"."),TRUE,FALSE)</formula>
    </cfRule>
    <cfRule type="expression" dxfId="420" priority="424">
      <formula>IF(AND(AL20&lt;0, RIGHT(TEXT(AL20,"0.#"),1)="."),TRUE,FALSE)</formula>
    </cfRule>
  </conditionalFormatting>
  <conditionalFormatting sqref="AL12:AO12">
    <cfRule type="expression" dxfId="419" priority="417">
      <formula>IF(AND(AL12&gt;=0, RIGHT(TEXT(AL12,"0.#"),1)&lt;&gt;"."),TRUE,FALSE)</formula>
    </cfRule>
    <cfRule type="expression" dxfId="418" priority="418">
      <formula>IF(AND(AL12&gt;=0, RIGHT(TEXT(AL12,"0.#"),1)="."),TRUE,FALSE)</formula>
    </cfRule>
    <cfRule type="expression" dxfId="417" priority="419">
      <formula>IF(AND(AL12&lt;0, RIGHT(TEXT(AL12,"0.#"),1)&lt;&gt;"."),TRUE,FALSE)</formula>
    </cfRule>
    <cfRule type="expression" dxfId="416" priority="420">
      <formula>IF(AND(AL12&lt;0, RIGHT(TEXT(AL12,"0.#"),1)="."),TRUE,FALSE)</formula>
    </cfRule>
  </conditionalFormatting>
  <conditionalFormatting sqref="AL13:AO13">
    <cfRule type="expression" dxfId="415" priority="413">
      <formula>IF(AND(AL13&gt;=0, RIGHT(TEXT(AL13,"0.#"),1)&lt;&gt;"."),TRUE,FALSE)</formula>
    </cfRule>
    <cfRule type="expression" dxfId="414" priority="414">
      <formula>IF(AND(AL13&gt;=0, RIGHT(TEXT(AL13,"0.#"),1)="."),TRUE,FALSE)</formula>
    </cfRule>
    <cfRule type="expression" dxfId="413" priority="415">
      <formula>IF(AND(AL13&lt;0, RIGHT(TEXT(AL13,"0.#"),1)&lt;&gt;"."),TRUE,FALSE)</formula>
    </cfRule>
    <cfRule type="expression" dxfId="412" priority="416">
      <formula>IF(AND(AL13&lt;0, RIGHT(TEXT(AL13,"0.#"),1)="."),TRUE,FALSE)</formula>
    </cfRule>
  </conditionalFormatting>
  <conditionalFormatting sqref="AL14:AO19">
    <cfRule type="expression" dxfId="411" priority="409">
      <formula>IF(AND(AL14&gt;=0, RIGHT(TEXT(AL14,"0.#"),1)&lt;&gt;"."),TRUE,FALSE)</formula>
    </cfRule>
    <cfRule type="expression" dxfId="410" priority="410">
      <formula>IF(AND(AL14&gt;=0, RIGHT(TEXT(AL14,"0.#"),1)="."),TRUE,FALSE)</formula>
    </cfRule>
    <cfRule type="expression" dxfId="409" priority="411">
      <formula>IF(AND(AL14&lt;0, RIGHT(TEXT(AL14,"0.#"),1)&lt;&gt;"."),TRUE,FALSE)</formula>
    </cfRule>
    <cfRule type="expression" dxfId="408" priority="412">
      <formula>IF(AND(AL14&lt;0, RIGHT(TEXT(AL14,"0.#"),1)="."),TRUE,FALSE)</formula>
    </cfRule>
  </conditionalFormatting>
  <conditionalFormatting sqref="AL22:AO22">
    <cfRule type="expression" dxfId="407" priority="405">
      <formula>IF(AND(AL22&gt;=0, RIGHT(TEXT(AL22,"0.#"),1)&lt;&gt;"."),TRUE,FALSE)</formula>
    </cfRule>
    <cfRule type="expression" dxfId="406" priority="406">
      <formula>IF(AND(AL22&gt;=0, RIGHT(TEXT(AL22,"0.#"),1)="."),TRUE,FALSE)</formula>
    </cfRule>
    <cfRule type="expression" dxfId="405" priority="407">
      <formula>IF(AND(AL22&lt;0, RIGHT(TEXT(AL22,"0.#"),1)&lt;&gt;"."),TRUE,FALSE)</formula>
    </cfRule>
    <cfRule type="expression" dxfId="404" priority="408">
      <formula>IF(AND(AL22&lt;0, RIGHT(TEXT(AL22,"0.#"),1)="."),TRUE,FALSE)</formula>
    </cfRule>
  </conditionalFormatting>
  <conditionalFormatting sqref="AL5:AO5">
    <cfRule type="expression" dxfId="403" priority="401">
      <formula>IF(AND(AL5&gt;=0, RIGHT(TEXT(AL5,"0.#"),1)&lt;&gt;"."),TRUE,FALSE)</formula>
    </cfRule>
    <cfRule type="expression" dxfId="402" priority="402">
      <formula>IF(AND(AL5&gt;=0, RIGHT(TEXT(AL5,"0.#"),1)="."),TRUE,FALSE)</formula>
    </cfRule>
    <cfRule type="expression" dxfId="401" priority="403">
      <formula>IF(AND(AL5&lt;0, RIGHT(TEXT(AL5,"0.#"),1)&lt;&gt;"."),TRUE,FALSE)</formula>
    </cfRule>
    <cfRule type="expression" dxfId="400" priority="404">
      <formula>IF(AND(AL5&lt;0, RIGHT(TEXT(AL5,"0.#"),1)="."),TRUE,FALSE)</formula>
    </cfRule>
  </conditionalFormatting>
  <conditionalFormatting sqref="AL4:AO4">
    <cfRule type="expression" dxfId="399" priority="397">
      <formula>IF(AND(AL4&gt;=0, RIGHT(TEXT(AL4,"0.#"),1)&lt;&gt;"."),TRUE,FALSE)</formula>
    </cfRule>
    <cfRule type="expression" dxfId="398" priority="398">
      <formula>IF(AND(AL4&gt;=0, RIGHT(TEXT(AL4,"0.#"),1)="."),TRUE,FALSE)</formula>
    </cfRule>
    <cfRule type="expression" dxfId="397" priority="399">
      <formula>IF(AND(AL4&lt;0, RIGHT(TEXT(AL4,"0.#"),1)&lt;&gt;"."),TRUE,FALSE)</formula>
    </cfRule>
    <cfRule type="expression" dxfId="396" priority="400">
      <formula>IF(AND(AL4&lt;0, RIGHT(TEXT(AL4,"0.#"),1)="."),TRUE,FALSE)</formula>
    </cfRule>
  </conditionalFormatting>
  <conditionalFormatting sqref="AL37:AO37">
    <cfRule type="expression" dxfId="395" priority="393">
      <formula>IF(AND(AL37&gt;=0, RIGHT(TEXT(AL37,"0.#"),1)&lt;&gt;"."),TRUE,FALSE)</formula>
    </cfRule>
    <cfRule type="expression" dxfId="394" priority="394">
      <formula>IF(AND(AL37&gt;=0, RIGHT(TEXT(AL37,"0.#"),1)="."),TRUE,FALSE)</formula>
    </cfRule>
    <cfRule type="expression" dxfId="393" priority="395">
      <formula>IF(AND(AL37&lt;0, RIGHT(TEXT(AL37,"0.#"),1)&lt;&gt;"."),TRUE,FALSE)</formula>
    </cfRule>
    <cfRule type="expression" dxfId="392" priority="396">
      <formula>IF(AND(AL37&lt;0, RIGHT(TEXT(AL37,"0.#"),1)="."),TRUE,FALSE)</formula>
    </cfRule>
  </conditionalFormatting>
  <conditionalFormatting sqref="AL70:AO70">
    <cfRule type="expression" dxfId="391" priority="389">
      <formula>IF(AND(AL70&gt;=0, RIGHT(TEXT(AL70,"0.#"),1)&lt;&gt;"."),TRUE,FALSE)</formula>
    </cfRule>
    <cfRule type="expression" dxfId="390" priority="390">
      <formula>IF(AND(AL70&gt;=0, RIGHT(TEXT(AL70,"0.#"),1)="."),TRUE,FALSE)</formula>
    </cfRule>
    <cfRule type="expression" dxfId="389" priority="391">
      <formula>IF(AND(AL70&lt;0, RIGHT(TEXT(AL70,"0.#"),1)&lt;&gt;"."),TRUE,FALSE)</formula>
    </cfRule>
    <cfRule type="expression" dxfId="388" priority="392">
      <formula>IF(AND(AL70&lt;0, RIGHT(TEXT(AL70,"0.#"),1)="."),TRUE,FALSE)</formula>
    </cfRule>
  </conditionalFormatting>
  <conditionalFormatting sqref="AL71:AO71">
    <cfRule type="expression" dxfId="387" priority="385">
      <formula>IF(AND(AL71&gt;=0, RIGHT(TEXT(AL71,"0.#"),1)&lt;&gt;"."),TRUE,FALSE)</formula>
    </cfRule>
    <cfRule type="expression" dxfId="386" priority="386">
      <formula>IF(AND(AL71&gt;=0, RIGHT(TEXT(AL71,"0.#"),1)="."),TRUE,FALSE)</formula>
    </cfRule>
    <cfRule type="expression" dxfId="385" priority="387">
      <formula>IF(AND(AL71&lt;0, RIGHT(TEXT(AL71,"0.#"),1)&lt;&gt;"."),TRUE,FALSE)</formula>
    </cfRule>
    <cfRule type="expression" dxfId="384" priority="388">
      <formula>IF(AND(AL71&lt;0, RIGHT(TEXT(AL71,"0.#"),1)="."),TRUE,FALSE)</formula>
    </cfRule>
  </conditionalFormatting>
  <conditionalFormatting sqref="Y70">
    <cfRule type="expression" dxfId="383" priority="383">
      <formula>IF(RIGHT(TEXT(Y70,"0.#"),1)=".",FALSE,TRUE)</formula>
    </cfRule>
    <cfRule type="expression" dxfId="382" priority="384">
      <formula>IF(RIGHT(TEXT(Y70,"0.#"),1)=".",TRUE,FALSE)</formula>
    </cfRule>
  </conditionalFormatting>
  <conditionalFormatting sqref="Y71">
    <cfRule type="expression" dxfId="381" priority="381">
      <formula>IF(RIGHT(TEXT(Y71,"0.#"),1)=".",FALSE,TRUE)</formula>
    </cfRule>
    <cfRule type="expression" dxfId="380" priority="382">
      <formula>IF(RIGHT(TEXT(Y71,"0.#"),1)=".",TRUE,FALSE)</formula>
    </cfRule>
  </conditionalFormatting>
  <conditionalFormatting sqref="AL103:AO103">
    <cfRule type="expression" dxfId="379" priority="377">
      <formula>IF(AND(AL103&gt;=0, RIGHT(TEXT(AL103,"0.#"),1)&lt;&gt;"."),TRUE,FALSE)</formula>
    </cfRule>
    <cfRule type="expression" dxfId="378" priority="378">
      <formula>IF(AND(AL103&gt;=0, RIGHT(TEXT(AL103,"0.#"),1)="."),TRUE,FALSE)</formula>
    </cfRule>
    <cfRule type="expression" dxfId="377" priority="379">
      <formula>IF(AND(AL103&lt;0, RIGHT(TEXT(AL103,"0.#"),1)&lt;&gt;"."),TRUE,FALSE)</formula>
    </cfRule>
    <cfRule type="expression" dxfId="376" priority="380">
      <formula>IF(AND(AL103&lt;0, RIGHT(TEXT(AL103,"0.#"),1)="."),TRUE,FALSE)</formula>
    </cfRule>
  </conditionalFormatting>
  <conditionalFormatting sqref="AL137:AO137">
    <cfRule type="expression" dxfId="375" priority="373">
      <formula>IF(AND(AL137&gt;=0, RIGHT(TEXT(AL137,"0.#"),1)&lt;&gt;"."),TRUE,FALSE)</formula>
    </cfRule>
    <cfRule type="expression" dxfId="374" priority="374">
      <formula>IF(AND(AL137&gt;=0, RIGHT(TEXT(AL137,"0.#"),1)="."),TRUE,FALSE)</formula>
    </cfRule>
    <cfRule type="expression" dxfId="373" priority="375">
      <formula>IF(AND(AL137&lt;0, RIGHT(TEXT(AL137,"0.#"),1)&lt;&gt;"."),TRUE,FALSE)</formula>
    </cfRule>
    <cfRule type="expression" dxfId="372" priority="376">
      <formula>IF(AND(AL137&lt;0, RIGHT(TEXT(AL137,"0.#"),1)="."),TRUE,FALSE)</formula>
    </cfRule>
  </conditionalFormatting>
  <conditionalFormatting sqref="AL136:AO136">
    <cfRule type="expression" dxfId="371" priority="369">
      <formula>IF(AND(AL136&gt;=0, RIGHT(TEXT(AL136,"0.#"),1)&lt;&gt;"."),TRUE,FALSE)</formula>
    </cfRule>
    <cfRule type="expression" dxfId="370" priority="370">
      <formula>IF(AND(AL136&gt;=0, RIGHT(TEXT(AL136,"0.#"),1)="."),TRUE,FALSE)</formula>
    </cfRule>
    <cfRule type="expression" dxfId="369" priority="371">
      <formula>IF(AND(AL136&lt;0, RIGHT(TEXT(AL136,"0.#"),1)&lt;&gt;"."),TRUE,FALSE)</formula>
    </cfRule>
    <cfRule type="expression" dxfId="368" priority="372">
      <formula>IF(AND(AL136&lt;0, RIGHT(TEXT(AL136,"0.#"),1)="."),TRUE,FALSE)</formula>
    </cfRule>
  </conditionalFormatting>
  <conditionalFormatting sqref="Y136">
    <cfRule type="expression" dxfId="367" priority="367">
      <formula>IF(RIGHT(TEXT(Y136,"0.#"),1)=".",FALSE,TRUE)</formula>
    </cfRule>
    <cfRule type="expression" dxfId="366" priority="368">
      <formula>IF(RIGHT(TEXT(Y136,"0.#"),1)=".",TRUE,FALSE)</formula>
    </cfRule>
  </conditionalFormatting>
  <conditionalFormatting sqref="Y137">
    <cfRule type="expression" dxfId="365" priority="365">
      <formula>IF(RIGHT(TEXT(Y137,"0.#"),1)=".",FALSE,TRUE)</formula>
    </cfRule>
    <cfRule type="expression" dxfId="364" priority="366">
      <formula>IF(RIGHT(TEXT(Y137,"0.#"),1)=".",TRUE,FALSE)</formula>
    </cfRule>
  </conditionalFormatting>
  <conditionalFormatting sqref="AL177:AO178">
    <cfRule type="expression" dxfId="363" priority="361">
      <formula>IF(AND(AL177&gt;=0, RIGHT(TEXT(AL177,"0.#"),1)&lt;&gt;"."),TRUE,FALSE)</formula>
    </cfRule>
    <cfRule type="expression" dxfId="362" priority="362">
      <formula>IF(AND(AL177&gt;=0, RIGHT(TEXT(AL177,"0.#"),1)="."),TRUE,FALSE)</formula>
    </cfRule>
    <cfRule type="expression" dxfId="361" priority="363">
      <formula>IF(AND(AL177&lt;0, RIGHT(TEXT(AL177,"0.#"),1)&lt;&gt;"."),TRUE,FALSE)</formula>
    </cfRule>
    <cfRule type="expression" dxfId="360" priority="364">
      <formula>IF(AND(AL177&lt;0, RIGHT(TEXT(AL177,"0.#"),1)="."),TRUE,FALSE)</formula>
    </cfRule>
  </conditionalFormatting>
  <conditionalFormatting sqref="AL169:AO169">
    <cfRule type="expression" dxfId="359" priority="357">
      <formula>IF(AND(AL169&gt;=0, RIGHT(TEXT(AL169,"0.#"),1)&lt;&gt;"."),TRUE,FALSE)</formula>
    </cfRule>
    <cfRule type="expression" dxfId="358" priority="358">
      <formula>IF(AND(AL169&gt;=0, RIGHT(TEXT(AL169,"0.#"),1)="."),TRUE,FALSE)</formula>
    </cfRule>
    <cfRule type="expression" dxfId="357" priority="359">
      <formula>IF(AND(AL169&lt;0, RIGHT(TEXT(AL169,"0.#"),1)&lt;&gt;"."),TRUE,FALSE)</formula>
    </cfRule>
    <cfRule type="expression" dxfId="356" priority="360">
      <formula>IF(AND(AL169&lt;0, RIGHT(TEXT(AL169,"0.#"),1)="."),TRUE,FALSE)</formula>
    </cfRule>
  </conditionalFormatting>
  <conditionalFormatting sqref="AL170:AO170">
    <cfRule type="expression" dxfId="355" priority="353">
      <formula>IF(AND(AL170&gt;=0, RIGHT(TEXT(AL170,"0.#"),1)&lt;&gt;"."),TRUE,FALSE)</formula>
    </cfRule>
    <cfRule type="expression" dxfId="354" priority="354">
      <formula>IF(AND(AL170&gt;=0, RIGHT(TEXT(AL170,"0.#"),1)="."),TRUE,FALSE)</formula>
    </cfRule>
    <cfRule type="expression" dxfId="353" priority="355">
      <formula>IF(AND(AL170&lt;0, RIGHT(TEXT(AL170,"0.#"),1)&lt;&gt;"."),TRUE,FALSE)</formula>
    </cfRule>
    <cfRule type="expression" dxfId="352" priority="356">
      <formula>IF(AND(AL170&lt;0, RIGHT(TEXT(AL170,"0.#"),1)="."),TRUE,FALSE)</formula>
    </cfRule>
  </conditionalFormatting>
  <conditionalFormatting sqref="AL171:AO176">
    <cfRule type="expression" dxfId="351" priority="349">
      <formula>IF(AND(AL171&gt;=0, RIGHT(TEXT(AL171,"0.#"),1)&lt;&gt;"."),TRUE,FALSE)</formula>
    </cfRule>
    <cfRule type="expression" dxfId="350" priority="350">
      <formula>IF(AND(AL171&gt;=0, RIGHT(TEXT(AL171,"0.#"),1)="."),TRUE,FALSE)</formula>
    </cfRule>
    <cfRule type="expression" dxfId="349" priority="351">
      <formula>IF(AND(AL171&lt;0, RIGHT(TEXT(AL171,"0.#"),1)&lt;&gt;"."),TRUE,FALSE)</formula>
    </cfRule>
    <cfRule type="expression" dxfId="348" priority="352">
      <formula>IF(AND(AL171&lt;0, RIGHT(TEXT(AL171,"0.#"),1)="."),TRUE,FALSE)</formula>
    </cfRule>
  </conditionalFormatting>
  <conditionalFormatting sqref="AL202:AO202">
    <cfRule type="expression" dxfId="347" priority="345">
      <formula>IF(AND(AL202&gt;=0, RIGHT(TEXT(AL202,"0.#"),1)&lt;&gt;"."),TRUE,FALSE)</formula>
    </cfRule>
    <cfRule type="expression" dxfId="346" priority="346">
      <formula>IF(AND(AL202&gt;=0, RIGHT(TEXT(AL202,"0.#"),1)="."),TRUE,FALSE)</formula>
    </cfRule>
    <cfRule type="expression" dxfId="345" priority="347">
      <formula>IF(AND(AL202&lt;0, RIGHT(TEXT(AL202,"0.#"),1)&lt;&gt;"."),TRUE,FALSE)</formula>
    </cfRule>
    <cfRule type="expression" dxfId="344" priority="348">
      <formula>IF(AND(AL202&lt;0, RIGHT(TEXT(AL202,"0.#"),1)="."),TRUE,FALSE)</formula>
    </cfRule>
  </conditionalFormatting>
  <conditionalFormatting sqref="AL240:AO240 AL244:AO244">
    <cfRule type="expression" dxfId="343" priority="341">
      <formula>IF(AND(AL240&gt;=0, RIGHT(TEXT(AL240,"0.#"),1)&lt;&gt;"."),TRUE,FALSE)</formula>
    </cfRule>
    <cfRule type="expression" dxfId="342" priority="342">
      <formula>IF(AND(AL240&gt;=0, RIGHT(TEXT(AL240,"0.#"),1)="."),TRUE,FALSE)</formula>
    </cfRule>
    <cfRule type="expression" dxfId="341" priority="343">
      <formula>IF(AND(AL240&lt;0, RIGHT(TEXT(AL240,"0.#"),1)&lt;&gt;"."),TRUE,FALSE)</formula>
    </cfRule>
    <cfRule type="expression" dxfId="340" priority="344">
      <formula>IF(AND(AL240&lt;0, RIGHT(TEXT(AL240,"0.#"),1)="."),TRUE,FALSE)</formula>
    </cfRule>
  </conditionalFormatting>
  <conditionalFormatting sqref="Y240 Y244">
    <cfRule type="expression" dxfId="339" priority="339">
      <formula>IF(RIGHT(TEXT(Y240,"0.#"),1)=".",FALSE,TRUE)</formula>
    </cfRule>
    <cfRule type="expression" dxfId="338" priority="340">
      <formula>IF(RIGHT(TEXT(Y240,"0.#"),1)=".",TRUE,FALSE)</formula>
    </cfRule>
  </conditionalFormatting>
  <conditionalFormatting sqref="AL239:AO239">
    <cfRule type="expression" dxfId="337" priority="335">
      <formula>IF(AND(AL239&gt;=0, RIGHT(TEXT(AL239,"0.#"),1)&lt;&gt;"."),TRUE,FALSE)</formula>
    </cfRule>
    <cfRule type="expression" dxfId="336" priority="336">
      <formula>IF(AND(AL239&gt;=0, RIGHT(TEXT(AL239,"0.#"),1)="."),TRUE,FALSE)</formula>
    </cfRule>
    <cfRule type="expression" dxfId="335" priority="337">
      <formula>IF(AND(AL239&lt;0, RIGHT(TEXT(AL239,"0.#"),1)&lt;&gt;"."),TRUE,FALSE)</formula>
    </cfRule>
    <cfRule type="expression" dxfId="334" priority="338">
      <formula>IF(AND(AL239&lt;0, RIGHT(TEXT(AL239,"0.#"),1)="."),TRUE,FALSE)</formula>
    </cfRule>
  </conditionalFormatting>
  <conditionalFormatting sqref="Y239">
    <cfRule type="expression" dxfId="333" priority="333">
      <formula>IF(RIGHT(TEXT(Y239,"0.#"),1)=".",FALSE,TRUE)</formula>
    </cfRule>
    <cfRule type="expression" dxfId="332" priority="334">
      <formula>IF(RIGHT(TEXT(Y239,"0.#"),1)=".",TRUE,FALSE)</formula>
    </cfRule>
  </conditionalFormatting>
  <conditionalFormatting sqref="Y236">
    <cfRule type="expression" dxfId="331" priority="331">
      <formula>IF(RIGHT(TEXT(Y236,"0.#"),1)=".",FALSE,TRUE)</formula>
    </cfRule>
    <cfRule type="expression" dxfId="330" priority="332">
      <formula>IF(RIGHT(TEXT(Y236,"0.#"),1)=".",TRUE,FALSE)</formula>
    </cfRule>
  </conditionalFormatting>
  <conditionalFormatting sqref="Y237">
    <cfRule type="expression" dxfId="329" priority="329">
      <formula>IF(RIGHT(TEXT(Y237,"0.#"),1)=".",FALSE,TRUE)</formula>
    </cfRule>
    <cfRule type="expression" dxfId="328" priority="330">
      <formula>IF(RIGHT(TEXT(Y237,"0.#"),1)=".",TRUE,FALSE)</formula>
    </cfRule>
  </conditionalFormatting>
  <conditionalFormatting sqref="Y238">
    <cfRule type="expression" dxfId="327" priority="327">
      <formula>IF(RIGHT(TEXT(Y238,"0.#"),1)=".",FALSE,TRUE)</formula>
    </cfRule>
    <cfRule type="expression" dxfId="326" priority="328">
      <formula>IF(RIGHT(TEXT(Y238,"0.#"),1)=".",TRUE,FALSE)</formula>
    </cfRule>
  </conditionalFormatting>
  <conditionalFormatting sqref="AL236:AO236">
    <cfRule type="expression" dxfId="325" priority="323">
      <formula>IF(AND(AL236&gt;=0, RIGHT(TEXT(AL236,"0.#"),1)&lt;&gt;"."),TRUE,FALSE)</formula>
    </cfRule>
    <cfRule type="expression" dxfId="324" priority="324">
      <formula>IF(AND(AL236&gt;=0, RIGHT(TEXT(AL236,"0.#"),1)="."),TRUE,FALSE)</formula>
    </cfRule>
    <cfRule type="expression" dxfId="323" priority="325">
      <formula>IF(AND(AL236&lt;0, RIGHT(TEXT(AL236,"0.#"),1)&lt;&gt;"."),TRUE,FALSE)</formula>
    </cfRule>
    <cfRule type="expression" dxfId="322" priority="326">
      <formula>IF(AND(AL236&lt;0, RIGHT(TEXT(AL236,"0.#"),1)="."),TRUE,FALSE)</formula>
    </cfRule>
  </conditionalFormatting>
  <conditionalFormatting sqref="AL237:AO237">
    <cfRule type="expression" dxfId="321" priority="319">
      <formula>IF(AND(AL237&gt;=0, RIGHT(TEXT(AL237,"0.#"),1)&lt;&gt;"."),TRUE,FALSE)</formula>
    </cfRule>
    <cfRule type="expression" dxfId="320" priority="320">
      <formula>IF(AND(AL237&gt;=0, RIGHT(TEXT(AL237,"0.#"),1)="."),TRUE,FALSE)</formula>
    </cfRule>
    <cfRule type="expression" dxfId="319" priority="321">
      <formula>IF(AND(AL237&lt;0, RIGHT(TEXT(AL237,"0.#"),1)&lt;&gt;"."),TRUE,FALSE)</formula>
    </cfRule>
    <cfRule type="expression" dxfId="318" priority="322">
      <formula>IF(AND(AL237&lt;0, RIGHT(TEXT(AL237,"0.#"),1)="."),TRUE,FALSE)</formula>
    </cfRule>
  </conditionalFormatting>
  <conditionalFormatting sqref="AL238:AO238">
    <cfRule type="expression" dxfId="317" priority="315">
      <formula>IF(AND(AL238&gt;=0, RIGHT(TEXT(AL238,"0.#"),1)&lt;&gt;"."),TRUE,FALSE)</formula>
    </cfRule>
    <cfRule type="expression" dxfId="316" priority="316">
      <formula>IF(AND(AL238&gt;=0, RIGHT(TEXT(AL238,"0.#"),1)="."),TRUE,FALSE)</formula>
    </cfRule>
    <cfRule type="expression" dxfId="315" priority="317">
      <formula>IF(AND(AL238&lt;0, RIGHT(TEXT(AL238,"0.#"),1)&lt;&gt;"."),TRUE,FALSE)</formula>
    </cfRule>
    <cfRule type="expression" dxfId="314" priority="318">
      <formula>IF(AND(AL238&lt;0, RIGHT(TEXT(AL238,"0.#"),1)="."),TRUE,FALSE)</formula>
    </cfRule>
  </conditionalFormatting>
  <conditionalFormatting sqref="AL235:AO235">
    <cfRule type="expression" dxfId="313" priority="311">
      <formula>IF(AND(AL235&gt;=0, RIGHT(TEXT(AL235,"0.#"),1)&lt;&gt;"."),TRUE,FALSE)</formula>
    </cfRule>
    <cfRule type="expression" dxfId="312" priority="312">
      <formula>IF(AND(AL235&gt;=0, RIGHT(TEXT(AL235,"0.#"),1)="."),TRUE,FALSE)</formula>
    </cfRule>
    <cfRule type="expression" dxfId="311" priority="313">
      <formula>IF(AND(AL235&lt;0, RIGHT(TEXT(AL235,"0.#"),1)&lt;&gt;"."),TRUE,FALSE)</formula>
    </cfRule>
    <cfRule type="expression" dxfId="310" priority="314">
      <formula>IF(AND(AL235&lt;0, RIGHT(TEXT(AL235,"0.#"),1)="."),TRUE,FALSE)</formula>
    </cfRule>
  </conditionalFormatting>
  <conditionalFormatting sqref="Y235">
    <cfRule type="expression" dxfId="309" priority="309">
      <formula>IF(RIGHT(TEXT(Y235,"0.#"),1)=".",FALSE,TRUE)</formula>
    </cfRule>
    <cfRule type="expression" dxfId="308" priority="310">
      <formula>IF(RIGHT(TEXT(Y235,"0.#"),1)=".",TRUE,FALSE)</formula>
    </cfRule>
  </conditionalFormatting>
  <conditionalFormatting sqref="AL241:AO241">
    <cfRule type="expression" dxfId="307" priority="305">
      <formula>IF(AND(AL241&gt;=0, RIGHT(TEXT(AL241,"0.#"),1)&lt;&gt;"."),TRUE,FALSE)</formula>
    </cfRule>
    <cfRule type="expression" dxfId="306" priority="306">
      <formula>IF(AND(AL241&gt;=0, RIGHT(TEXT(AL241,"0.#"),1)="."),TRUE,FALSE)</formula>
    </cfRule>
    <cfRule type="expression" dxfId="305" priority="307">
      <formula>IF(AND(AL241&lt;0, RIGHT(TEXT(AL241,"0.#"),1)&lt;&gt;"."),TRUE,FALSE)</formula>
    </cfRule>
    <cfRule type="expression" dxfId="304" priority="308">
      <formula>IF(AND(AL241&lt;0, RIGHT(TEXT(AL241,"0.#"),1)="."),TRUE,FALSE)</formula>
    </cfRule>
  </conditionalFormatting>
  <conditionalFormatting sqref="Y241">
    <cfRule type="expression" dxfId="303" priority="303">
      <formula>IF(RIGHT(TEXT(Y241,"0.#"),1)=".",FALSE,TRUE)</formula>
    </cfRule>
    <cfRule type="expression" dxfId="302" priority="304">
      <formula>IF(RIGHT(TEXT(Y241,"0.#"),1)=".",TRUE,FALSE)</formula>
    </cfRule>
  </conditionalFormatting>
  <conditionalFormatting sqref="AL242:AO242">
    <cfRule type="expression" dxfId="301" priority="299">
      <formula>IF(AND(AL242&gt;=0, RIGHT(TEXT(AL242,"0.#"),1)&lt;&gt;"."),TRUE,FALSE)</formula>
    </cfRule>
    <cfRule type="expression" dxfId="300" priority="300">
      <formula>IF(AND(AL242&gt;=0, RIGHT(TEXT(AL242,"0.#"),1)="."),TRUE,FALSE)</formula>
    </cfRule>
    <cfRule type="expression" dxfId="299" priority="301">
      <formula>IF(AND(AL242&lt;0, RIGHT(TEXT(AL242,"0.#"),1)&lt;&gt;"."),TRUE,FALSE)</formula>
    </cfRule>
    <cfRule type="expression" dxfId="298" priority="302">
      <formula>IF(AND(AL242&lt;0, RIGHT(TEXT(AL242,"0.#"),1)="."),TRUE,FALSE)</formula>
    </cfRule>
  </conditionalFormatting>
  <conditionalFormatting sqref="Y242">
    <cfRule type="expression" dxfId="297" priority="297">
      <formula>IF(RIGHT(TEXT(Y242,"0.#"),1)=".",FALSE,TRUE)</formula>
    </cfRule>
    <cfRule type="expression" dxfId="296" priority="298">
      <formula>IF(RIGHT(TEXT(Y242,"0.#"),1)=".",TRUE,FALSE)</formula>
    </cfRule>
  </conditionalFormatting>
  <conditionalFormatting sqref="AL243:AO243">
    <cfRule type="expression" dxfId="295" priority="293">
      <formula>IF(AND(AL243&gt;=0, RIGHT(TEXT(AL243,"0.#"),1)&lt;&gt;"."),TRUE,FALSE)</formula>
    </cfRule>
    <cfRule type="expression" dxfId="294" priority="294">
      <formula>IF(AND(AL243&gt;=0, RIGHT(TEXT(AL243,"0.#"),1)="."),TRUE,FALSE)</formula>
    </cfRule>
    <cfRule type="expression" dxfId="293" priority="295">
      <formula>IF(AND(AL243&lt;0, RIGHT(TEXT(AL243,"0.#"),1)&lt;&gt;"."),TRUE,FALSE)</formula>
    </cfRule>
    <cfRule type="expression" dxfId="292" priority="296">
      <formula>IF(AND(AL243&lt;0, RIGHT(TEXT(AL243,"0.#"),1)="."),TRUE,FALSE)</formula>
    </cfRule>
  </conditionalFormatting>
  <conditionalFormatting sqref="Y243">
    <cfRule type="expression" dxfId="291" priority="291">
      <formula>IF(RIGHT(TEXT(Y243,"0.#"),1)=".",FALSE,TRUE)</formula>
    </cfRule>
    <cfRule type="expression" dxfId="290" priority="292">
      <formula>IF(RIGHT(TEXT(Y243,"0.#"),1)=".",TRUE,FALSE)</formula>
    </cfRule>
  </conditionalFormatting>
  <conditionalFormatting sqref="AL268:AO268">
    <cfRule type="expression" dxfId="289" priority="287">
      <formula>IF(AND(AL268&gt;=0, RIGHT(TEXT(AL268,"0.#"),1)&lt;&gt;"."),TRUE,FALSE)</formula>
    </cfRule>
    <cfRule type="expression" dxfId="288" priority="288">
      <formula>IF(AND(AL268&gt;=0, RIGHT(TEXT(AL268,"0.#"),1)="."),TRUE,FALSE)</formula>
    </cfRule>
    <cfRule type="expression" dxfId="287" priority="289">
      <formula>IF(AND(AL268&lt;0, RIGHT(TEXT(AL268,"0.#"),1)&lt;&gt;"."),TRUE,FALSE)</formula>
    </cfRule>
    <cfRule type="expression" dxfId="286" priority="290">
      <formula>IF(AND(AL268&lt;0, RIGHT(TEXT(AL268,"0.#"),1)="."),TRUE,FALSE)</formula>
    </cfRule>
  </conditionalFormatting>
  <conditionalFormatting sqref="AL301:AO301">
    <cfRule type="expression" dxfId="285" priority="283">
      <formula>IF(AND(AL301&gt;=0, RIGHT(TEXT(AL301,"0.#"),1)&lt;&gt;"."),TRUE,FALSE)</formula>
    </cfRule>
    <cfRule type="expression" dxfId="284" priority="284">
      <formula>IF(AND(AL301&gt;=0, RIGHT(TEXT(AL301,"0.#"),1)="."),TRUE,FALSE)</formula>
    </cfRule>
    <cfRule type="expression" dxfId="283" priority="285">
      <formula>IF(AND(AL301&lt;0, RIGHT(TEXT(AL301,"0.#"),1)&lt;&gt;"."),TRUE,FALSE)</formula>
    </cfRule>
    <cfRule type="expression" dxfId="282" priority="286">
      <formula>IF(AND(AL301&lt;0, RIGHT(TEXT(AL301,"0.#"),1)="."),TRUE,FALSE)</formula>
    </cfRule>
  </conditionalFormatting>
  <conditionalFormatting sqref="AL302:AO302">
    <cfRule type="expression" dxfId="281" priority="279">
      <formula>IF(AND(AL302&gt;=0, RIGHT(TEXT(AL302,"0.#"),1)&lt;&gt;"."),TRUE,FALSE)</formula>
    </cfRule>
    <cfRule type="expression" dxfId="280" priority="280">
      <formula>IF(AND(AL302&gt;=0, RIGHT(TEXT(AL302,"0.#"),1)="."),TRUE,FALSE)</formula>
    </cfRule>
    <cfRule type="expression" dxfId="279" priority="281">
      <formula>IF(AND(AL302&lt;0, RIGHT(TEXT(AL302,"0.#"),1)&lt;&gt;"."),TRUE,FALSE)</formula>
    </cfRule>
    <cfRule type="expression" dxfId="278" priority="282">
      <formula>IF(AND(AL302&lt;0, RIGHT(TEXT(AL302,"0.#"),1)="."),TRUE,FALSE)</formula>
    </cfRule>
  </conditionalFormatting>
  <conditionalFormatting sqref="AL334:AO338">
    <cfRule type="expression" dxfId="277" priority="275">
      <formula>IF(AND(AL334&gt;=0, RIGHT(TEXT(AL334,"0.#"),1)&lt;&gt;"."),TRUE,FALSE)</formula>
    </cfRule>
    <cfRule type="expression" dxfId="276" priority="276">
      <formula>IF(AND(AL334&gt;=0, RIGHT(TEXT(AL334,"0.#"),1)="."),TRUE,FALSE)</formula>
    </cfRule>
    <cfRule type="expression" dxfId="275" priority="277">
      <formula>IF(AND(AL334&lt;0, RIGHT(TEXT(AL334,"0.#"),1)&lt;&gt;"."),TRUE,FALSE)</formula>
    </cfRule>
    <cfRule type="expression" dxfId="274" priority="278">
      <formula>IF(AND(AL334&lt;0, RIGHT(TEXT(AL334,"0.#"),1)="."),TRUE,FALSE)</formula>
    </cfRule>
  </conditionalFormatting>
  <conditionalFormatting sqref="AL367:AO370">
    <cfRule type="expression" dxfId="273" priority="271">
      <formula>IF(AND(AL367&gt;=0, RIGHT(TEXT(AL367,"0.#"),1)&lt;&gt;"."),TRUE,FALSE)</formula>
    </cfRule>
    <cfRule type="expression" dxfId="272" priority="272">
      <formula>IF(AND(AL367&gt;=0, RIGHT(TEXT(AL367,"0.#"),1)="."),TRUE,FALSE)</formula>
    </cfRule>
    <cfRule type="expression" dxfId="271" priority="273">
      <formula>IF(AND(AL367&lt;0, RIGHT(TEXT(AL367,"0.#"),1)&lt;&gt;"."),TRUE,FALSE)</formula>
    </cfRule>
    <cfRule type="expression" dxfId="270" priority="274">
      <formula>IF(AND(AL367&lt;0, RIGHT(TEXT(AL367,"0.#"),1)="."),TRUE,FALSE)</formula>
    </cfRule>
  </conditionalFormatting>
  <conditionalFormatting sqref="AL371:AO375">
    <cfRule type="expression" dxfId="269" priority="267">
      <formula>IF(AND(AL371&gt;=0, RIGHT(TEXT(AL371,"0.#"),1)&lt;&gt;"."),TRUE,FALSE)</formula>
    </cfRule>
    <cfRule type="expression" dxfId="268" priority="268">
      <formula>IF(AND(AL371&gt;=0, RIGHT(TEXT(AL371,"0.#"),1)="."),TRUE,FALSE)</formula>
    </cfRule>
    <cfRule type="expression" dxfId="267" priority="269">
      <formula>IF(AND(AL371&lt;0, RIGHT(TEXT(AL371,"0.#"),1)&lt;&gt;"."),TRUE,FALSE)</formula>
    </cfRule>
    <cfRule type="expression" dxfId="266" priority="270">
      <formula>IF(AND(AL371&lt;0, RIGHT(TEXT(AL371,"0.#"),1)="."),TRUE,FALSE)</formula>
    </cfRule>
  </conditionalFormatting>
  <conditionalFormatting sqref="AL401:AO401">
    <cfRule type="expression" dxfId="265" priority="263">
      <formula>IF(AND(AL401&gt;=0, RIGHT(TEXT(AL401,"0.#"),1)&lt;&gt;"."),TRUE,FALSE)</formula>
    </cfRule>
    <cfRule type="expression" dxfId="264" priority="264">
      <formula>IF(AND(AL401&gt;=0, RIGHT(TEXT(AL401,"0.#"),1)="."),TRUE,FALSE)</formula>
    </cfRule>
    <cfRule type="expression" dxfId="263" priority="265">
      <formula>IF(AND(AL401&lt;0, RIGHT(TEXT(AL401,"0.#"),1)&lt;&gt;"."),TRUE,FALSE)</formula>
    </cfRule>
    <cfRule type="expression" dxfId="262" priority="266">
      <formula>IF(AND(AL401&lt;0, RIGHT(TEXT(AL401,"0.#"),1)="."),TRUE,FALSE)</formula>
    </cfRule>
  </conditionalFormatting>
  <conditionalFormatting sqref="AL400:AO400">
    <cfRule type="expression" dxfId="261" priority="259">
      <formula>IF(AND(AL400&gt;=0, RIGHT(TEXT(AL400,"0.#"),1)&lt;&gt;"."),TRUE,FALSE)</formula>
    </cfRule>
    <cfRule type="expression" dxfId="260" priority="260">
      <formula>IF(AND(AL400&gt;=0, RIGHT(TEXT(AL400,"0.#"),1)="."),TRUE,FALSE)</formula>
    </cfRule>
    <cfRule type="expression" dxfId="259" priority="261">
      <formula>IF(AND(AL400&lt;0, RIGHT(TEXT(AL400,"0.#"),1)&lt;&gt;"."),TRUE,FALSE)</formula>
    </cfRule>
    <cfRule type="expression" dxfId="258" priority="262">
      <formula>IF(AND(AL400&lt;0, RIGHT(TEXT(AL400,"0.#"),1)="."),TRUE,FALSE)</formula>
    </cfRule>
  </conditionalFormatting>
  <conditionalFormatting sqref="AL402:AO402">
    <cfRule type="expression" dxfId="257" priority="255">
      <formula>IF(AND(AL402&gt;=0, RIGHT(TEXT(AL402,"0.#"),1)&lt;&gt;"."),TRUE,FALSE)</formula>
    </cfRule>
    <cfRule type="expression" dxfId="256" priority="256">
      <formula>IF(AND(AL402&gt;=0, RIGHT(TEXT(AL402,"0.#"),1)="."),TRUE,FALSE)</formula>
    </cfRule>
    <cfRule type="expression" dxfId="255" priority="257">
      <formula>IF(AND(AL402&lt;0, RIGHT(TEXT(AL402,"0.#"),1)&lt;&gt;"."),TRUE,FALSE)</formula>
    </cfRule>
    <cfRule type="expression" dxfId="254" priority="258">
      <formula>IF(AND(AL402&lt;0, RIGHT(TEXT(AL402,"0.#"),1)="."),TRUE,FALSE)</formula>
    </cfRule>
  </conditionalFormatting>
  <conditionalFormatting sqref="AL433:AO433">
    <cfRule type="expression" dxfId="253" priority="251">
      <formula>IF(AND(AL433&gt;=0, RIGHT(TEXT(AL433,"0.#"),1)&lt;&gt;"."),TRUE,FALSE)</formula>
    </cfRule>
    <cfRule type="expression" dxfId="252" priority="252">
      <formula>IF(AND(AL433&gt;=0, RIGHT(TEXT(AL433,"0.#"),1)="."),TRUE,FALSE)</formula>
    </cfRule>
    <cfRule type="expression" dxfId="251" priority="253">
      <formula>IF(AND(AL433&lt;0, RIGHT(TEXT(AL433,"0.#"),1)&lt;&gt;"."),TRUE,FALSE)</formula>
    </cfRule>
    <cfRule type="expression" dxfId="250" priority="254">
      <formula>IF(AND(AL433&lt;0, RIGHT(TEXT(AL433,"0.#"),1)="."),TRUE,FALSE)</formula>
    </cfRule>
  </conditionalFormatting>
  <conditionalFormatting sqref="AL434:AO434">
    <cfRule type="expression" dxfId="249" priority="247">
      <formula>IF(AND(AL434&gt;=0, RIGHT(TEXT(AL434,"0.#"),1)&lt;&gt;"."),TRUE,FALSE)</formula>
    </cfRule>
    <cfRule type="expression" dxfId="248" priority="248">
      <formula>IF(AND(AL434&gt;=0, RIGHT(TEXT(AL434,"0.#"),1)="."),TRUE,FALSE)</formula>
    </cfRule>
    <cfRule type="expression" dxfId="247" priority="249">
      <formula>IF(AND(AL434&lt;0, RIGHT(TEXT(AL434,"0.#"),1)&lt;&gt;"."),TRUE,FALSE)</formula>
    </cfRule>
    <cfRule type="expression" dxfId="246" priority="250">
      <formula>IF(AND(AL434&lt;0, RIGHT(TEXT(AL434,"0.#"),1)="."),TRUE,FALSE)</formula>
    </cfRule>
  </conditionalFormatting>
  <conditionalFormatting sqref="AL466:AO470">
    <cfRule type="expression" dxfId="245" priority="243">
      <formula>IF(AND(AL466&gt;=0, RIGHT(TEXT(AL466,"0.#"),1)&lt;&gt;"."),TRUE,FALSE)</formula>
    </cfRule>
    <cfRule type="expression" dxfId="244" priority="244">
      <formula>IF(AND(AL466&gt;=0, RIGHT(TEXT(AL466,"0.#"),1)="."),TRUE,FALSE)</formula>
    </cfRule>
    <cfRule type="expression" dxfId="243" priority="245">
      <formula>IF(AND(AL466&lt;0, RIGHT(TEXT(AL466,"0.#"),1)&lt;&gt;"."),TRUE,FALSE)</formula>
    </cfRule>
    <cfRule type="expression" dxfId="242" priority="246">
      <formula>IF(AND(AL466&lt;0, RIGHT(TEXT(AL466,"0.#"),1)="."),TRUE,FALSE)</formula>
    </cfRule>
  </conditionalFormatting>
  <conditionalFormatting sqref="AL499:AO499">
    <cfRule type="expression" dxfId="241" priority="239">
      <formula>IF(AND(AL499&gt;=0, RIGHT(TEXT(AL499,"0.#"),1)&lt;&gt;"."),TRUE,FALSE)</formula>
    </cfRule>
    <cfRule type="expression" dxfId="240" priority="240">
      <formula>IF(AND(AL499&gt;=0, RIGHT(TEXT(AL499,"0.#"),1)="."),TRUE,FALSE)</formula>
    </cfRule>
    <cfRule type="expression" dxfId="239" priority="241">
      <formula>IF(AND(AL499&lt;0, RIGHT(TEXT(AL499,"0.#"),1)&lt;&gt;"."),TRUE,FALSE)</formula>
    </cfRule>
    <cfRule type="expression" dxfId="238" priority="242">
      <formula>IF(AND(AL499&lt;0, RIGHT(TEXT(AL499,"0.#"),1)="."),TRUE,FALSE)</formula>
    </cfRule>
  </conditionalFormatting>
  <conditionalFormatting sqref="Y499">
    <cfRule type="expression" dxfId="237" priority="237">
      <formula>IF(RIGHT(TEXT(Y499,"0.#"),1)=".",FALSE,TRUE)</formula>
    </cfRule>
    <cfRule type="expression" dxfId="236" priority="238">
      <formula>IF(RIGHT(TEXT(Y499,"0.#"),1)=".",TRUE,FALSE)</formula>
    </cfRule>
  </conditionalFormatting>
  <conditionalFormatting sqref="AL532:AO532">
    <cfRule type="expression" dxfId="235" priority="233">
      <formula>IF(AND(AL532&gt;=0, RIGHT(TEXT(AL532,"0.#"),1)&lt;&gt;"."),TRUE,FALSE)</formula>
    </cfRule>
    <cfRule type="expression" dxfId="234" priority="234">
      <formula>IF(AND(AL532&gt;=0, RIGHT(TEXT(AL532,"0.#"),1)="."),TRUE,FALSE)</formula>
    </cfRule>
    <cfRule type="expression" dxfId="233" priority="235">
      <formula>IF(AND(AL532&lt;0, RIGHT(TEXT(AL532,"0.#"),1)&lt;&gt;"."),TRUE,FALSE)</formula>
    </cfRule>
    <cfRule type="expression" dxfId="232" priority="236">
      <formula>IF(AND(AL532&lt;0, RIGHT(TEXT(AL532,"0.#"),1)="."),TRUE,FALSE)</formula>
    </cfRule>
  </conditionalFormatting>
  <conditionalFormatting sqref="AL533:AO533">
    <cfRule type="expression" dxfId="231" priority="229">
      <formula>IF(AND(AL533&gt;=0, RIGHT(TEXT(AL533,"0.#"),1)&lt;&gt;"."),TRUE,FALSE)</formula>
    </cfRule>
    <cfRule type="expression" dxfId="230" priority="230">
      <formula>IF(AND(AL533&gt;=0, RIGHT(TEXT(AL533,"0.#"),1)="."),TRUE,FALSE)</formula>
    </cfRule>
    <cfRule type="expression" dxfId="229" priority="231">
      <formula>IF(AND(AL533&lt;0, RIGHT(TEXT(AL533,"0.#"),1)&lt;&gt;"."),TRUE,FALSE)</formula>
    </cfRule>
    <cfRule type="expression" dxfId="228" priority="232">
      <formula>IF(AND(AL533&lt;0, RIGHT(TEXT(AL533,"0.#"),1)="."),TRUE,FALSE)</formula>
    </cfRule>
  </conditionalFormatting>
  <conditionalFormatting sqref="AL567:AO574">
    <cfRule type="expression" dxfId="227" priority="225">
      <formula>IF(AND(AL567&gt;=0, RIGHT(TEXT(AL567,"0.#"),1)&lt;&gt;"."),TRUE,FALSE)</formula>
    </cfRule>
    <cfRule type="expression" dxfId="226" priority="226">
      <formula>IF(AND(AL567&gt;=0, RIGHT(TEXT(AL567,"0.#"),1)="."),TRUE,FALSE)</formula>
    </cfRule>
    <cfRule type="expression" dxfId="225" priority="227">
      <formula>IF(AND(AL567&lt;0, RIGHT(TEXT(AL567,"0.#"),1)&lt;&gt;"."),TRUE,FALSE)</formula>
    </cfRule>
    <cfRule type="expression" dxfId="224" priority="228">
      <formula>IF(AND(AL567&lt;0, RIGHT(TEXT(AL567,"0.#"),1)="."),TRUE,FALSE)</formula>
    </cfRule>
  </conditionalFormatting>
  <conditionalFormatting sqref="Y567:Y568 Y571:Y574">
    <cfRule type="expression" dxfId="223" priority="223">
      <formula>IF(RIGHT(TEXT(Y567,"0.#"),1)=".",FALSE,TRUE)</formula>
    </cfRule>
    <cfRule type="expression" dxfId="222" priority="224">
      <formula>IF(RIGHT(TEXT(Y567,"0.#"),1)=".",TRUE,FALSE)</formula>
    </cfRule>
  </conditionalFormatting>
  <conditionalFormatting sqref="AL566:AO566">
    <cfRule type="expression" dxfId="221" priority="215">
      <formula>IF(AND(AL566&gt;=0, RIGHT(TEXT(AL566,"0.#"),1)&lt;&gt;"."),TRUE,FALSE)</formula>
    </cfRule>
    <cfRule type="expression" dxfId="220" priority="216">
      <formula>IF(AND(AL566&gt;=0, RIGHT(TEXT(AL566,"0.#"),1)="."),TRUE,FALSE)</formula>
    </cfRule>
    <cfRule type="expression" dxfId="219" priority="217">
      <formula>IF(AND(AL566&lt;0, RIGHT(TEXT(AL566,"0.#"),1)&lt;&gt;"."),TRUE,FALSE)</formula>
    </cfRule>
    <cfRule type="expression" dxfId="218" priority="218">
      <formula>IF(AND(AL566&lt;0, RIGHT(TEXT(AL566,"0.#"),1)="."),TRUE,FALSE)</formula>
    </cfRule>
  </conditionalFormatting>
  <conditionalFormatting sqref="AL565:AO565">
    <cfRule type="expression" dxfId="217" priority="219">
      <formula>IF(AND(AL565&gt;=0, RIGHT(TEXT(AL565,"0.#"),1)&lt;&gt;"."),TRUE,FALSE)</formula>
    </cfRule>
    <cfRule type="expression" dxfId="216" priority="220">
      <formula>IF(AND(AL565&gt;=0, RIGHT(TEXT(AL565,"0.#"),1)="."),TRUE,FALSE)</formula>
    </cfRule>
    <cfRule type="expression" dxfId="215" priority="221">
      <formula>IF(AND(AL565&lt;0, RIGHT(TEXT(AL565,"0.#"),1)&lt;&gt;"."),TRUE,FALSE)</formula>
    </cfRule>
    <cfRule type="expression" dxfId="214" priority="222">
      <formula>IF(AND(AL565&lt;0, RIGHT(TEXT(AL565,"0.#"),1)="."),TRUE,FALSE)</formula>
    </cfRule>
  </conditionalFormatting>
  <conditionalFormatting sqref="Y565">
    <cfRule type="expression" dxfId="213" priority="213">
      <formula>IF(RIGHT(TEXT(Y565,"0.#"),1)=".",FALSE,TRUE)</formula>
    </cfRule>
    <cfRule type="expression" dxfId="212" priority="214">
      <formula>IF(RIGHT(TEXT(Y565,"0.#"),1)=".",TRUE,FALSE)</formula>
    </cfRule>
  </conditionalFormatting>
  <conditionalFormatting sqref="Y566">
    <cfRule type="expression" dxfId="211" priority="211">
      <formula>IF(RIGHT(TEXT(Y566,"0.#"),1)=".",FALSE,TRUE)</formula>
    </cfRule>
    <cfRule type="expression" dxfId="210" priority="212">
      <formula>IF(RIGHT(TEXT(Y566,"0.#"),1)=".",TRUE,FALSE)</formula>
    </cfRule>
  </conditionalFormatting>
  <conditionalFormatting sqref="Y569">
    <cfRule type="expression" dxfId="209" priority="209">
      <formula>IF(RIGHT(TEXT(Y569,"0.#"),1)=".",FALSE,TRUE)</formula>
    </cfRule>
    <cfRule type="expression" dxfId="208" priority="210">
      <formula>IF(RIGHT(TEXT(Y569,"0.#"),1)=".",TRUE,FALSE)</formula>
    </cfRule>
  </conditionalFormatting>
  <conditionalFormatting sqref="Y570">
    <cfRule type="expression" dxfId="207" priority="207">
      <formula>IF(RIGHT(TEXT(Y570,"0.#"),1)=".",FALSE,TRUE)</formula>
    </cfRule>
    <cfRule type="expression" dxfId="206" priority="208">
      <formula>IF(RIGHT(TEXT(Y570,"0.#"),1)=".",TRUE,FALSE)</formula>
    </cfRule>
  </conditionalFormatting>
  <conditionalFormatting sqref="AL598:AO598">
    <cfRule type="expression" dxfId="205" priority="203">
      <formula>IF(AND(AL598&gt;=0, RIGHT(TEXT(AL598,"0.#"),1)&lt;&gt;"."),TRUE,FALSE)</formula>
    </cfRule>
    <cfRule type="expression" dxfId="204" priority="204">
      <formula>IF(AND(AL598&gt;=0, RIGHT(TEXT(AL598,"0.#"),1)="."),TRUE,FALSE)</formula>
    </cfRule>
    <cfRule type="expression" dxfId="203" priority="205">
      <formula>IF(AND(AL598&lt;0, RIGHT(TEXT(AL598,"0.#"),1)&lt;&gt;"."),TRUE,FALSE)</formula>
    </cfRule>
    <cfRule type="expression" dxfId="202" priority="206">
      <formula>IF(AND(AL598&lt;0, RIGHT(TEXT(AL598,"0.#"),1)="."),TRUE,FALSE)</formula>
    </cfRule>
  </conditionalFormatting>
  <conditionalFormatting sqref="Y598">
    <cfRule type="expression" dxfId="201" priority="201">
      <formula>IF(RIGHT(TEXT(Y598,"0.#"),1)=".",FALSE,TRUE)</formula>
    </cfRule>
    <cfRule type="expression" dxfId="200" priority="202">
      <formula>IF(RIGHT(TEXT(Y598,"0.#"),1)=".",TRUE,FALSE)</formula>
    </cfRule>
  </conditionalFormatting>
  <conditionalFormatting sqref="AL631:AO631">
    <cfRule type="expression" dxfId="199" priority="197">
      <formula>IF(AND(AL631&gt;=0, RIGHT(TEXT(AL631,"0.#"),1)&lt;&gt;"."),TRUE,FALSE)</formula>
    </cfRule>
    <cfRule type="expression" dxfId="198" priority="198">
      <formula>IF(AND(AL631&gt;=0, RIGHT(TEXT(AL631,"0.#"),1)="."),TRUE,FALSE)</formula>
    </cfRule>
    <cfRule type="expression" dxfId="197" priority="199">
      <formula>IF(AND(AL631&lt;0, RIGHT(TEXT(AL631,"0.#"),1)&lt;&gt;"."),TRUE,FALSE)</formula>
    </cfRule>
    <cfRule type="expression" dxfId="196" priority="200">
      <formula>IF(AND(AL631&lt;0, RIGHT(TEXT(AL631,"0.#"),1)="."),TRUE,FALSE)</formula>
    </cfRule>
  </conditionalFormatting>
  <conditionalFormatting sqref="Y631">
    <cfRule type="expression" dxfId="195" priority="195">
      <formula>IF(RIGHT(TEXT(Y631,"0.#"),1)=".",FALSE,TRUE)</formula>
    </cfRule>
    <cfRule type="expression" dxfId="194" priority="196">
      <formula>IF(RIGHT(TEXT(Y631,"0.#"),1)=".",TRUE,FALSE)</formula>
    </cfRule>
  </conditionalFormatting>
  <conditionalFormatting sqref="AL664:AO664">
    <cfRule type="expression" dxfId="193" priority="191">
      <formula>IF(AND(AL664&gt;=0, RIGHT(TEXT(AL664,"0.#"),1)&lt;&gt;"."),TRUE,FALSE)</formula>
    </cfRule>
    <cfRule type="expression" dxfId="192" priority="192">
      <formula>IF(AND(AL664&gt;=0, RIGHT(TEXT(AL664,"0.#"),1)="."),TRUE,FALSE)</formula>
    </cfRule>
    <cfRule type="expression" dxfId="191" priority="193">
      <formula>IF(AND(AL664&lt;0, RIGHT(TEXT(AL664,"0.#"),1)&lt;&gt;"."),TRUE,FALSE)</formula>
    </cfRule>
    <cfRule type="expression" dxfId="190" priority="194">
      <formula>IF(AND(AL664&lt;0, RIGHT(TEXT(AL664,"0.#"),1)="."),TRUE,FALSE)</formula>
    </cfRule>
  </conditionalFormatting>
  <conditionalFormatting sqref="Y664:Y665">
    <cfRule type="expression" dxfId="189" priority="189">
      <formula>IF(RIGHT(TEXT(Y664,"0.#"),1)=".",FALSE,TRUE)</formula>
    </cfRule>
    <cfRule type="expression" dxfId="188" priority="190">
      <formula>IF(RIGHT(TEXT(Y664,"0.#"),1)=".",TRUE,FALSE)</formula>
    </cfRule>
  </conditionalFormatting>
  <conditionalFormatting sqref="AL665:AO665">
    <cfRule type="expression" dxfId="187" priority="185">
      <formula>IF(AND(AL665&gt;=0, RIGHT(TEXT(AL665,"0.#"),1)&lt;&gt;"."),TRUE,FALSE)</formula>
    </cfRule>
    <cfRule type="expression" dxfId="186" priority="186">
      <formula>IF(AND(AL665&gt;=0, RIGHT(TEXT(AL665,"0.#"),1)="."),TRUE,FALSE)</formula>
    </cfRule>
    <cfRule type="expression" dxfId="185" priority="187">
      <formula>IF(AND(AL665&lt;0, RIGHT(TEXT(AL665,"0.#"),1)&lt;&gt;"."),TRUE,FALSE)</formula>
    </cfRule>
    <cfRule type="expression" dxfId="184" priority="188">
      <formula>IF(AND(AL665&lt;0, RIGHT(TEXT(AL665,"0.#"),1)="."),TRUE,FALSE)</formula>
    </cfRule>
  </conditionalFormatting>
  <conditionalFormatting sqref="AL697:AO699">
    <cfRule type="expression" dxfId="183" priority="181">
      <formula>IF(AND(AL697&gt;=0, RIGHT(TEXT(AL697,"0.#"),1)&lt;&gt;"."),TRUE,FALSE)</formula>
    </cfRule>
    <cfRule type="expression" dxfId="182" priority="182">
      <formula>IF(AND(AL697&gt;=0, RIGHT(TEXT(AL697,"0.#"),1)="."),TRUE,FALSE)</formula>
    </cfRule>
    <cfRule type="expression" dxfId="181" priority="183">
      <formula>IF(AND(AL697&lt;0, RIGHT(TEXT(AL697,"0.#"),1)&lt;&gt;"."),TRUE,FALSE)</formula>
    </cfRule>
    <cfRule type="expression" dxfId="180" priority="184">
      <formula>IF(AND(AL697&lt;0, RIGHT(TEXT(AL697,"0.#"),1)="."),TRUE,FALSE)</formula>
    </cfRule>
  </conditionalFormatting>
  <conditionalFormatting sqref="Y697:Y700">
    <cfRule type="expression" dxfId="179" priority="179">
      <formula>IF(RIGHT(TEXT(Y697,"0.#"),1)=".",FALSE,TRUE)</formula>
    </cfRule>
    <cfRule type="expression" dxfId="178" priority="180">
      <formula>IF(RIGHT(TEXT(Y697,"0.#"),1)=".",TRUE,FALSE)</formula>
    </cfRule>
  </conditionalFormatting>
  <conditionalFormatting sqref="Y701">
    <cfRule type="expression" dxfId="177" priority="177">
      <formula>IF(RIGHT(TEXT(Y701,"0.#"),1)=".",FALSE,TRUE)</formula>
    </cfRule>
    <cfRule type="expression" dxfId="176" priority="178">
      <formula>IF(RIGHT(TEXT(Y701,"0.#"),1)=".",TRUE,FALSE)</formula>
    </cfRule>
  </conditionalFormatting>
  <conditionalFormatting sqref="Y702">
    <cfRule type="expression" dxfId="175" priority="175">
      <formula>IF(RIGHT(TEXT(Y702,"0.#"),1)=".",FALSE,TRUE)</formula>
    </cfRule>
    <cfRule type="expression" dxfId="174" priority="176">
      <formula>IF(RIGHT(TEXT(Y702,"0.#"),1)=".",TRUE,FALSE)</formula>
    </cfRule>
  </conditionalFormatting>
  <conditionalFormatting sqref="Y704">
    <cfRule type="expression" dxfId="173" priority="173">
      <formula>IF(RIGHT(TEXT(Y704,"0.#"),1)=".",FALSE,TRUE)</formula>
    </cfRule>
    <cfRule type="expression" dxfId="172" priority="174">
      <formula>IF(RIGHT(TEXT(Y704,"0.#"),1)=".",TRUE,FALSE)</formula>
    </cfRule>
  </conditionalFormatting>
  <conditionalFormatting sqref="Y703">
    <cfRule type="expression" dxfId="171" priority="171">
      <formula>IF(RIGHT(TEXT(Y703,"0.#"),1)=".",FALSE,TRUE)</formula>
    </cfRule>
    <cfRule type="expression" dxfId="170" priority="172">
      <formula>IF(RIGHT(TEXT(Y703,"0.#"),1)=".",TRUE,FALSE)</formula>
    </cfRule>
  </conditionalFormatting>
  <conditionalFormatting sqref="AL730:AO737 AL739:AO739">
    <cfRule type="expression" dxfId="169" priority="167">
      <formula>IF(AND(AL730&gt;=0, RIGHT(TEXT(AL730,"0.#"),1)&lt;&gt;"."),TRUE,FALSE)</formula>
    </cfRule>
    <cfRule type="expression" dxfId="168" priority="168">
      <formula>IF(AND(AL730&gt;=0, RIGHT(TEXT(AL730,"0.#"),1)="."),TRUE,FALSE)</formula>
    </cfRule>
    <cfRule type="expression" dxfId="167" priority="169">
      <formula>IF(AND(AL730&lt;0, RIGHT(TEXT(AL730,"0.#"),1)&lt;&gt;"."),TRUE,FALSE)</formula>
    </cfRule>
    <cfRule type="expression" dxfId="166" priority="170">
      <formula>IF(AND(AL730&lt;0, RIGHT(TEXT(AL730,"0.#"),1)="."),TRUE,FALSE)</formula>
    </cfRule>
  </conditionalFormatting>
  <conditionalFormatting sqref="AL738:AO738">
    <cfRule type="expression" dxfId="165" priority="163">
      <formula>IF(AND(AL738&gt;=0, RIGHT(TEXT(AL738,"0.#"),1)&lt;&gt;"."),TRUE,FALSE)</formula>
    </cfRule>
    <cfRule type="expression" dxfId="164" priority="164">
      <formula>IF(AND(AL738&gt;=0, RIGHT(TEXT(AL738,"0.#"),1)="."),TRUE,FALSE)</formula>
    </cfRule>
    <cfRule type="expression" dxfId="163" priority="165">
      <formula>IF(AND(AL738&lt;0, RIGHT(TEXT(AL738,"0.#"),1)&lt;&gt;"."),TRUE,FALSE)</formula>
    </cfRule>
    <cfRule type="expression" dxfId="162" priority="166">
      <formula>IF(AND(AL738&lt;0, RIGHT(TEXT(AL738,"0.#"),1)="."),TRUE,FALSE)</formula>
    </cfRule>
  </conditionalFormatting>
  <conditionalFormatting sqref="AL764:AO764">
    <cfRule type="expression" dxfId="161" priority="159">
      <formula>IF(AND(AL764&gt;=0, RIGHT(TEXT(AL764,"0.#"),1)&lt;&gt;"."),TRUE,FALSE)</formula>
    </cfRule>
    <cfRule type="expression" dxfId="160" priority="160">
      <formula>IF(AND(AL764&gt;=0, RIGHT(TEXT(AL764,"0.#"),1)="."),TRUE,FALSE)</formula>
    </cfRule>
    <cfRule type="expression" dxfId="159" priority="161">
      <formula>IF(AND(AL764&lt;0, RIGHT(TEXT(AL764,"0.#"),1)&lt;&gt;"."),TRUE,FALSE)</formula>
    </cfRule>
    <cfRule type="expression" dxfId="158" priority="162">
      <formula>IF(AND(AL764&lt;0, RIGHT(TEXT(AL764,"0.#"),1)="."),TRUE,FALSE)</formula>
    </cfRule>
  </conditionalFormatting>
  <conditionalFormatting sqref="AL765:AO765">
    <cfRule type="expression" dxfId="157" priority="155">
      <formula>IF(AND(AL765&gt;=0, RIGHT(TEXT(AL765,"0.#"),1)&lt;&gt;"."),TRUE,FALSE)</formula>
    </cfRule>
    <cfRule type="expression" dxfId="156" priority="156">
      <formula>IF(AND(AL765&gt;=0, RIGHT(TEXT(AL765,"0.#"),1)="."),TRUE,FALSE)</formula>
    </cfRule>
    <cfRule type="expression" dxfId="155" priority="157">
      <formula>IF(AND(AL765&lt;0, RIGHT(TEXT(AL765,"0.#"),1)&lt;&gt;"."),TRUE,FALSE)</formula>
    </cfRule>
    <cfRule type="expression" dxfId="154" priority="158">
      <formula>IF(AND(AL765&lt;0, RIGHT(TEXT(AL765,"0.#"),1)="."),TRUE,FALSE)</formula>
    </cfRule>
  </conditionalFormatting>
  <conditionalFormatting sqref="AL763:AO763">
    <cfRule type="expression" dxfId="153" priority="151">
      <formula>IF(AND(AL763&gt;=0, RIGHT(TEXT(AL763,"0.#"),1)&lt;&gt;"."),TRUE,FALSE)</formula>
    </cfRule>
    <cfRule type="expression" dxfId="152" priority="152">
      <formula>IF(AND(AL763&gt;=0, RIGHT(TEXT(AL763,"0.#"),1)="."),TRUE,FALSE)</formula>
    </cfRule>
    <cfRule type="expression" dxfId="151" priority="153">
      <formula>IF(AND(AL763&lt;0, RIGHT(TEXT(AL763,"0.#"),1)&lt;&gt;"."),TRUE,FALSE)</formula>
    </cfRule>
    <cfRule type="expression" dxfId="150" priority="154">
      <formula>IF(AND(AL763&lt;0, RIGHT(TEXT(AL763,"0.#"),1)="."),TRUE,FALSE)</formula>
    </cfRule>
  </conditionalFormatting>
  <conditionalFormatting sqref="AL766:AO766">
    <cfRule type="expression" dxfId="149" priority="147">
      <formula>IF(AND(AL766&gt;=0, RIGHT(TEXT(AL766,"0.#"),1)&lt;&gt;"."),TRUE,FALSE)</formula>
    </cfRule>
    <cfRule type="expression" dxfId="148" priority="148">
      <formula>IF(AND(AL766&gt;=0, RIGHT(TEXT(AL766,"0.#"),1)="."),TRUE,FALSE)</formula>
    </cfRule>
    <cfRule type="expression" dxfId="147" priority="149">
      <formula>IF(AND(AL766&lt;0, RIGHT(TEXT(AL766,"0.#"),1)&lt;&gt;"."),TRUE,FALSE)</formula>
    </cfRule>
    <cfRule type="expression" dxfId="146" priority="150">
      <formula>IF(AND(AL766&lt;0, RIGHT(TEXT(AL766,"0.#"),1)="."),TRUE,FALSE)</formula>
    </cfRule>
  </conditionalFormatting>
  <conditionalFormatting sqref="AL767:AO767">
    <cfRule type="expression" dxfId="145" priority="143">
      <formula>IF(AND(AL767&gt;=0, RIGHT(TEXT(AL767,"0.#"),1)&lt;&gt;"."),TRUE,FALSE)</formula>
    </cfRule>
    <cfRule type="expression" dxfId="144" priority="144">
      <formula>IF(AND(AL767&gt;=0, RIGHT(TEXT(AL767,"0.#"),1)="."),TRUE,FALSE)</formula>
    </cfRule>
    <cfRule type="expression" dxfId="143" priority="145">
      <formula>IF(AND(AL767&lt;0, RIGHT(TEXT(AL767,"0.#"),1)&lt;&gt;"."),TRUE,FALSE)</formula>
    </cfRule>
    <cfRule type="expression" dxfId="142" priority="146">
      <formula>IF(AND(AL767&lt;0, RIGHT(TEXT(AL767,"0.#"),1)="."),TRUE,FALSE)</formula>
    </cfRule>
  </conditionalFormatting>
  <conditionalFormatting sqref="AL768:AO768">
    <cfRule type="expression" dxfId="141" priority="139">
      <formula>IF(AND(AL768&gt;=0, RIGHT(TEXT(AL768,"0.#"),1)&lt;&gt;"."),TRUE,FALSE)</formula>
    </cfRule>
    <cfRule type="expression" dxfId="140" priority="140">
      <formula>IF(AND(AL768&gt;=0, RIGHT(TEXT(AL768,"0.#"),1)="."),TRUE,FALSE)</formula>
    </cfRule>
    <cfRule type="expression" dxfId="139" priority="141">
      <formula>IF(AND(AL768&lt;0, RIGHT(TEXT(AL768,"0.#"),1)&lt;&gt;"."),TRUE,FALSE)</formula>
    </cfRule>
    <cfRule type="expression" dxfId="138" priority="142">
      <formula>IF(AND(AL768&lt;0, RIGHT(TEXT(AL768,"0.#"),1)="."),TRUE,FALSE)</formula>
    </cfRule>
  </conditionalFormatting>
  <conditionalFormatting sqref="AL769:AO769">
    <cfRule type="expression" dxfId="137" priority="135">
      <formula>IF(AND(AL769&gt;=0, RIGHT(TEXT(AL769,"0.#"),1)&lt;&gt;"."),TRUE,FALSE)</formula>
    </cfRule>
    <cfRule type="expression" dxfId="136" priority="136">
      <formula>IF(AND(AL769&gt;=0, RIGHT(TEXT(AL769,"0.#"),1)="."),TRUE,FALSE)</formula>
    </cfRule>
    <cfRule type="expression" dxfId="135" priority="137">
      <formula>IF(AND(AL769&lt;0, RIGHT(TEXT(AL769,"0.#"),1)&lt;&gt;"."),TRUE,FALSE)</formula>
    </cfRule>
    <cfRule type="expression" dxfId="134" priority="138">
      <formula>IF(AND(AL769&lt;0, RIGHT(TEXT(AL769,"0.#"),1)="."),TRUE,FALSE)</formula>
    </cfRule>
  </conditionalFormatting>
  <conditionalFormatting sqref="AL770:AO770">
    <cfRule type="expression" dxfId="133" priority="131">
      <formula>IF(AND(AL770&gt;=0, RIGHT(TEXT(AL770,"0.#"),1)&lt;&gt;"."),TRUE,FALSE)</formula>
    </cfRule>
    <cfRule type="expression" dxfId="132" priority="132">
      <formula>IF(AND(AL770&gt;=0, RIGHT(TEXT(AL770,"0.#"),1)="."),TRUE,FALSE)</formula>
    </cfRule>
    <cfRule type="expression" dxfId="131" priority="133">
      <formula>IF(AND(AL770&lt;0, RIGHT(TEXT(AL770,"0.#"),1)&lt;&gt;"."),TRUE,FALSE)</formula>
    </cfRule>
    <cfRule type="expression" dxfId="130" priority="134">
      <formula>IF(AND(AL770&lt;0, RIGHT(TEXT(AL770,"0.#"),1)="."),TRUE,FALSE)</formula>
    </cfRule>
  </conditionalFormatting>
  <conditionalFormatting sqref="AL771:AO771">
    <cfRule type="expression" dxfId="129" priority="127">
      <formula>IF(AND(AL771&gt;=0, RIGHT(TEXT(AL771,"0.#"),1)&lt;&gt;"."),TRUE,FALSE)</formula>
    </cfRule>
    <cfRule type="expression" dxfId="128" priority="128">
      <formula>IF(AND(AL771&gt;=0, RIGHT(TEXT(AL771,"0.#"),1)="."),TRUE,FALSE)</formula>
    </cfRule>
    <cfRule type="expression" dxfId="127" priority="129">
      <formula>IF(AND(AL771&lt;0, RIGHT(TEXT(AL771,"0.#"),1)&lt;&gt;"."),TRUE,FALSE)</formula>
    </cfRule>
    <cfRule type="expression" dxfId="126" priority="130">
      <formula>IF(AND(AL771&lt;0, RIGHT(TEXT(AL771,"0.#"),1)="."),TRUE,FALSE)</formula>
    </cfRule>
  </conditionalFormatting>
  <conditionalFormatting sqref="AL798:AO800">
    <cfRule type="expression" dxfId="125" priority="123">
      <formula>IF(AND(AL798&gt;=0, RIGHT(TEXT(AL798,"0.#"),1)&lt;&gt;"."),TRUE,FALSE)</formula>
    </cfRule>
    <cfRule type="expression" dxfId="124" priority="124">
      <formula>IF(AND(AL798&gt;=0, RIGHT(TEXT(AL798,"0.#"),1)="."),TRUE,FALSE)</formula>
    </cfRule>
    <cfRule type="expression" dxfId="123" priority="125">
      <formula>IF(AND(AL798&lt;0, RIGHT(TEXT(AL798,"0.#"),1)&lt;&gt;"."),TRUE,FALSE)</formula>
    </cfRule>
    <cfRule type="expression" dxfId="122" priority="126">
      <formula>IF(AND(AL798&lt;0, RIGHT(TEXT(AL798,"0.#"),1)="."),TRUE,FALSE)</formula>
    </cfRule>
  </conditionalFormatting>
  <conditionalFormatting sqref="AL797:AO797">
    <cfRule type="expression" dxfId="121" priority="119">
      <formula>IF(AND(AL797&gt;=0, RIGHT(TEXT(AL797,"0.#"),1)&lt;&gt;"."),TRUE,FALSE)</formula>
    </cfRule>
    <cfRule type="expression" dxfId="120" priority="120">
      <formula>IF(AND(AL797&gt;=0, RIGHT(TEXT(AL797,"0.#"),1)="."),TRUE,FALSE)</formula>
    </cfRule>
    <cfRule type="expression" dxfId="119" priority="121">
      <formula>IF(AND(AL797&lt;0, RIGHT(TEXT(AL797,"0.#"),1)&lt;&gt;"."),TRUE,FALSE)</formula>
    </cfRule>
    <cfRule type="expression" dxfId="118" priority="122">
      <formula>IF(AND(AL797&lt;0, RIGHT(TEXT(AL797,"0.#"),1)="."),TRUE,FALSE)</formula>
    </cfRule>
  </conditionalFormatting>
  <conditionalFormatting sqref="AL796:AO796">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AL829:AO831">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AL832:AO832">
    <cfRule type="expression" dxfId="109" priority="107">
      <formula>IF(AND(AL832&gt;=0, RIGHT(TEXT(AL832,"0.#"),1)&lt;&gt;"."),TRUE,FALSE)</formula>
    </cfRule>
    <cfRule type="expression" dxfId="108" priority="108">
      <formula>IF(AND(AL832&gt;=0, RIGHT(TEXT(AL832,"0.#"),1)="."),TRUE,FALSE)</formula>
    </cfRule>
    <cfRule type="expression" dxfId="107" priority="109">
      <formula>IF(AND(AL832&lt;0, RIGHT(TEXT(AL832,"0.#"),1)&lt;&gt;"."),TRUE,FALSE)</formula>
    </cfRule>
    <cfRule type="expression" dxfId="106" priority="110">
      <formula>IF(AND(AL832&lt;0, RIGHT(TEXT(AL832,"0.#"),1)="."),TRUE,FALSE)</formula>
    </cfRule>
  </conditionalFormatting>
  <conditionalFormatting sqref="AL833:AO833">
    <cfRule type="expression" dxfId="105" priority="103">
      <formula>IF(AND(AL833&gt;=0, RIGHT(TEXT(AL833,"0.#"),1)&lt;&gt;"."),TRUE,FALSE)</formula>
    </cfRule>
    <cfRule type="expression" dxfId="104" priority="104">
      <formula>IF(AND(AL833&gt;=0, RIGHT(TEXT(AL833,"0.#"),1)="."),TRUE,FALSE)</formula>
    </cfRule>
    <cfRule type="expression" dxfId="103" priority="105">
      <formula>IF(AND(AL833&lt;0, RIGHT(TEXT(AL833,"0.#"),1)&lt;&gt;"."),TRUE,FALSE)</formula>
    </cfRule>
    <cfRule type="expression" dxfId="102" priority="106">
      <formula>IF(AND(AL833&lt;0, RIGHT(TEXT(AL833,"0.#"),1)="."),TRUE,FALSE)</formula>
    </cfRule>
  </conditionalFormatting>
  <conditionalFormatting sqref="AL834:AO834">
    <cfRule type="expression" dxfId="101" priority="99">
      <formula>IF(AND(AL834&gt;=0, RIGHT(TEXT(AL834,"0.#"),1)&lt;&gt;"."),TRUE,FALSE)</formula>
    </cfRule>
    <cfRule type="expression" dxfId="100" priority="100">
      <formula>IF(AND(AL834&gt;=0, RIGHT(TEXT(AL834,"0.#"),1)="."),TRUE,FALSE)</formula>
    </cfRule>
    <cfRule type="expression" dxfId="99" priority="101">
      <formula>IF(AND(AL834&lt;0, RIGHT(TEXT(AL834,"0.#"),1)&lt;&gt;"."),TRUE,FALSE)</formula>
    </cfRule>
    <cfRule type="expression" dxfId="98" priority="102">
      <formula>IF(AND(AL834&lt;0, RIGHT(TEXT(AL834,"0.#"),1)="."),TRUE,FALSE)</formula>
    </cfRule>
  </conditionalFormatting>
  <conditionalFormatting sqref="AL835:AO835">
    <cfRule type="expression" dxfId="97" priority="95">
      <formula>IF(AND(AL835&gt;=0, RIGHT(TEXT(AL835,"0.#"),1)&lt;&gt;"."),TRUE,FALSE)</formula>
    </cfRule>
    <cfRule type="expression" dxfId="96" priority="96">
      <formula>IF(AND(AL835&gt;=0, RIGHT(TEXT(AL835,"0.#"),1)="."),TRUE,FALSE)</formula>
    </cfRule>
    <cfRule type="expression" dxfId="95" priority="97">
      <formula>IF(AND(AL835&lt;0, RIGHT(TEXT(AL835,"0.#"),1)&lt;&gt;"."),TRUE,FALSE)</formula>
    </cfRule>
    <cfRule type="expression" dxfId="94" priority="98">
      <formula>IF(AND(AL835&lt;0, RIGHT(TEXT(AL835,"0.#"),1)="."),TRUE,FALSE)</formula>
    </cfRule>
  </conditionalFormatting>
  <conditionalFormatting sqref="AL836:AO836">
    <cfRule type="expression" dxfId="93" priority="91">
      <formula>IF(AND(AL836&gt;=0, RIGHT(TEXT(AL836,"0.#"),1)&lt;&gt;"."),TRUE,FALSE)</formula>
    </cfRule>
    <cfRule type="expression" dxfId="92" priority="92">
      <formula>IF(AND(AL836&gt;=0, RIGHT(TEXT(AL836,"0.#"),1)="."),TRUE,FALSE)</formula>
    </cfRule>
    <cfRule type="expression" dxfId="91" priority="93">
      <formula>IF(AND(AL836&lt;0, RIGHT(TEXT(AL836,"0.#"),1)&lt;&gt;"."),TRUE,FALSE)</formula>
    </cfRule>
    <cfRule type="expression" dxfId="90" priority="94">
      <formula>IF(AND(AL836&lt;0, RIGHT(TEXT(AL836,"0.#"),1)="."),TRUE,FALSE)</formula>
    </cfRule>
  </conditionalFormatting>
  <conditionalFormatting sqref="AL837:AO837">
    <cfRule type="expression" dxfId="89" priority="87">
      <formula>IF(AND(AL837&gt;=0, RIGHT(TEXT(AL837,"0.#"),1)&lt;&gt;"."),TRUE,FALSE)</formula>
    </cfRule>
    <cfRule type="expression" dxfId="88" priority="88">
      <formula>IF(AND(AL837&gt;=0, RIGHT(TEXT(AL837,"0.#"),1)="."),TRUE,FALSE)</formula>
    </cfRule>
    <cfRule type="expression" dxfId="87" priority="89">
      <formula>IF(AND(AL837&lt;0, RIGHT(TEXT(AL837,"0.#"),1)&lt;&gt;"."),TRUE,FALSE)</formula>
    </cfRule>
    <cfRule type="expression" dxfId="86" priority="90">
      <formula>IF(AND(AL837&lt;0, RIGHT(TEXT(AL837,"0.#"),1)="."),TRUE,FALSE)</formula>
    </cfRule>
  </conditionalFormatting>
  <conditionalFormatting sqref="AL838:AO838">
    <cfRule type="expression" dxfId="85" priority="83">
      <formula>IF(AND(AL838&gt;=0, RIGHT(TEXT(AL838,"0.#"),1)&lt;&gt;"."),TRUE,FALSE)</formula>
    </cfRule>
    <cfRule type="expression" dxfId="84" priority="84">
      <formula>IF(AND(AL838&gt;=0, RIGHT(TEXT(AL838,"0.#"),1)="."),TRUE,FALSE)</formula>
    </cfRule>
    <cfRule type="expression" dxfId="83" priority="85">
      <formula>IF(AND(AL838&lt;0, RIGHT(TEXT(AL838,"0.#"),1)&lt;&gt;"."),TRUE,FALSE)</formula>
    </cfRule>
    <cfRule type="expression" dxfId="82" priority="86">
      <formula>IF(AND(AL838&lt;0, RIGHT(TEXT(AL838,"0.#"),1)="."),TRUE,FALSE)</formula>
    </cfRule>
  </conditionalFormatting>
  <conditionalFormatting sqref="AL862:AO862">
    <cfRule type="expression" dxfId="81" priority="79">
      <formula>IF(AND(AL862&gt;=0, RIGHT(TEXT(AL862,"0.#"),1)&lt;&gt;"."),TRUE,FALSE)</formula>
    </cfRule>
    <cfRule type="expression" dxfId="80" priority="80">
      <formula>IF(AND(AL862&gt;=0, RIGHT(TEXT(AL862,"0.#"),1)="."),TRUE,FALSE)</formula>
    </cfRule>
    <cfRule type="expression" dxfId="79" priority="81">
      <formula>IF(AND(AL862&lt;0, RIGHT(TEXT(AL862,"0.#"),1)&lt;&gt;"."),TRUE,FALSE)</formula>
    </cfRule>
    <cfRule type="expression" dxfId="78" priority="82">
      <formula>IF(AND(AL862&lt;0, RIGHT(TEXT(AL862,"0.#"),1)="."),TRUE,FALSE)</formula>
    </cfRule>
  </conditionalFormatting>
  <conditionalFormatting sqref="AL863:AO863">
    <cfRule type="expression" dxfId="77" priority="75">
      <formula>IF(AND(AL863&gt;=0, RIGHT(TEXT(AL863,"0.#"),1)&lt;&gt;"."),TRUE,FALSE)</formula>
    </cfRule>
    <cfRule type="expression" dxfId="76" priority="76">
      <formula>IF(AND(AL863&gt;=0, RIGHT(TEXT(AL863,"0.#"),1)="."),TRUE,FALSE)</formula>
    </cfRule>
    <cfRule type="expression" dxfId="75" priority="77">
      <formula>IF(AND(AL863&lt;0, RIGHT(TEXT(AL863,"0.#"),1)&lt;&gt;"."),TRUE,FALSE)</formula>
    </cfRule>
    <cfRule type="expression" dxfId="74" priority="78">
      <formula>IF(AND(AL863&lt;0, RIGHT(TEXT(AL863,"0.#"),1)="."),TRUE,FALSE)</formula>
    </cfRule>
  </conditionalFormatting>
  <conditionalFormatting sqref="AL864:AO864">
    <cfRule type="expression" dxfId="73" priority="71">
      <formula>IF(AND(AL864&gt;=0, RIGHT(TEXT(AL864,"0.#"),1)&lt;&gt;"."),TRUE,FALSE)</formula>
    </cfRule>
    <cfRule type="expression" dxfId="72" priority="72">
      <formula>IF(AND(AL864&gt;=0, RIGHT(TEXT(AL864,"0.#"),1)="."),TRUE,FALSE)</formula>
    </cfRule>
    <cfRule type="expression" dxfId="71" priority="73">
      <formula>IF(AND(AL864&lt;0, RIGHT(TEXT(AL864,"0.#"),1)&lt;&gt;"."),TRUE,FALSE)</formula>
    </cfRule>
    <cfRule type="expression" dxfId="70" priority="74">
      <formula>IF(AND(AL864&lt;0, RIGHT(TEXT(AL864,"0.#"),1)="."),TRUE,FALSE)</formula>
    </cfRule>
  </conditionalFormatting>
  <conditionalFormatting sqref="AL865:AO865">
    <cfRule type="expression" dxfId="69" priority="67">
      <formula>IF(AND(AL865&gt;=0, RIGHT(TEXT(AL865,"0.#"),1)&lt;&gt;"."),TRUE,FALSE)</formula>
    </cfRule>
    <cfRule type="expression" dxfId="68" priority="68">
      <formula>IF(AND(AL865&gt;=0, RIGHT(TEXT(AL865,"0.#"),1)="."),TRUE,FALSE)</formula>
    </cfRule>
    <cfRule type="expression" dxfId="67" priority="69">
      <formula>IF(AND(AL865&lt;0, RIGHT(TEXT(AL865,"0.#"),1)&lt;&gt;"."),TRUE,FALSE)</formula>
    </cfRule>
    <cfRule type="expression" dxfId="66" priority="70">
      <formula>IF(AND(AL865&lt;0, RIGHT(TEXT(AL865,"0.#"),1)="."),TRUE,FALSE)</formula>
    </cfRule>
  </conditionalFormatting>
  <conditionalFormatting sqref="AL895:AO895">
    <cfRule type="expression" dxfId="65" priority="63">
      <formula>IF(AND(AL895&gt;=0, RIGHT(TEXT(AL895,"0.#"),1)&lt;&gt;"."),TRUE,FALSE)</formula>
    </cfRule>
    <cfRule type="expression" dxfId="64" priority="64">
      <formula>IF(AND(AL895&gt;=0, RIGHT(TEXT(AL895,"0.#"),1)="."),TRUE,FALSE)</formula>
    </cfRule>
    <cfRule type="expression" dxfId="63" priority="65">
      <formula>IF(AND(AL895&lt;0, RIGHT(TEXT(AL895,"0.#"),1)&lt;&gt;"."),TRUE,FALSE)</formula>
    </cfRule>
    <cfRule type="expression" dxfId="62" priority="66">
      <formula>IF(AND(AL895&lt;0, RIGHT(TEXT(AL895,"0.#"),1)="."),TRUE,FALSE)</formula>
    </cfRule>
  </conditionalFormatting>
  <conditionalFormatting sqref="AL929:AO929">
    <cfRule type="expression" dxfId="61" priority="59">
      <formula>IF(AND(AL929&gt;=0, RIGHT(TEXT(AL929,"0.#"),1)&lt;&gt;"."),TRUE,FALSE)</formula>
    </cfRule>
    <cfRule type="expression" dxfId="60" priority="60">
      <formula>IF(AND(AL929&gt;=0, RIGHT(TEXT(AL929,"0.#"),1)="."),TRUE,FALSE)</formula>
    </cfRule>
    <cfRule type="expression" dxfId="59" priority="61">
      <formula>IF(AND(AL929&lt;0, RIGHT(TEXT(AL929,"0.#"),1)&lt;&gt;"."),TRUE,FALSE)</formula>
    </cfRule>
    <cfRule type="expression" dxfId="58" priority="62">
      <formula>IF(AND(AL929&lt;0, RIGHT(TEXT(AL929,"0.#"),1)="."),TRUE,FALSE)</formula>
    </cfRule>
  </conditionalFormatting>
  <conditionalFormatting sqref="AL930:AO930">
    <cfRule type="expression" dxfId="57" priority="55">
      <formula>IF(AND(AL930&gt;=0, RIGHT(TEXT(AL930,"0.#"),1)&lt;&gt;"."),TRUE,FALSE)</formula>
    </cfRule>
    <cfRule type="expression" dxfId="56" priority="56">
      <formula>IF(AND(AL930&gt;=0, RIGHT(TEXT(AL930,"0.#"),1)="."),TRUE,FALSE)</formula>
    </cfRule>
    <cfRule type="expression" dxfId="55" priority="57">
      <formula>IF(AND(AL930&lt;0, RIGHT(TEXT(AL930,"0.#"),1)&lt;&gt;"."),TRUE,FALSE)</formula>
    </cfRule>
    <cfRule type="expression" dxfId="54" priority="58">
      <formula>IF(AND(AL930&lt;0, RIGHT(TEXT(AL930,"0.#"),1)="."),TRUE,FALSE)</formula>
    </cfRule>
  </conditionalFormatting>
  <conditionalFormatting sqref="AL928:AO928">
    <cfRule type="expression" dxfId="53" priority="51">
      <formula>IF(AND(AL928&gt;=0, RIGHT(TEXT(AL928,"0.#"),1)&lt;&gt;"."),TRUE,FALSE)</formula>
    </cfRule>
    <cfRule type="expression" dxfId="52" priority="52">
      <formula>IF(AND(AL928&gt;=0, RIGHT(TEXT(AL928,"0.#"),1)="."),TRUE,FALSE)</formula>
    </cfRule>
    <cfRule type="expression" dxfId="51" priority="53">
      <formula>IF(AND(AL928&lt;0, RIGHT(TEXT(AL928,"0.#"),1)&lt;&gt;"."),TRUE,FALSE)</formula>
    </cfRule>
    <cfRule type="expression" dxfId="50" priority="54">
      <formula>IF(AND(AL928&lt;0, RIGHT(TEXT(AL928,"0.#"),1)="."),TRUE,FALSE)</formula>
    </cfRule>
  </conditionalFormatting>
  <conditionalFormatting sqref="AL931:AO931">
    <cfRule type="expression" dxfId="49" priority="47">
      <formula>IF(AND(AL931&gt;=0, RIGHT(TEXT(AL931,"0.#"),1)&lt;&gt;"."),TRUE,FALSE)</formula>
    </cfRule>
    <cfRule type="expression" dxfId="48" priority="48">
      <formula>IF(AND(AL931&gt;=0, RIGHT(TEXT(AL931,"0.#"),1)="."),TRUE,FALSE)</formula>
    </cfRule>
    <cfRule type="expression" dxfId="47" priority="49">
      <formula>IF(AND(AL931&lt;0, RIGHT(TEXT(AL931,"0.#"),1)&lt;&gt;"."),TRUE,FALSE)</formula>
    </cfRule>
    <cfRule type="expression" dxfId="46" priority="50">
      <formula>IF(AND(AL931&lt;0, RIGHT(TEXT(AL931,"0.#"),1)="."),TRUE,FALSE)</formula>
    </cfRule>
  </conditionalFormatting>
  <conditionalFormatting sqref="AL932:AO932">
    <cfRule type="expression" dxfId="45" priority="43">
      <formula>IF(AND(AL932&gt;=0, RIGHT(TEXT(AL932,"0.#"),1)&lt;&gt;"."),TRUE,FALSE)</formula>
    </cfRule>
    <cfRule type="expression" dxfId="44" priority="44">
      <formula>IF(AND(AL932&gt;=0, RIGHT(TEXT(AL932,"0.#"),1)="."),TRUE,FALSE)</formula>
    </cfRule>
    <cfRule type="expression" dxfId="43" priority="45">
      <formula>IF(AND(AL932&lt;0, RIGHT(TEXT(AL932,"0.#"),1)&lt;&gt;"."),TRUE,FALSE)</formula>
    </cfRule>
    <cfRule type="expression" dxfId="42" priority="46">
      <formula>IF(AND(AL932&lt;0, RIGHT(TEXT(AL932,"0.#"),1)="."),TRUE,FALSE)</formula>
    </cfRule>
  </conditionalFormatting>
  <conditionalFormatting sqref="AL961:AO963">
    <cfRule type="expression" dxfId="41" priority="39">
      <formula>IF(AND(AL961&gt;=0, RIGHT(TEXT(AL961,"0.#"),1)&lt;&gt;"."),TRUE,FALSE)</formula>
    </cfRule>
    <cfRule type="expression" dxfId="40" priority="40">
      <formula>IF(AND(AL961&gt;=0, RIGHT(TEXT(AL961,"0.#"),1)="."),TRUE,FALSE)</formula>
    </cfRule>
    <cfRule type="expression" dxfId="39" priority="41">
      <formula>IF(AND(AL961&lt;0, RIGHT(TEXT(AL961,"0.#"),1)&lt;&gt;"."),TRUE,FALSE)</formula>
    </cfRule>
    <cfRule type="expression" dxfId="38" priority="42">
      <formula>IF(AND(AL961&lt;0, RIGHT(TEXT(AL961,"0.#"),1)="."),TRUE,FALSE)</formula>
    </cfRule>
  </conditionalFormatting>
  <conditionalFormatting sqref="AL994:AO994">
    <cfRule type="expression" dxfId="37" priority="35">
      <formula>IF(AND(AL994&gt;=0, RIGHT(TEXT(AL994,"0.#"),1)&lt;&gt;"."),TRUE,FALSE)</formula>
    </cfRule>
    <cfRule type="expression" dxfId="36" priority="36">
      <formula>IF(AND(AL994&gt;=0, RIGHT(TEXT(AL994,"0.#"),1)="."),TRUE,FALSE)</formula>
    </cfRule>
    <cfRule type="expression" dxfId="35" priority="37">
      <formula>IF(AND(AL994&lt;0, RIGHT(TEXT(AL994,"0.#"),1)&lt;&gt;"."),TRUE,FALSE)</formula>
    </cfRule>
    <cfRule type="expression" dxfId="34" priority="38">
      <formula>IF(AND(AL994&lt;0, RIGHT(TEXT(AL994,"0.#"),1)="."),TRUE,FALSE)</formula>
    </cfRule>
  </conditionalFormatting>
  <conditionalFormatting sqref="AL995:AO995">
    <cfRule type="expression" dxfId="33" priority="31">
      <formula>IF(AND(AL995&gt;=0, RIGHT(TEXT(AL995,"0.#"),1)&lt;&gt;"."),TRUE,FALSE)</formula>
    </cfRule>
    <cfRule type="expression" dxfId="32" priority="32">
      <formula>IF(AND(AL995&gt;=0, RIGHT(TEXT(AL995,"0.#"),1)="."),TRUE,FALSE)</formula>
    </cfRule>
    <cfRule type="expression" dxfId="31" priority="33">
      <formula>IF(AND(AL995&lt;0, RIGHT(TEXT(AL995,"0.#"),1)&lt;&gt;"."),TRUE,FALSE)</formula>
    </cfRule>
    <cfRule type="expression" dxfId="30" priority="34">
      <formula>IF(AND(AL995&lt;0, RIGHT(TEXT(AL995,"0.#"),1)="."),TRUE,FALSE)</formula>
    </cfRule>
  </conditionalFormatting>
  <conditionalFormatting sqref="AL996:AO996">
    <cfRule type="expression" dxfId="29" priority="27">
      <formula>IF(AND(AL996&gt;=0, RIGHT(TEXT(AL996,"0.#"),1)&lt;&gt;"."),TRUE,FALSE)</formula>
    </cfRule>
    <cfRule type="expression" dxfId="28" priority="28">
      <formula>IF(AND(AL996&gt;=0, RIGHT(TEXT(AL996,"0.#"),1)="."),TRUE,FALSE)</formula>
    </cfRule>
    <cfRule type="expression" dxfId="27" priority="29">
      <formula>IF(AND(AL996&lt;0, RIGHT(TEXT(AL996,"0.#"),1)&lt;&gt;"."),TRUE,FALSE)</formula>
    </cfRule>
    <cfRule type="expression" dxfId="26" priority="30">
      <formula>IF(AND(AL996&lt;0, RIGHT(TEXT(AL996,"0.#"),1)="."),TRUE,FALSE)</formula>
    </cfRule>
  </conditionalFormatting>
  <conditionalFormatting sqref="AL997:AO1003">
    <cfRule type="expression" dxfId="25" priority="23">
      <formula>IF(AND(AL997&gt;=0, RIGHT(TEXT(AL997,"0.#"),1)&lt;&gt;"."),TRUE,FALSE)</formula>
    </cfRule>
    <cfRule type="expression" dxfId="24" priority="24">
      <formula>IF(AND(AL997&gt;=0, RIGHT(TEXT(AL997,"0.#"),1)="."),TRUE,FALSE)</formula>
    </cfRule>
    <cfRule type="expression" dxfId="23" priority="25">
      <formula>IF(AND(AL997&lt;0, RIGHT(TEXT(AL997,"0.#"),1)&lt;&gt;"."),TRUE,FALSE)</formula>
    </cfRule>
    <cfRule type="expression" dxfId="22" priority="26">
      <formula>IF(AND(AL997&lt;0, RIGHT(TEXT(AL997,"0.#"),1)="."),TRUE,FALSE)</formula>
    </cfRule>
  </conditionalFormatting>
  <conditionalFormatting sqref="AL1033:AO1036">
    <cfRule type="expression" dxfId="21" priority="19">
      <formula>IF(AND(AL1033&gt;=0, RIGHT(TEXT(AL1033,"0.#"),1)&lt;&gt;"."),TRUE,FALSE)</formula>
    </cfRule>
    <cfRule type="expression" dxfId="20" priority="20">
      <formula>IF(AND(AL1033&gt;=0, RIGHT(TEXT(AL1033,"0.#"),1)="."),TRUE,FALSE)</formula>
    </cfRule>
    <cfRule type="expression" dxfId="19" priority="21">
      <formula>IF(AND(AL1033&lt;0, RIGHT(TEXT(AL1033,"0.#"),1)&lt;&gt;"."),TRUE,FALSE)</formula>
    </cfRule>
    <cfRule type="expression" dxfId="18" priority="22">
      <formula>IF(AND(AL1033&lt;0, RIGHT(TEXT(AL1033,"0.#"),1)="."),TRUE,FALSE)</formula>
    </cfRule>
  </conditionalFormatting>
  <conditionalFormatting sqref="Y1033:Y1036">
    <cfRule type="expression" dxfId="17" priority="17">
      <formula>IF(RIGHT(TEXT(Y1033,"0.#"),1)=".",FALSE,TRUE)</formula>
    </cfRule>
    <cfRule type="expression" dxfId="16" priority="18">
      <formula>IF(RIGHT(TEXT(Y1033,"0.#"),1)=".",TRUE,FALSE)</formula>
    </cfRule>
  </conditionalFormatting>
  <conditionalFormatting sqref="Y1027:Y1030 Y1032">
    <cfRule type="expression" dxfId="15" priority="11">
      <formula>IF(RIGHT(TEXT(Y1027,"0.#"),1)=".",FALSE,TRUE)</formula>
    </cfRule>
    <cfRule type="expression" dxfId="14" priority="12">
      <formula>IF(RIGHT(TEXT(Y1027,"0.#"),1)=".",TRUE,FALSE)</formula>
    </cfRule>
  </conditionalFormatting>
  <conditionalFormatting sqref="AL1027:AO1032">
    <cfRule type="expression" dxfId="13" priority="13">
      <formula>IF(AND(AL1027&gt;=0, RIGHT(TEXT(AL1027,"0.#"),1)&lt;&gt;"."),TRUE,FALSE)</formula>
    </cfRule>
    <cfRule type="expression" dxfId="12" priority="14">
      <formula>IF(AND(AL1027&gt;=0, RIGHT(TEXT(AL1027,"0.#"),1)="."),TRUE,FALSE)</formula>
    </cfRule>
    <cfRule type="expression" dxfId="11" priority="15">
      <formula>IF(AND(AL1027&lt;0, RIGHT(TEXT(AL1027,"0.#"),1)&lt;&gt;"."),TRUE,FALSE)</formula>
    </cfRule>
    <cfRule type="expression" dxfId="10" priority="16">
      <formula>IF(AND(AL1027&lt;0, RIGHT(TEXT(AL1027,"0.#"),1)="."),TRUE,FALSE)</formula>
    </cfRule>
  </conditionalFormatting>
  <conditionalFormatting sqref="Y1031">
    <cfRule type="expression" dxfId="9" priority="9">
      <formula>IF(RIGHT(TEXT(Y1031,"0.#"),1)=".",FALSE,TRUE)</formula>
    </cfRule>
    <cfRule type="expression" dxfId="8" priority="10">
      <formula>IF(RIGHT(TEXT(Y1031,"0.#"),1)=".",TRUE,FALSE)</formula>
    </cfRule>
  </conditionalFormatting>
  <conditionalFormatting sqref="AL1060:AO1069">
    <cfRule type="expression" dxfId="7" priority="5">
      <formula>IF(AND(AL1060&gt;=0, RIGHT(TEXT(AL1060,"0.#"),1)&lt;&gt;"."),TRUE,FALSE)</formula>
    </cfRule>
    <cfRule type="expression" dxfId="6" priority="6">
      <formula>IF(AND(AL1060&gt;=0, RIGHT(TEXT(AL1060,"0.#"),1)="."),TRUE,FALSE)</formula>
    </cfRule>
    <cfRule type="expression" dxfId="5" priority="7">
      <formula>IF(AND(AL1060&lt;0, RIGHT(TEXT(AL1060,"0.#"),1)&lt;&gt;"."),TRUE,FALSE)</formula>
    </cfRule>
    <cfRule type="expression" dxfId="4" priority="8">
      <formula>IF(AND(AL1060&lt;0, RIGHT(TEXT(AL1060,"0.#"),1)="."),TRUE,FALSE)</formula>
    </cfRule>
  </conditionalFormatting>
  <conditionalFormatting sqref="AL1093:AO1102">
    <cfRule type="expression" dxfId="3" priority="1">
      <formula>IF(AND(AL1093&gt;=0, RIGHT(TEXT(AL1093,"0.#"),1)&lt;&gt;"."),TRUE,FALSE)</formula>
    </cfRule>
    <cfRule type="expression" dxfId="2" priority="2">
      <formula>IF(AND(AL1093&gt;=0, RIGHT(TEXT(AL1093,"0.#"),1)="."),TRUE,FALSE)</formula>
    </cfRule>
    <cfRule type="expression" dxfId="1" priority="3">
      <formula>IF(AND(AL1093&lt;0, RIGHT(TEXT(AL1093,"0.#"),1)&lt;&gt;"."),TRUE,FALSE)</formula>
    </cfRule>
    <cfRule type="expression" dxfId="0" priority="4">
      <formula>IF(AND(AL1093&lt;0, RIGHT(TEXT(AL1093,"0.#"),1)="."),TRUE,FALSE)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16" manualBreakCount="16">
    <brk id="232" max="16383" man="1"/>
    <brk id="397" max="16383" man="1"/>
    <brk id="562" max="16383" man="1"/>
    <brk id="628" max="16383" man="1"/>
    <brk id="727" max="16383" man="1"/>
    <brk id="826" max="16383" man="1"/>
    <brk id="892" max="16383" man="1"/>
    <brk id="991"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2020-11-17T12:06:42Z</cp:lastPrinted>
  <dcterms:created xsi:type="dcterms:W3CDTF">2012-03-13T00:50:25Z</dcterms:created>
  <dcterms:modified xsi:type="dcterms:W3CDTF">2020-11-20T11:42:57Z</dcterms:modified>
</cp:coreProperties>
</file>