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令和２年度\行政事業レビュー\●最終公表用（作業中）\"/>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<sst xmlns="http://schemas.openxmlformats.org/spreadsheetml/2006/main" count="2932" uniqueCount="672">
  <si>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</si>
  <si>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</si>
  <si>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</si>
  <si>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</si>
  <si>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</si>
  <si>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</si>
  <si>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</si>
  <si>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</si>
  <si>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</si>
  <si>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</si>
  <si>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</si>
  <si>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</si>
  <si>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</si>
  <si>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</si>
  <si>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</si>
  <si>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</si>
  <si>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</si>
  <si>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</si>
  <si>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</si>
  <si>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</si>
  <si>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</si>
  <si>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</si>
  <si>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</si>
  <si>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</si>
  <si>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</si>
  <si>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</si>
  <si>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</si>
  <si>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</si>
  <si>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</si>
  <si>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</si>
  <si>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</si>
  <si>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</si>
  <si>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</si>
  <si>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</si>
  <si>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</si>
  <si>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</si>
  <si>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</si>
  <si>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</si>
  <si>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</si>
  <si>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</si>
  <si>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</si>
  <si>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</si>
  <si>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</si>
  <si>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</si>
  <si>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</si>
  <si>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</si>
  <si>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</si>
  <si>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</si>
  <si>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</si>
  <si>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</si>
  <si>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</si>
  <si>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</si>
  <si>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</si>
  <si>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</si>
  <si>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</si>
  <si>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</si>
  <si>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</si>
  <si>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</si>
  <si>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</si>
  <si>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</si>
  <si>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</si>
  <si>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</si>
  <si>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</si>
  <si>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</si>
  <si>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</si>
  <si>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</si>
  <si>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</si>
  <si>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</si>
  <si>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</si>
  <si>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</si>
  <si>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</si>
  <si>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</si>
  <si>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</si>
  <si>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</si>
  <si>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</si>
  <si>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</si>
  <si>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</si>
  <si>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</si>
  <si>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</si>
  <si>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</si>
  <si>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</si>
  <si>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</si>
  <si>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</si>
  <si>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</si>
  <si>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</si>
  <si>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</si>
  <si>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</si>
  <si>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</si>
  <si>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</si>
  <si>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</si>
  <si>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</si>
  <si>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</si>
  <si>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</si>
  <si>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</si>
  <si>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</si>
  <si>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</si>
  <si>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</si>
  <si>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</si>
  <si>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</si>
  <si>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</si>
  <si>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</si>
  <si>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</si>
  <si>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</si>
  <si>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</si>
  <si>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</si>
  <si>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</si>
  <si>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</si>
  <si>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</si>
  <si>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</si>
  <si>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</si>
  <si>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</si>
  <si>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</si>
  <si>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</si>
  <si>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</si>
  <si>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</si>
  <si>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</si>
  <si>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</si>
  <si>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</si>
  <si>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</si>
  <si>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</si>
  <si>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</si>
  <si>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</si>
  <si>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</si>
  <si>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</si>
  <si>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</si>
  <si>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</si>
  <si>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</si>
  <si>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</si>
  <si>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</si>
  <si>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</si>
  <si>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</si>
  <si>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</si>
  <si>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</si>
  <si>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</si>
  <si>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</si>
  <si>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</si>
  <si>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</si>
  <si>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</si>
  <si>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</si>
  <si>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</si>
  <si>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</si>
  <si>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</si>
  <si>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</si>
  <si>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</si>
  <si>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</si>
  <si>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</si>
  <si>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</si>
  <si>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</si>
  <si>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</si>
  <si>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</si>
  <si>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</si>
  <si>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</si>
  <si>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</si>
  <si>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</si>
  <si>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</si>
  <si>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</si>
  <si>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</si>
  <si>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</si>
  <si>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</si>
  <si>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</si>
  <si>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</si>
  <si>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</si>
  <si>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</si>
  <si>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</si>
  <si>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</si>
  <si>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</si>
  <si>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</si>
  <si>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</si>
  <si>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</si>
  <si>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</si>
  <si>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</si>
  <si>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</si>
  <si>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</si>
  <si>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</si>
  <si>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</si>
  <si>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</si>
  <si>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</si>
  <si>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</si>
  <si>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</si>
  <si>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</si>
  <si>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</si>
  <si>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</si>
  <si>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</si>
  <si>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</si>
  <si>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</si>
  <si>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</si>
  <si>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</si>
  <si>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</si>
  <si>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</si>
  <si>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</si>
  <si>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</si>
  <si>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</si>
  <si>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</si>
  <si>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</si>
  <si>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</si>
  <si>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</si>
  <si>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</si>
  <si>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</si>
  <si>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</si>
  <si>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</si>
  <si>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</si>
  <si>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</si>
  <si>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</si>
  <si>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</si>
  <si>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</si>
  <si>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</si>
  <si>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</si>
  <si>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</si>
  <si>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</si>
  <si>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</si>
  <si>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</si>
  <si>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</si>
  <si>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</si>
  <si>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</si>
  <si>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</si>
  <si>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</si>
  <si>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</si>
  <si>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</si>
  <si>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</si>
  <si>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</si>
  <si>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</si>
  <si>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</si>
  <si>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</si>
  <si>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</si>
  <si>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</si>
  <si>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</si>
  <si>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</si>
  <si>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</si>
  <si>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</si>
  <si>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</si>
  <si>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</si>
  <si>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</si>
  <si>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</si>
  <si>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</si>
  <si>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</si>
  <si>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</si>
  <si>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</si>
  <si>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</si>
  <si>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</si>
  <si>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</si>
  <si>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</si>
  <si>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</si>
  <si>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</si>
  <si>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</si>
  <si>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</si>
  <si>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</si>
  <si>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</si>
  <si>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</si>
  <si>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</si>
  <si>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</si>
  <si>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</si>
  <si>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</si>
  <si>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</si>
  <si>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</si>
  <si>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</si>
  <si>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</si>
  <si>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</si>
  <si>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</si>
  <si>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</si>
  <si>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</si>
  <si>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</si>
  <si>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</si>
  <si>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</si>
  <si>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</si>
  <si>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</si>
  <si>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</si>
  <si>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</si>
  <si>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</si>
  <si>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</si>
  <si>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</si>
  <si>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</si>
  <si>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</si>
  <si>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</si>
  <si>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</si>
  <si>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</si>
  <si>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</si>
  <si>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</si>
  <si>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</si>
  <si>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</si>
  <si>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</si>
  <si>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</si>
  <si>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</si>
  <si>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</si>
  <si>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</si>
  <si>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</si>
  <si>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</si>
  <si>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</si>
  <si>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</si>
  <si>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</si>
  <si>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</si>
  <si>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</si>
  <si>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</si>
  <si>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</si>
  <si>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</si>
  <si>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</si>
  <si>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</si>
  <si>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</si>
  <si>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</si>
  <si>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</si>
  <si>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</si>
  <si>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</si>
  <si>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</si>
  <si>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</si>
  <si>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</si>
  <si>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</si>
  <si>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</si>
  <si>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</si>
  <si>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</si>
  <si>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</si>
  <si>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</si>
  <si>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</si>
  <si>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</si>
  <si>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</si>
  <si>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</si>
  <si>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</si>
  <si>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</si>
  <si>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</si>
  <si>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</si>
  <si>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</si>
  <si>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</si>
  <si>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</si>
  <si>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</si>
  <si>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</si>
  <si>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</si>
  <si>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</si>
  <si>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</si>
  <si>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</si>
  <si>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</si>
  <si>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</si>
  <si>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</si>
  <si>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</si>
  <si>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</si>
  <si>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</si>
  <si>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</si>
  <si>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</si>
  <si>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</si>
  <si>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</si>
  <si>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</si>
  <si>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</si>
  <si>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</si>
  <si>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</si>
  <si>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</si>
  <si>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</si>
  <si>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</si>
  <si>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</si>
  <si>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</si>
  <si>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</si>
  <si>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</si>
  <si>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</si>
  <si>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</si>
  <si>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</si>
  <si>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</si>
  <si>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</si>
  <si>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</si>
  <si>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</si>
  <si>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</si>
  <si>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</si>
  <si>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</si>
  <si>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</si>
  <si>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</si>
  <si>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</si>
  <si>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</si>
  <si>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</si>
  <si>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</si>
  <si>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</si>
  <si>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</si>
  <si>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</si>
  <si>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</si>
  <si>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</si>
  <si>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</si>
  <si>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</si>
  <si>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</si>
  <si>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</si>
  <si>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</si>
  <si>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</si>
  <si>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</si>
  <si>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</si>
  <si>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</si>
  <si>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</si>
  <si>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</si>
  <si>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</si>
  <si>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</si>
  <si>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</si>
  <si>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</si>
  <si>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</si>
  <si>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</si>
  <si>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</si>
  <si>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</si>
  <si>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</si>
  <si>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</si>
  <si>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</si>
  <si>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</si>
  <si>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</si>
  <si>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</si>
  <si>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</si>
  <si>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</si>
  <si>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</si>
  <si>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</si>
  <si>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</si>
  <si>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</si>
  <si>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</si>
  <si>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</si>
  <si>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</si>
  <si>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</si>
  <si>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</si>
  <si>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</si>
  <si>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</si>
  <si>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</si>
  <si>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</si>
  <si>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</si>
  <si>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</si>
  <si>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</si>
  <si>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</si>
  <si>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</si>
  <si>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</si>
  <si>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</si>
  <si>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</si>
  <si>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</si>
  <si>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</si>
  <si>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</si>
  <si>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</si>
  <si>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</si>
  <si>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</si>
  <si>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</si>
  <si>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</si>
  <si>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</si>
  <si>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</si>
  <si>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</si>
  <si>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</si>
  <si>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</si>
  <si>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</si>
  <si>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</si>
  <si>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</si>
  <si>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</si>
  <si>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</si>
  <si>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</si>
  <si>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</si>
  <si>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</si>
  <si>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</si>
  <si>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</si>
  <si>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</si>
  <si>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</si>
  <si>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</si>
  <si>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</si>
  <si>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</si>
  <si>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</si>
  <si>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</si>
  <si>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</si>
  <si>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</si>
  <si>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</si>
  <si>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</si>
  <si>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</si>
  <si>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</si>
  <si>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</si>
  <si>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</si>
  <si>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</si>
  <si>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</si>
  <si>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</si>
  <si>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</si>
  <si>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</si>
  <si>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</si>
  <si>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</si>
  <si>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</si>
  <si>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</si>
  <si>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</si>
  <si>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</si>
  <si>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</si>
  <si>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</si>
  <si>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</si>
  <si>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</si>
  <si>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</si>
  <si>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</si>
  <si>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</si>
  <si>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</si>
  <si>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</si>
  <si>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</si>
  <si>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</si>
  <si>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</si>
  <si>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</si>
  <si>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</si>
  <si>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</si>
  <si>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</si>
  <si>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</si>
  <si>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</si>
  <si>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</si>
  <si>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</si>
  <si>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</si>
  <si>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</si>
  <si>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</si>
  <si>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</si>
  <si>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</si>
  <si>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</si>
  <si>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</si>
  <si>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</si>
  <si>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</si>
  <si>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</si>
  <si>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</si>
  <si>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</si>
  <si>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</si>
  <si>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</si>
  <si>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</si>
  <si>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</si>
  <si>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</si>
  <si>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</si>
  <si>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</si>
  <si>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</si>
  <si>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</si>
  <si>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</si>
  <si>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</si>
  <si>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</si>
  <si>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</si>
  <si>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</si>
  <si>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</si>
  <si>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</si>
  <si>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</si>
  <si>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</si>
  <si>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</si>
  <si>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</si>
  <si>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</si>
  <si>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</si>
  <si>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</si>
  <si>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</si>
  <si>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</si>
  <si>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</si>
  <si>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</si>
  <si>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</si>
  <si>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</si>
  <si>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</si>
  <si>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</si>
  <si>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</si>
  <si>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</si>
  <si>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</si>
  <si>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</si>
  <si>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</si>
  <si>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</si>
  <si>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</si>
  <si>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</si>
  <si>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</si>
  <si>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</si>
  <si>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</si>
  <si>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</si>
  <si>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</si>
  <si>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</si>
  <si>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</si>
  <si>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</si>
  <si>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</si>
  <si>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</si>
  <si>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</si>
  <si>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</si>
  <si>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</si>
  <si>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</si>
  <si>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</si>
  <si>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</si>
  <si>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</si>
  <si>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</si>
  <si>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</si>
  <si>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</si>
  <si>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</si>
  <si>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</si>
  <si>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</si>
  <si>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</si>
  <si>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</si>
  <si>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</si>
  <si>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</si>
  <si>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</si>
  <si>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</si>
  <si>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</si>
  <si>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</si>
  <si>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有明海・八代海等再生評価支援事業費</t>
    <phoneticPr fontId="5"/>
  </si>
  <si>
    <t>水・大気環境局</t>
    <phoneticPr fontId="5"/>
  </si>
  <si>
    <t>水環境課閉鎖性海域対策室</t>
    <phoneticPr fontId="5"/>
  </si>
  <si>
    <t>閉鎖性海域対策室長
中野 哲哉</t>
    <rPh sb="10" eb="12">
      <t>ナカノ</t>
    </rPh>
    <rPh sb="13" eb="15">
      <t>テツヤ</t>
    </rPh>
    <phoneticPr fontId="5"/>
  </si>
  <si>
    <t>有明海及び八代海等を再生するための特別措置に関する法律第18条、同法第24条</t>
    <phoneticPr fontId="5"/>
  </si>
  <si>
    <t>有明海及び八代海等の再生に関する基本方針</t>
    <phoneticPr fontId="5"/>
  </si>
  <si>
    <t>有明海及び八代海等を再生するための特別措置に関する法律（以下「特措法」という。）に基づき、環境省に設置された有明海・八代海等総合調査評価委員会(以下「評価委員会」という。）が有明海及び八代海等の再生に係る評価を行うために、必要となる調査を実施するとともに、評価委員会の運営を行うことによって、評価委員会での審議を促進し、当該海域の環境の保全及び改善を図る。</t>
    <phoneticPr fontId="5"/>
  </si>
  <si>
    <t>特措法に基づいて国等が行うものとされた調査や、評価委員会で報告された今後の調査・研究開発の課題のうち、汚濁負荷量等と海域の環境との関係に関する調査等を実施するほか、調査研究等による知見の収集等を実施して、評価委員会での再生に係る評価の審議を促進する。また、特措法に基づき環境省に設置された評価委員会について、運営等の庶務を行う。</t>
    <phoneticPr fontId="5"/>
  </si>
  <si>
    <t>-</t>
    <phoneticPr fontId="5"/>
  </si>
  <si>
    <t>-</t>
    <phoneticPr fontId="5"/>
  </si>
  <si>
    <t>環境省</t>
  </si>
  <si>
    <t>　有明海及び八代海等の問題点の原因・要因の把握、再生方策の提示等</t>
    <rPh sb="11" eb="14">
      <t>モンダイテン</t>
    </rPh>
    <rPh sb="15" eb="17">
      <t>ゲンイン</t>
    </rPh>
    <rPh sb="18" eb="20">
      <t>ヨウイン</t>
    </rPh>
    <phoneticPr fontId="5"/>
  </si>
  <si>
    <t>　有明海及び八代海等における問題点の原因・要因の解析数</t>
    <phoneticPr fontId="5"/>
  </si>
  <si>
    <t>件数</t>
    <rPh sb="0" eb="2">
      <t>ケンスウ</t>
    </rPh>
    <phoneticPr fontId="5"/>
  </si>
  <si>
    <t>有明海・八代海等総合調査評価委員会報告(環境省HP)
（URL：http://www.env.go.jp/council/20ari-yatsu/yoshi20.html）</t>
    <phoneticPr fontId="5"/>
  </si>
  <si>
    <t>調査研究等課題数</t>
    <rPh sb="0" eb="2">
      <t>チョウサ</t>
    </rPh>
    <rPh sb="2" eb="4">
      <t>ケンキュウ</t>
    </rPh>
    <rPh sb="4" eb="5">
      <t>トウ</t>
    </rPh>
    <rPh sb="5" eb="7">
      <t>カダイ</t>
    </rPh>
    <rPh sb="7" eb="8">
      <t>スウ</t>
    </rPh>
    <phoneticPr fontId="5"/>
  </si>
  <si>
    <t>有明海・八代海等再生評価支援事業請負契約額／
調査研究等課題数　　　　　　　　　　　　　　　　　　</t>
    <phoneticPr fontId="5"/>
  </si>
  <si>
    <t>○</t>
  </si>
  <si>
    <t>３．大気・水・土壌環境等の保全</t>
    <rPh sb="2" eb="4">
      <t>タイキ</t>
    </rPh>
    <rPh sb="5" eb="6">
      <t>ミズ</t>
    </rPh>
    <rPh sb="7" eb="9">
      <t>ドジョウ</t>
    </rPh>
    <rPh sb="9" eb="11">
      <t>カンキョウ</t>
    </rPh>
    <rPh sb="11" eb="12">
      <t>トウ</t>
    </rPh>
    <rPh sb="13" eb="15">
      <t>ホゼン</t>
    </rPh>
    <phoneticPr fontId="5"/>
  </si>
  <si>
    <t>-</t>
  </si>
  <si>
    <t>赤潮の発生件数（有明海）</t>
    <rPh sb="0" eb="2">
      <t>アカシオ</t>
    </rPh>
    <rPh sb="3" eb="5">
      <t>ハッセイ</t>
    </rPh>
    <rPh sb="5" eb="7">
      <t>ケンスウ</t>
    </rPh>
    <rPh sb="8" eb="11">
      <t>アリアケカイ</t>
    </rPh>
    <phoneticPr fontId="5"/>
  </si>
  <si>
    <t>赤潮の発生件数（八代海）</t>
    <rPh sb="8" eb="10">
      <t>ヤツシロ</t>
    </rPh>
    <phoneticPr fontId="5"/>
  </si>
  <si>
    <t>件</t>
    <rPh sb="0" eb="1">
      <t>ケン</t>
    </rPh>
    <phoneticPr fontId="5"/>
  </si>
  <si>
    <t>-</t>
    <phoneticPr fontId="5"/>
  </si>
  <si>
    <t>-</t>
    <phoneticPr fontId="5"/>
  </si>
  <si>
    <t>-</t>
    <phoneticPr fontId="5"/>
  </si>
  <si>
    <t>有明海・八代海等の環境保全及び改善を図るため、上記測定指標を含めた水環境等に関する状況を確認し、その状況を踏まえた分析・検討を進めていく。</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</si>
  <si>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</si>
  <si>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</si>
  <si>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委員手当</t>
    <rPh sb="0" eb="2">
      <t>イイン</t>
    </rPh>
    <rPh sb="2" eb="4">
      <t>テアテ</t>
    </rPh>
    <phoneticPr fontId="5"/>
  </si>
  <si>
    <t>参考人等旅費</t>
    <rPh sb="0" eb="2">
      <t>サンコウ</t>
    </rPh>
    <rPh sb="2" eb="3">
      <t>ニン</t>
    </rPh>
    <rPh sb="3" eb="4">
      <t>トウ</t>
    </rPh>
    <rPh sb="4" eb="6">
      <t>リョヒ</t>
    </rPh>
    <phoneticPr fontId="5"/>
  </si>
  <si>
    <t>諸謝金</t>
    <rPh sb="0" eb="3">
      <t>ショシャキン</t>
    </rPh>
    <phoneticPr fontId="5"/>
  </si>
  <si>
    <t>-</t>
    <phoneticPr fontId="5"/>
  </si>
  <si>
    <t>課題</t>
    <rPh sb="0" eb="2">
      <t>カダイ</t>
    </rPh>
    <phoneticPr fontId="5"/>
  </si>
  <si>
    <t>百万円</t>
    <rPh sb="0" eb="3">
      <t>ヒャクマンエン</t>
    </rPh>
    <phoneticPr fontId="5"/>
  </si>
  <si>
    <t>百万円/課題数</t>
    <rPh sb="0" eb="3">
      <t>ヒャクマンエン</t>
    </rPh>
    <rPh sb="4" eb="6">
      <t>カダイ</t>
    </rPh>
    <rPh sb="6" eb="7">
      <t>スウ</t>
    </rPh>
    <phoneticPr fontId="5"/>
  </si>
  <si>
    <t>119/12</t>
    <phoneticPr fontId="5"/>
  </si>
  <si>
    <t>-</t>
    <phoneticPr fontId="5"/>
  </si>
  <si>
    <t>-</t>
    <phoneticPr fontId="5"/>
  </si>
  <si>
    <t>-</t>
    <phoneticPr fontId="5"/>
  </si>
  <si>
    <t>-</t>
    <phoneticPr fontId="5"/>
  </si>
  <si>
    <t>-</t>
    <phoneticPr fontId="5"/>
  </si>
  <si>
    <t>環境省に設置されている評価委員会に対して、地元から、環境異変の早期の原因究明や海域再生への道筋を提示してほしいと要望が寄せられるなど、当事業に対する社会のニーズは大きい。</t>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</si>
  <si>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</si>
  <si>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</si>
  <si>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有</t>
  </si>
  <si>
    <t>無</t>
  </si>
  <si>
    <t>‐</t>
  </si>
  <si>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24" eb="26">
      <t>カイセキ</t>
    </rPh>
    <rPh sb="26" eb="27">
      <t>トウ</t>
    </rPh>
    <rPh sb="28" eb="31">
      <t>センモンテキ</t>
    </rPh>
    <rPh sb="32" eb="34">
      <t>カイセキ</t>
    </rPh>
    <rPh sb="35" eb="37">
      <t>ヒツヨウ</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</si>
  <si>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事業に必要なもののみに支出している。</t>
  </si>
  <si>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</si>
  <si>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評価委員会への情報提供によってその目標を達成するとともに、委員会からの要求事項に的確に対応している。</t>
    <rPh sb="0" eb="2">
      <t>ヒョウカ</t>
    </rPh>
    <rPh sb="2" eb="5">
      <t>イインカイ</t>
    </rPh>
    <rPh sb="7" eb="9">
      <t>ジョウホウ</t>
    </rPh>
    <rPh sb="9" eb="11">
      <t>テイキョウ</t>
    </rPh>
    <rPh sb="17" eb="19">
      <t>モクヒョウ</t>
    </rPh>
    <rPh sb="20" eb="22">
      <t>タッセイ</t>
    </rPh>
    <rPh sb="29" eb="32">
      <t>イインカイ</t>
    </rPh>
    <rPh sb="35" eb="37">
      <t>ヨウキュウ</t>
    </rPh>
    <rPh sb="37" eb="39">
      <t>ジコウ</t>
    </rPh>
    <rPh sb="40" eb="42">
      <t>テキカク</t>
    </rPh>
    <rPh sb="43" eb="45">
      <t>タイオウ</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</si>
  <si>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</si>
  <si>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成果物（環境調査結果、解析結果等）は、評価委員会における評価に活用されている。</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ヒョウカ</t>
    </rPh>
    <rPh sb="31" eb="33">
      <t>カツヨウ</t>
    </rPh>
    <phoneticPr fontId="5"/>
  </si>
  <si>
    <t>・調査結果は評価委員会で報告されており、調査目的である評価委員会による有明海及び八代海等の再生に係る評価が着実に実施されてきている。</t>
    <rPh sb="53" eb="55">
      <t>チャクジツ</t>
    </rPh>
    <rPh sb="56" eb="58">
      <t>ジッシ</t>
    </rPh>
    <phoneticPr fontId="5"/>
  </si>
  <si>
    <t>・有明海・八代海等の海域区分毎の環境特性の把握、課題の解明、再生方策の検討のための調査継続が必要である。また、調査結果について、関係機関が把握している経年データの収集・整理、数値シミュレーションモデルの活用等により、評価委員会に適切に結果を報告することとしている。
・一者応札の改善に向けた取組として、公告期間を延長する等、引き続き適正な競争の実施に努める。</t>
    <phoneticPr fontId="5"/>
  </si>
  <si>
    <t>78</t>
    <phoneticPr fontId="5"/>
  </si>
  <si>
    <t>65</t>
    <phoneticPr fontId="5"/>
  </si>
  <si>
    <t>64</t>
    <phoneticPr fontId="5"/>
  </si>
  <si>
    <t>110</t>
    <phoneticPr fontId="5"/>
  </si>
  <si>
    <t>115</t>
    <phoneticPr fontId="5"/>
  </si>
  <si>
    <t>120</t>
    <phoneticPr fontId="5"/>
  </si>
  <si>
    <t>117</t>
    <phoneticPr fontId="5"/>
  </si>
  <si>
    <t>0133</t>
    <phoneticPr fontId="5"/>
  </si>
  <si>
    <t>A.いであ株式会社</t>
    <rPh sb="5" eb="9">
      <t>カブシキガイシャ</t>
    </rPh>
    <phoneticPr fontId="5"/>
  </si>
  <si>
    <t>B.(国研)水産研究・教育機構</t>
    <phoneticPr fontId="5"/>
  </si>
  <si>
    <t>いであ株式会社</t>
    <phoneticPr fontId="5"/>
  </si>
  <si>
    <t>環境特性解明等調査</t>
    <phoneticPr fontId="5"/>
  </si>
  <si>
    <t>(国研)水産研究・教育機構</t>
    <phoneticPr fontId="5"/>
  </si>
  <si>
    <t>二枚貝類の減少要因解明調査</t>
    <phoneticPr fontId="5"/>
  </si>
  <si>
    <t>人件費</t>
    <rPh sb="0" eb="3">
      <t>ジンケンヒ</t>
    </rPh>
    <phoneticPr fontId="5"/>
  </si>
  <si>
    <t>調査・解析</t>
    <rPh sb="0" eb="2">
      <t>チョウサ</t>
    </rPh>
    <rPh sb="3" eb="5">
      <t>カイセキ</t>
    </rPh>
    <phoneticPr fontId="5"/>
  </si>
  <si>
    <t>外注費</t>
    <rPh sb="0" eb="3">
      <t>ガイチュウヒ</t>
    </rPh>
    <phoneticPr fontId="5"/>
  </si>
  <si>
    <t>魚類調査</t>
    <rPh sb="0" eb="2">
      <t>ギョルイ</t>
    </rPh>
    <rPh sb="2" eb="4">
      <t>チョウサ</t>
    </rPh>
    <phoneticPr fontId="5"/>
  </si>
  <si>
    <t>旅費</t>
    <rPh sb="0" eb="2">
      <t>リョヒ</t>
    </rPh>
    <phoneticPr fontId="5"/>
  </si>
  <si>
    <t>現地調査、検討委員会旅費</t>
    <rPh sb="0" eb="2">
      <t>ゲンチ</t>
    </rPh>
    <rPh sb="2" eb="4">
      <t>チョウサ</t>
    </rPh>
    <rPh sb="5" eb="7">
      <t>ケントウ</t>
    </rPh>
    <rPh sb="7" eb="10">
      <t>イインカイ</t>
    </rPh>
    <rPh sb="10" eb="12">
      <t>リョヒ</t>
    </rPh>
    <phoneticPr fontId="5"/>
  </si>
  <si>
    <t>モデル解析等</t>
    <rPh sb="3" eb="5">
      <t>カイセキ</t>
    </rPh>
    <rPh sb="5" eb="6">
      <t>トウ</t>
    </rPh>
    <phoneticPr fontId="5"/>
  </si>
  <si>
    <t>借損料</t>
    <rPh sb="0" eb="3">
      <t>シャクソンリョウ</t>
    </rPh>
    <phoneticPr fontId="5"/>
  </si>
  <si>
    <t>傭船・レンタカー、会議室、観測機器等</t>
    <rPh sb="0" eb="2">
      <t>ヨウセン</t>
    </rPh>
    <rPh sb="9" eb="12">
      <t>カイギシツ</t>
    </rPh>
    <rPh sb="13" eb="15">
      <t>カンソク</t>
    </rPh>
    <rPh sb="15" eb="17">
      <t>キキ</t>
    </rPh>
    <rPh sb="17" eb="18">
      <t>トウ</t>
    </rPh>
    <phoneticPr fontId="5"/>
  </si>
  <si>
    <t>雑役務費</t>
    <rPh sb="0" eb="1">
      <t>ザツ</t>
    </rPh>
    <rPh sb="1" eb="4">
      <t>エキムヒ</t>
    </rPh>
    <phoneticPr fontId="5"/>
  </si>
  <si>
    <t>観測機器保守、修繕費</t>
    <rPh sb="0" eb="2">
      <t>カンソク</t>
    </rPh>
    <rPh sb="2" eb="4">
      <t>キキ</t>
    </rPh>
    <rPh sb="4" eb="6">
      <t>ホシュ</t>
    </rPh>
    <rPh sb="7" eb="10">
      <t>シュウゼンヒ</t>
    </rPh>
    <phoneticPr fontId="5"/>
  </si>
  <si>
    <t>調査・分析</t>
    <rPh sb="0" eb="2">
      <t>チョウサ</t>
    </rPh>
    <rPh sb="3" eb="5">
      <t>ブンセキ</t>
    </rPh>
    <phoneticPr fontId="5"/>
  </si>
  <si>
    <t>その他</t>
    <rPh sb="2" eb="3">
      <t>タ</t>
    </rPh>
    <phoneticPr fontId="5"/>
  </si>
  <si>
    <t>印刷製本費、一般管理費等</t>
    <rPh sb="0" eb="2">
      <t>インサツ</t>
    </rPh>
    <rPh sb="2" eb="4">
      <t>セイホン</t>
    </rPh>
    <rPh sb="4" eb="5">
      <t>ヒ</t>
    </rPh>
    <rPh sb="6" eb="8">
      <t>イッパン</t>
    </rPh>
    <rPh sb="8" eb="11">
      <t>カンリヒ</t>
    </rPh>
    <rPh sb="11" eb="12">
      <t>ナド</t>
    </rPh>
    <phoneticPr fontId="5"/>
  </si>
  <si>
    <t>傭船・レンタカー等</t>
    <rPh sb="0" eb="2">
      <t>ヨウセン</t>
    </rPh>
    <rPh sb="8" eb="9">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</si>
  <si>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</si>
  <si>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121/12</t>
    <phoneticPr fontId="5"/>
  </si>
  <si>
    <t>121/12</t>
    <phoneticPr fontId="5"/>
  </si>
  <si>
    <t>個人</t>
    <rPh sb="0" eb="2">
      <t>コジン</t>
    </rPh>
    <phoneticPr fontId="5"/>
  </si>
  <si>
    <t>委員手当、委員等旅費</t>
    <rPh sb="0" eb="2">
      <t>イイン</t>
    </rPh>
    <rPh sb="2" eb="4">
      <t>テアテ</t>
    </rPh>
    <rPh sb="5" eb="7">
      <t>イイン</t>
    </rPh>
    <rPh sb="7" eb="8">
      <t>トウ</t>
    </rPh>
    <rPh sb="8" eb="10">
      <t>リョヒ</t>
    </rPh>
    <phoneticPr fontId="5"/>
  </si>
  <si>
    <t>C.個人</t>
    <rPh sb="2" eb="4">
      <t>コジン</t>
    </rPh>
    <phoneticPr fontId="5"/>
  </si>
  <si>
    <t>手当、旅費</t>
    <rPh sb="0" eb="2">
      <t>テアテ</t>
    </rPh>
    <rPh sb="3" eb="5">
      <t>リョヒ</t>
    </rPh>
    <phoneticPr fontId="5"/>
  </si>
  <si>
    <t>委員手当、委員等旅費</t>
    <rPh sb="0" eb="2">
      <t>イイン</t>
    </rPh>
    <rPh sb="2" eb="4">
      <t>テアテ</t>
    </rPh>
    <rPh sb="5" eb="7">
      <t>イイン</t>
    </rPh>
    <rPh sb="7" eb="8">
      <t>トウ</t>
    </rPh>
    <rPh sb="8" eb="10">
      <t>リョヒ</t>
    </rPh>
    <phoneticPr fontId="5"/>
  </si>
  <si>
    <t>-</t>
    <phoneticPr fontId="5"/>
  </si>
  <si>
    <t>農林水産省</t>
  </si>
  <si>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34" eb="36">
      <t>ラクサツ</t>
    </rPh>
    <rPh sb="36" eb="38">
      <t>ホウシキ</t>
    </rPh>
    <phoneticPr fontId="5"/>
  </si>
  <si>
    <t>評価委員会が必要とするデータについて、既に存在する知見等も収集・整理し活用することにより、実施する調査を最小限にし、コスト削減に努めている。
また、本事業は、二枚貝の生息域の捜索、底質の性状が二枚貝に及ぼす影響、実海域の流況等の実態解明など、高度な専門知識を要する業務であるが、請負業者の選定に当たっては総合評価落札方式等で優れた手段・方法を募ることにより、効果的な事業の実施に努めている。</t>
    <rPh sb="0" eb="2">
      <t>ヒョウカ</t>
    </rPh>
    <rPh sb="2" eb="5">
      <t>イインカイ</t>
    </rPh>
    <rPh sb="6" eb="8">
      <t>ヒツヨウ</t>
    </rPh>
    <rPh sb="19" eb="20">
      <t>スデ</t>
    </rPh>
    <rPh sb="29" eb="31">
      <t>シュウシュウ</t>
    </rPh>
    <rPh sb="32" eb="34">
      <t>セイリ</t>
    </rPh>
    <rPh sb="35" eb="37">
      <t>カツヨウ</t>
    </rPh>
    <rPh sb="45" eb="47">
      <t>ジッシ</t>
    </rPh>
    <rPh sb="49" eb="51">
      <t>チョウサ</t>
    </rPh>
    <rPh sb="52" eb="55">
      <t>サイショウゲン</t>
    </rPh>
    <rPh sb="61" eb="63">
      <t>サクゲン</t>
    </rPh>
    <rPh sb="64" eb="65">
      <t>ツト</t>
    </rPh>
    <rPh sb="74" eb="75">
      <t>ホン</t>
    </rPh>
    <rPh sb="75" eb="77">
      <t>ジギョウ</t>
    </rPh>
    <rPh sb="79" eb="82">
      <t>ニマイガイ</t>
    </rPh>
    <rPh sb="83" eb="86">
      <t>セイソクイキ</t>
    </rPh>
    <rPh sb="87" eb="89">
      <t>ソウサク</t>
    </rPh>
    <rPh sb="90" eb="92">
      <t>テイシツ</t>
    </rPh>
    <rPh sb="93" eb="95">
      <t>セイジョウ</t>
    </rPh>
    <rPh sb="96" eb="99">
      <t>ニマイガイ</t>
    </rPh>
    <rPh sb="100" eb="101">
      <t>オヨ</t>
    </rPh>
    <rPh sb="103" eb="105">
      <t>エイキョウ</t>
    </rPh>
    <rPh sb="106" eb="107">
      <t>ジツ</t>
    </rPh>
    <rPh sb="107" eb="109">
      <t>カイイキ</t>
    </rPh>
    <rPh sb="110" eb="112">
      <t>リュウキョウ</t>
    </rPh>
    <rPh sb="112" eb="113">
      <t>トウ</t>
    </rPh>
    <rPh sb="114" eb="116">
      <t>ジッタイ</t>
    </rPh>
    <rPh sb="116" eb="118">
      <t>カイメイ</t>
    </rPh>
    <rPh sb="121" eb="123">
      <t>コウド</t>
    </rPh>
    <rPh sb="124" eb="126">
      <t>センモン</t>
    </rPh>
    <rPh sb="126" eb="128">
      <t>チシキ</t>
    </rPh>
    <rPh sb="129" eb="130">
      <t>ヨウ</t>
    </rPh>
    <rPh sb="132" eb="134">
      <t>ギョウム</t>
    </rPh>
    <rPh sb="139" eb="141">
      <t>ウケオイ</t>
    </rPh>
    <rPh sb="141" eb="143">
      <t>ギョウシャ</t>
    </rPh>
    <rPh sb="144" eb="146">
      <t>センテイ</t>
    </rPh>
    <rPh sb="147" eb="148">
      <t>ア</t>
    </rPh>
    <rPh sb="156" eb="158">
      <t>ラクサツ</t>
    </rPh>
    <rPh sb="158" eb="160">
      <t>ホウシキ</t>
    </rPh>
    <rPh sb="160" eb="161">
      <t>トウ</t>
    </rPh>
    <rPh sb="162" eb="163">
      <t>スグ</t>
    </rPh>
    <rPh sb="165" eb="167">
      <t>シュダン</t>
    </rPh>
    <rPh sb="168" eb="170">
      <t>ホウホウ</t>
    </rPh>
    <rPh sb="171" eb="172">
      <t>ツノ</t>
    </rPh>
    <rPh sb="179" eb="182">
      <t>コウカテキ</t>
    </rPh>
    <rPh sb="183" eb="185">
      <t>ジギョウ</t>
    </rPh>
    <rPh sb="186" eb="188">
      <t>ジッシ</t>
    </rPh>
    <rPh sb="189" eb="190">
      <t>ツト</t>
    </rPh>
    <phoneticPr fontId="5"/>
  </si>
  <si>
    <t>-</t>
    <phoneticPr fontId="5"/>
  </si>
  <si>
    <t>-</t>
    <phoneticPr fontId="5"/>
  </si>
  <si>
    <t>-</t>
    <phoneticPr fontId="5"/>
  </si>
  <si>
    <t>外部有識者点検対象外</t>
    <phoneticPr fontId="5"/>
  </si>
  <si>
    <t>事業実施で得られた調査結果について、評価委員会で活用されるよう効果的な調査の実施に努めること。
また、一者応札の改善に向け、仕様書の見直しや公告期間の延長等の取組を通じて競争性を確保した調達となるよう予算の適切な執行に努めること。</t>
    <phoneticPr fontId="5"/>
  </si>
  <si>
    <t>事業実施に当たっては、有識者からの助言を踏まえた検討を行う等、引き続き効果的な調査の実施に努める。
一者応札の改善に向けた取組として、仕様書の記載事項の改善や公告期間を延長する等、引き続き適正な競争の実施に努める。</t>
    <rPh sb="0" eb="2">
      <t>ジギョウ</t>
    </rPh>
    <rPh sb="2" eb="4">
      <t>ジッシ</t>
    </rPh>
    <rPh sb="5" eb="6">
      <t>ア</t>
    </rPh>
    <rPh sb="11" eb="14">
      <t>ユウシキシャ</t>
    </rPh>
    <rPh sb="17" eb="19">
      <t>ジョゲン</t>
    </rPh>
    <rPh sb="20" eb="21">
      <t>フ</t>
    </rPh>
    <rPh sb="24" eb="26">
      <t>ケントウ</t>
    </rPh>
    <rPh sb="27" eb="28">
      <t>オコナ</t>
    </rPh>
    <rPh sb="29" eb="30">
      <t>トウ</t>
    </rPh>
    <rPh sb="35" eb="38">
      <t>コウカテキ</t>
    </rPh>
    <rPh sb="39" eb="41">
      <t>チョウサ</t>
    </rPh>
    <rPh sb="42" eb="44">
      <t>ジッシ</t>
    </rPh>
    <rPh sb="45" eb="46">
      <t>ツト</t>
    </rPh>
    <rPh sb="67" eb="70">
      <t>シヨウショ</t>
    </rPh>
    <rPh sb="71" eb="73">
      <t>キサイ</t>
    </rPh>
    <rPh sb="73" eb="75">
      <t>ジコウ</t>
    </rPh>
    <rPh sb="76" eb="78">
      <t>カイゼン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</si>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</sst>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124747</xdr:colOff>
      <xdr:row>745</xdr:row>
      <xdr:rowOff>2889</xdr:rowOff>
    </xdr:from>
    <xdr:to>
      <xdr:col>41</xdr:col>
      <xdr:colOff>111270</xdr:colOff>
      <xdr:row>746</xdr:row>
      <xdr:rowOff>245492</xdr:rowOff>
    </xdr:to>
    <xdr:sp macro="" textlink="">
      <xdr:nvSpPr>
        <xdr:cNvPr id="3" name="正方形/長方形 6"/>
        <xdr:cNvSpPr/>
      </xdr:nvSpPr>
      <xdr:spPr bwMode="auto">
        <a:xfrm>
          <a:off x="5526480" y="43098222"/>
          <a:ext cx="2221723" cy="5982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国研</a:t>
          </a:r>
          <a:r>
            <a:rPr kumimoji="1" lang="en-US" altLang="ja-JP" sz="1100">
              <a:solidFill>
                <a:sysClr val="windowText" lastClr="000000"/>
              </a:solidFill>
            </a:rPr>
            <a:t>)</a:t>
          </a:r>
          <a:r>
            <a:rPr kumimoji="1" lang="ja-JP" altLang="en-US" sz="1100">
              <a:solidFill>
                <a:sysClr val="windowText" lastClr="000000"/>
              </a:solidFill>
            </a:rPr>
            <a:t>水産研究・教育機構</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29</xdr:col>
      <xdr:colOff>49141</xdr:colOff>
      <xdr:row>740</xdr:row>
      <xdr:rowOff>101600</xdr:rowOff>
    </xdr:from>
    <xdr:to>
      <xdr:col>42</xdr:col>
      <xdr:colOff>6703</xdr:colOff>
      <xdr:row>741</xdr:row>
      <xdr:rowOff>38419</xdr:rowOff>
    </xdr:to>
    <xdr:sp macro="" textlink="">
      <xdr:nvSpPr>
        <xdr:cNvPr id="4" name="テキスト ボックス 3"/>
        <xdr:cNvSpPr txBox="1"/>
      </xdr:nvSpPr>
      <xdr:spPr bwMode="auto">
        <a:xfrm rot="10800000" flipV="1">
          <a:off x="5450874" y="41427400"/>
          <a:ext cx="2379029" cy="292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16</xdr:col>
      <xdr:colOff>140816</xdr:colOff>
      <xdr:row>742</xdr:row>
      <xdr:rowOff>332344</xdr:rowOff>
    </xdr:from>
    <xdr:to>
      <xdr:col>25</xdr:col>
      <xdr:colOff>72845</xdr:colOff>
      <xdr:row>746</xdr:row>
      <xdr:rowOff>17197</xdr:rowOff>
    </xdr:to>
    <xdr:grpSp>
      <xdr:nvGrpSpPr>
        <xdr:cNvPr id="5" name="グループ化 22"/>
        <xdr:cNvGrpSpPr>
          <a:grpSpLocks/>
        </xdr:cNvGrpSpPr>
      </xdr:nvGrpSpPr>
      <xdr:grpSpPr bwMode="auto">
        <a:xfrm>
          <a:off x="3066896" y="41246664"/>
          <a:ext cx="1577949" cy="1107253"/>
          <a:chOff x="3513863" y="13796822"/>
          <a:chExt cx="2368022" cy="1471543"/>
        </a:xfrm>
      </xdr:grpSpPr>
      <xdr:sp macro="" textlink="">
        <xdr:nvSpPr>
          <xdr:cNvPr id="6"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129</a:t>
            </a:r>
            <a:r>
              <a:rPr kumimoji="1" lang="ja-JP" altLang="en-US" sz="1100">
                <a:solidFill>
                  <a:sysClr val="windowText" lastClr="000000"/>
                </a:solidFill>
              </a:rPr>
              <a:t>百万円</a:t>
            </a:r>
          </a:p>
        </xdr:txBody>
      </xdr:sp>
      <xdr:sp macro="" textlink="">
        <xdr:nvSpPr>
          <xdr:cNvPr id="7"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6710</xdr:colOff>
      <xdr:row>747</xdr:row>
      <xdr:rowOff>28195</xdr:rowOff>
    </xdr:from>
    <xdr:to>
      <xdr:col>41</xdr:col>
      <xdr:colOff>130903</xdr:colOff>
      <xdr:row>747</xdr:row>
      <xdr:rowOff>345915</xdr:rowOff>
    </xdr:to>
    <xdr:sp macro="" textlink="">
      <xdr:nvSpPr>
        <xdr:cNvPr id="8" name="大かっこ 7"/>
        <xdr:cNvSpPr/>
      </xdr:nvSpPr>
      <xdr:spPr bwMode="auto">
        <a:xfrm>
          <a:off x="5594710" y="43826262"/>
          <a:ext cx="2173126" cy="317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29</xdr:col>
      <xdr:colOff>124747</xdr:colOff>
      <xdr:row>741</xdr:row>
      <xdr:rowOff>67041</xdr:rowOff>
    </xdr:from>
    <xdr:to>
      <xdr:col>41</xdr:col>
      <xdr:colOff>120990</xdr:colOff>
      <xdr:row>742</xdr:row>
      <xdr:rowOff>344064</xdr:rowOff>
    </xdr:to>
    <xdr:sp macro="" textlink="">
      <xdr:nvSpPr>
        <xdr:cNvPr id="9" name="正方形/長方形 8"/>
        <xdr:cNvSpPr/>
      </xdr:nvSpPr>
      <xdr:spPr bwMode="auto">
        <a:xfrm>
          <a:off x="5526480" y="41748441"/>
          <a:ext cx="2231443" cy="6326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Ａ．いであ株式会社</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11</xdr:col>
      <xdr:colOff>135467</xdr:colOff>
      <xdr:row>740</xdr:row>
      <xdr:rowOff>159251</xdr:rowOff>
    </xdr:from>
    <xdr:to>
      <xdr:col>26</xdr:col>
      <xdr:colOff>155040</xdr:colOff>
      <xdr:row>742</xdr:row>
      <xdr:rowOff>156997</xdr:rowOff>
    </xdr:to>
    <xdr:sp macro="" textlink="">
      <xdr:nvSpPr>
        <xdr:cNvPr id="10" name="正方形/長方形 9"/>
        <xdr:cNvSpPr/>
      </xdr:nvSpPr>
      <xdr:spPr bwMode="auto">
        <a:xfrm>
          <a:off x="2184400" y="41485051"/>
          <a:ext cx="2813573" cy="70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twoCellAnchor>
    <xdr:from>
      <xdr:col>29</xdr:col>
      <xdr:colOff>181897</xdr:colOff>
      <xdr:row>743</xdr:row>
      <xdr:rowOff>21956</xdr:rowOff>
    </xdr:from>
    <xdr:to>
      <xdr:col>41</xdr:col>
      <xdr:colOff>114315</xdr:colOff>
      <xdr:row>743</xdr:row>
      <xdr:rowOff>333001</xdr:rowOff>
    </xdr:to>
    <xdr:sp macro="" textlink="">
      <xdr:nvSpPr>
        <xdr:cNvPr id="11" name="大かっこ 10"/>
        <xdr:cNvSpPr/>
      </xdr:nvSpPr>
      <xdr:spPr bwMode="auto">
        <a:xfrm>
          <a:off x="5583630" y="42414556"/>
          <a:ext cx="2167618" cy="311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25</xdr:col>
      <xdr:colOff>63353</xdr:colOff>
      <xdr:row>742</xdr:row>
      <xdr:rowOff>27753</xdr:rowOff>
    </xdr:from>
    <xdr:to>
      <xdr:col>29</xdr:col>
      <xdr:colOff>124747</xdr:colOff>
      <xdr:row>743</xdr:row>
      <xdr:rowOff>203572</xdr:rowOff>
    </xdr:to>
    <xdr:cxnSp macro="">
      <xdr:nvCxnSpPr>
        <xdr:cNvPr id="12" name="カギ線コネクタ 11"/>
        <xdr:cNvCxnSpPr/>
      </xdr:nvCxnSpPr>
      <xdr:spPr>
        <a:xfrm flipV="1">
          <a:off x="4720020" y="41929286"/>
          <a:ext cx="806460" cy="53141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63353</xdr:colOff>
      <xdr:row>743</xdr:row>
      <xdr:rowOff>203572</xdr:rowOff>
    </xdr:from>
    <xdr:to>
      <xdr:col>29</xdr:col>
      <xdr:colOff>124747</xdr:colOff>
      <xdr:row>745</xdr:row>
      <xdr:rowOff>299092</xdr:rowOff>
    </xdr:to>
    <xdr:cxnSp macro="">
      <xdr:nvCxnSpPr>
        <xdr:cNvPr id="13" name="カギ線コネクタ 12"/>
        <xdr:cNvCxnSpPr>
          <a:stCxn id="6" idx="3"/>
          <a:endCxn id="3" idx="1"/>
        </xdr:cNvCxnSpPr>
      </xdr:nvCxnSpPr>
      <xdr:spPr>
        <a:xfrm>
          <a:off x="4720020" y="42596172"/>
          <a:ext cx="806460" cy="798253"/>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10650</xdr:colOff>
      <xdr:row>747</xdr:row>
      <xdr:rowOff>44425</xdr:rowOff>
    </xdr:from>
    <xdr:to>
      <xdr:col>26</xdr:col>
      <xdr:colOff>123825</xdr:colOff>
      <xdr:row>749</xdr:row>
      <xdr:rowOff>161925</xdr:rowOff>
    </xdr:to>
    <xdr:sp macro="" textlink="">
      <xdr:nvSpPr>
        <xdr:cNvPr id="14" name="大かっこ 13"/>
        <xdr:cNvSpPr/>
      </xdr:nvSpPr>
      <xdr:spPr>
        <a:xfrm>
          <a:off x="2811000" y="43783225"/>
          <a:ext cx="2513475" cy="822350"/>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29</xdr:col>
      <xdr:colOff>37935</xdr:colOff>
      <xdr:row>744</xdr:row>
      <xdr:rowOff>37640</xdr:rowOff>
    </xdr:from>
    <xdr:to>
      <xdr:col>41</xdr:col>
      <xdr:colOff>181764</xdr:colOff>
      <xdr:row>744</xdr:row>
      <xdr:rowOff>325801</xdr:rowOff>
    </xdr:to>
    <xdr:sp macro="" textlink="">
      <xdr:nvSpPr>
        <xdr:cNvPr id="15" name="テキスト ボックス 14"/>
        <xdr:cNvSpPr txBox="1"/>
      </xdr:nvSpPr>
      <xdr:spPr bwMode="auto">
        <a:xfrm rot="10800000" flipV="1">
          <a:off x="5439668" y="42777373"/>
          <a:ext cx="2379029"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29</xdr:col>
      <xdr:colOff>133316</xdr:colOff>
      <xdr:row>748</xdr:row>
      <xdr:rowOff>264135</xdr:rowOff>
    </xdr:from>
    <xdr:to>
      <xdr:col>41</xdr:col>
      <xdr:colOff>117052</xdr:colOff>
      <xdr:row>750</xdr:row>
      <xdr:rowOff>109944</xdr:rowOff>
    </xdr:to>
    <xdr:sp macro="" textlink="">
      <xdr:nvSpPr>
        <xdr:cNvPr id="16" name="正方形/長方形 6"/>
        <xdr:cNvSpPr/>
      </xdr:nvSpPr>
      <xdr:spPr bwMode="auto">
        <a:xfrm>
          <a:off x="5535049" y="44417802"/>
          <a:ext cx="2218936" cy="5570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Ｃ．個人</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25</xdr:col>
      <xdr:colOff>47468</xdr:colOff>
      <xdr:row>743</xdr:row>
      <xdr:rowOff>211642</xdr:rowOff>
    </xdr:from>
    <xdr:to>
      <xdr:col>29</xdr:col>
      <xdr:colOff>108862</xdr:colOff>
      <xdr:row>749</xdr:row>
      <xdr:rowOff>225965</xdr:rowOff>
    </xdr:to>
    <xdr:cxnSp macro="">
      <xdr:nvCxnSpPr>
        <xdr:cNvPr id="17" name="カギ線コネクタ 16"/>
        <xdr:cNvCxnSpPr/>
      </xdr:nvCxnSpPr>
      <xdr:spPr>
        <a:xfrm>
          <a:off x="4704135" y="42604242"/>
          <a:ext cx="806460" cy="21309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66252</xdr:colOff>
      <xdr:row>748</xdr:row>
      <xdr:rowOff>8344</xdr:rowOff>
    </xdr:from>
    <xdr:to>
      <xdr:col>42</xdr:col>
      <xdr:colOff>46039</xdr:colOff>
      <xdr:row>748</xdr:row>
      <xdr:rowOff>296505</xdr:rowOff>
    </xdr:to>
    <xdr:sp macro="" textlink="">
      <xdr:nvSpPr>
        <xdr:cNvPr id="18" name="テキスト ボックス 17"/>
        <xdr:cNvSpPr txBox="1"/>
      </xdr:nvSpPr>
      <xdr:spPr bwMode="auto">
        <a:xfrm rot="10800000" flipV="1">
          <a:off x="5467985" y="44162011"/>
          <a:ext cx="2401254"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随意契約（少額）ほか</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29</xdr:col>
      <xdr:colOff>186260</xdr:colOff>
      <xdr:row>750</xdr:row>
      <xdr:rowOff>211661</xdr:rowOff>
    </xdr:from>
    <xdr:to>
      <xdr:col>41</xdr:col>
      <xdr:colOff>126389</xdr:colOff>
      <xdr:row>751</xdr:row>
      <xdr:rowOff>176632</xdr:rowOff>
    </xdr:to>
    <xdr:sp macro="" textlink="">
      <xdr:nvSpPr>
        <xdr:cNvPr id="19" name="大かっこ 18"/>
        <xdr:cNvSpPr/>
      </xdr:nvSpPr>
      <xdr:spPr bwMode="auto">
        <a:xfrm>
          <a:off x="5587993" y="45076528"/>
          <a:ext cx="2175329" cy="32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会議開催に係る事務費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125</v>
      </c>
      <c r="AT2" s="220"/>
      <c r="AU2" s="220"/>
      <c r="AV2" s="52" t="str">
        <f>IF(AW2="", "", "-")</f>
        <v/>
      </c>
      <c r="AW2" s="397"/>
      <c r="AX2" s="397"/>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578</v>
      </c>
      <c r="AK3" s="525"/>
      <c r="AL3" s="525"/>
      <c r="AM3" s="525"/>
      <c r="AN3" s="525"/>
      <c r="AO3" s="525"/>
      <c r="AP3" s="525"/>
      <c r="AQ3" s="525"/>
      <c r="AR3" s="525"/>
      <c r="AS3" s="525"/>
      <c r="AT3" s="525"/>
      <c r="AU3" s="525"/>
      <c r="AV3" s="525"/>
      <c r="AW3" s="525"/>
      <c r="AX3" s="24" t="s">
        <v>65</v>
      </c>
    </row>
    <row r="4" spans="1:50" ht="24.75" customHeight="1" x14ac:dyDescent="0.2">
      <c r="A4" s="725" t="s">
        <v>25</v>
      </c>
      <c r="B4" s="726"/>
      <c r="C4" s="726"/>
      <c r="D4" s="726"/>
      <c r="E4" s="726"/>
      <c r="F4" s="726"/>
      <c r="G4" s="701" t="s">
        <v>568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58" t="s">
        <v>182</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570</v>
      </c>
      <c r="AF5" s="720"/>
      <c r="AG5" s="720"/>
      <c r="AH5" s="720"/>
      <c r="AI5" s="720"/>
      <c r="AJ5" s="720"/>
      <c r="AK5" s="720"/>
      <c r="AL5" s="720"/>
      <c r="AM5" s="720"/>
      <c r="AN5" s="720"/>
      <c r="AO5" s="720"/>
      <c r="AP5" s="721"/>
      <c r="AQ5" s="722" t="s">
        <v>571</v>
      </c>
      <c r="AR5" s="723"/>
      <c r="AS5" s="723"/>
      <c r="AT5" s="723"/>
      <c r="AU5" s="723"/>
      <c r="AV5" s="723"/>
      <c r="AW5" s="723"/>
      <c r="AX5" s="724"/>
    </row>
    <row r="6" spans="1:50" ht="39" customHeight="1" x14ac:dyDescent="0.2">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572</v>
      </c>
      <c r="H7" s="834"/>
      <c r="I7" s="834"/>
      <c r="J7" s="834"/>
      <c r="K7" s="834"/>
      <c r="L7" s="834"/>
      <c r="M7" s="834"/>
      <c r="N7" s="834"/>
      <c r="O7" s="834"/>
      <c r="P7" s="834"/>
      <c r="Q7" s="834"/>
      <c r="R7" s="834"/>
      <c r="S7" s="834"/>
      <c r="T7" s="834"/>
      <c r="U7" s="834"/>
      <c r="V7" s="834"/>
      <c r="W7" s="834"/>
      <c r="X7" s="835"/>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0" t="s">
        <v>378</v>
      </c>
      <c r="B8" s="831"/>
      <c r="C8" s="831"/>
      <c r="D8" s="831"/>
      <c r="E8" s="831"/>
      <c r="F8" s="832"/>
      <c r="G8" s="223" t="str">
        <f>入力規則等!A28</f>
        <v>海洋政策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2">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2" t="s">
        <v>30</v>
      </c>
      <c r="B10" s="743"/>
      <c r="C10" s="743"/>
      <c r="D10" s="743"/>
      <c r="E10" s="743"/>
      <c r="F10" s="743"/>
      <c r="G10" s="675" t="s">
        <v>575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2">
      <c r="A13" s="142"/>
      <c r="B13" s="143"/>
      <c r="C13" s="143"/>
      <c r="D13" s="143"/>
      <c r="E13" s="143"/>
      <c r="F13" s="144"/>
      <c r="G13" s="745" t="s">
        <v>6</v>
      </c>
      <c r="H13" s="746"/>
      <c r="I13" s="638" t="s">
        <v>7</v>
      </c>
      <c r="J13" s="639"/>
      <c r="K13" s="639"/>
      <c r="L13" s="639"/>
      <c r="M13" s="639"/>
      <c r="N13" s="639"/>
      <c r="O13" s="640"/>
      <c r="P13" s="108">
        <v>132</v>
      </c>
      <c r="Q13" s="109"/>
      <c r="R13" s="109"/>
      <c r="S13" s="109"/>
      <c r="T13" s="109"/>
      <c r="U13" s="109"/>
      <c r="V13" s="110"/>
      <c r="W13" s="108">
        <v>132</v>
      </c>
      <c r="X13" s="109"/>
      <c r="Y13" s="109"/>
      <c r="Z13" s="109"/>
      <c r="AA13" s="109"/>
      <c r="AB13" s="109"/>
      <c r="AC13" s="110"/>
      <c r="AD13" s="108">
        <v>132</v>
      </c>
      <c r="AE13" s="109"/>
      <c r="AF13" s="109"/>
      <c r="AG13" s="109"/>
      <c r="AH13" s="109"/>
      <c r="AI13" s="109"/>
      <c r="AJ13" s="110"/>
      <c r="AK13" s="108">
        <v>134</v>
      </c>
      <c r="AL13" s="109"/>
      <c r="AM13" s="109"/>
      <c r="AN13" s="109"/>
      <c r="AO13" s="109"/>
      <c r="AP13" s="109"/>
      <c r="AQ13" s="110"/>
      <c r="AR13" s="105">
        <v>134</v>
      </c>
      <c r="AS13" s="106"/>
      <c r="AT13" s="106"/>
      <c r="AU13" s="106"/>
      <c r="AV13" s="106"/>
      <c r="AW13" s="106"/>
      <c r="AX13" s="394"/>
    </row>
    <row r="14" spans="1:50" ht="21" customHeight="1" x14ac:dyDescent="0.2">
      <c r="A14" s="142"/>
      <c r="B14" s="143"/>
      <c r="C14" s="143"/>
      <c r="D14" s="143"/>
      <c r="E14" s="143"/>
      <c r="F14" s="144"/>
      <c r="G14" s="747"/>
      <c r="H14" s="748"/>
      <c r="I14" s="575" t="s">
        <v>8</v>
      </c>
      <c r="J14" s="632"/>
      <c r="K14" s="632"/>
      <c r="L14" s="632"/>
      <c r="M14" s="632"/>
      <c r="N14" s="632"/>
      <c r="O14" s="633"/>
      <c r="P14" s="108" t="s">
        <v>576</v>
      </c>
      <c r="Q14" s="109"/>
      <c r="R14" s="109"/>
      <c r="S14" s="109"/>
      <c r="T14" s="109"/>
      <c r="U14" s="109"/>
      <c r="V14" s="110"/>
      <c r="W14" s="108">
        <v>-1</v>
      </c>
      <c r="X14" s="109"/>
      <c r="Y14" s="109"/>
      <c r="Z14" s="109"/>
      <c r="AA14" s="109"/>
      <c r="AB14" s="109"/>
      <c r="AC14" s="110"/>
      <c r="AD14" s="108">
        <v>-1</v>
      </c>
      <c r="AE14" s="109"/>
      <c r="AF14" s="109"/>
      <c r="AG14" s="109"/>
      <c r="AH14" s="109"/>
      <c r="AI14" s="109"/>
      <c r="AJ14" s="110"/>
      <c r="AK14" s="108" t="s">
        <v>565</v>
      </c>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7"/>
      <c r="H15" s="748"/>
      <c r="I15" s="575" t="s">
        <v>51</v>
      </c>
      <c r="J15" s="576"/>
      <c r="K15" s="576"/>
      <c r="L15" s="576"/>
      <c r="M15" s="576"/>
      <c r="N15" s="576"/>
      <c r="O15" s="577"/>
      <c r="P15" s="108" t="s">
        <v>576</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t="s">
        <v>667</v>
      </c>
      <c r="AS15" s="109"/>
      <c r="AT15" s="109"/>
      <c r="AU15" s="109"/>
      <c r="AV15" s="109"/>
      <c r="AW15" s="109"/>
      <c r="AX15" s="631"/>
    </row>
    <row r="16" spans="1:50" ht="21" customHeight="1" x14ac:dyDescent="0.2">
      <c r="A16" s="142"/>
      <c r="B16" s="143"/>
      <c r="C16" s="143"/>
      <c r="D16" s="143"/>
      <c r="E16" s="143"/>
      <c r="F16" s="144"/>
      <c r="G16" s="747"/>
      <c r="H16" s="748"/>
      <c r="I16" s="575" t="s">
        <v>52</v>
      </c>
      <c r="J16" s="576"/>
      <c r="K16" s="576"/>
      <c r="L16" s="576"/>
      <c r="M16" s="576"/>
      <c r="N16" s="576"/>
      <c r="O16" s="577"/>
      <c r="P16" s="108" t="s">
        <v>577</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565</v>
      </c>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7"/>
      <c r="H17" s="748"/>
      <c r="I17" s="575" t="s">
        <v>50</v>
      </c>
      <c r="J17" s="632"/>
      <c r="K17" s="632"/>
      <c r="L17" s="632"/>
      <c r="M17" s="632"/>
      <c r="N17" s="632"/>
      <c r="O17" s="633"/>
      <c r="P17" s="108" t="s">
        <v>576</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132</v>
      </c>
      <c r="Q18" s="115"/>
      <c r="R18" s="115"/>
      <c r="S18" s="115"/>
      <c r="T18" s="115"/>
      <c r="U18" s="115"/>
      <c r="V18" s="116"/>
      <c r="W18" s="114">
        <f>SUM(W13:AC17)</f>
        <v>131</v>
      </c>
      <c r="X18" s="115"/>
      <c r="Y18" s="115"/>
      <c r="Z18" s="115"/>
      <c r="AA18" s="115"/>
      <c r="AB18" s="115"/>
      <c r="AC18" s="116"/>
      <c r="AD18" s="114">
        <f>SUM(AD13:AJ17)</f>
        <v>131</v>
      </c>
      <c r="AE18" s="115"/>
      <c r="AF18" s="115"/>
      <c r="AG18" s="115"/>
      <c r="AH18" s="115"/>
      <c r="AI18" s="115"/>
      <c r="AJ18" s="116"/>
      <c r="AK18" s="114">
        <f>SUM(AK13:AQ17)</f>
        <v>134</v>
      </c>
      <c r="AL18" s="115"/>
      <c r="AM18" s="115"/>
      <c r="AN18" s="115"/>
      <c r="AO18" s="115"/>
      <c r="AP18" s="115"/>
      <c r="AQ18" s="116"/>
      <c r="AR18" s="114">
        <f>SUM(AR13:AX17)</f>
        <v>134</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131</v>
      </c>
      <c r="Q19" s="109"/>
      <c r="R19" s="109"/>
      <c r="S19" s="109"/>
      <c r="T19" s="109"/>
      <c r="U19" s="109"/>
      <c r="V19" s="110"/>
      <c r="W19" s="108">
        <v>126</v>
      </c>
      <c r="X19" s="109"/>
      <c r="Y19" s="109"/>
      <c r="Z19" s="109"/>
      <c r="AA19" s="109"/>
      <c r="AB19" s="109"/>
      <c r="AC19" s="110"/>
      <c r="AD19" s="108">
        <v>129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0.99242424242424243</v>
      </c>
      <c r="Q20" s="539"/>
      <c r="R20" s="539"/>
      <c r="S20" s="539"/>
      <c r="T20" s="539"/>
      <c r="U20" s="539"/>
      <c r="V20" s="539"/>
      <c r="W20" s="539">
        <f t="shared" ref="W20" si="0">IF(W18=0, "-", SUM(W19)/W18)</f>
        <v>0.96183206106870234</v>
      </c>
      <c r="X20" s="539"/>
      <c r="Y20" s="539"/>
      <c r="Z20" s="539"/>
      <c r="AA20" s="539"/>
      <c r="AB20" s="539"/>
      <c r="AC20" s="539"/>
      <c r="AD20" s="539">
        <f t="shared" ref="AD20" si="1">IF(AD18=0, "-", SUM(AD19)/AD18)</f>
        <v>0.98473282442748089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0" t="s">
        <v>477</v>
      </c>
      <c r="H21" s="931"/>
      <c r="I21" s="931"/>
      <c r="J21" s="931"/>
      <c r="K21" s="931"/>
      <c r="L21" s="931"/>
      <c r="M21" s="931"/>
      <c r="N21" s="931"/>
      <c r="O21" s="931"/>
      <c r="P21" s="539">
        <f>IF(P19=0, "-", SUM(P19)/SUM(P13,P14))</f>
        <v>0.99242424242424243</v>
      </c>
      <c r="Q21" s="539"/>
      <c r="R21" s="539"/>
      <c r="S21" s="539"/>
      <c r="T21" s="539"/>
      <c r="U21" s="539"/>
      <c r="V21" s="539"/>
      <c r="W21" s="539">
        <f t="shared" ref="W21" si="2">IF(W19=0, "-", SUM(W19)/SUM(W13,W14))</f>
        <v>0.96183206106870234</v>
      </c>
      <c r="X21" s="539"/>
      <c r="Y21" s="539"/>
      <c r="Z21" s="539"/>
      <c r="AA21" s="539"/>
      <c r="AB21" s="539"/>
      <c r="AC21" s="539"/>
      <c r="AD21" s="539">
        <f t="shared" ref="AD21" si="3">IF(AD19=0, "-", SUM(AD19)/SUM(AD13,AD14))</f>
        <v>0.98473282442748089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595</v>
      </c>
      <c r="H23" s="187"/>
      <c r="I23" s="187"/>
      <c r="J23" s="187"/>
      <c r="K23" s="187"/>
      <c r="L23" s="187"/>
      <c r="M23" s="187"/>
      <c r="N23" s="187"/>
      <c r="O23" s="188"/>
      <c r="P23" s="105">
        <v>128.6</v>
      </c>
      <c r="Q23" s="106"/>
      <c r="R23" s="106"/>
      <c r="S23" s="106"/>
      <c r="T23" s="106"/>
      <c r="U23" s="106"/>
      <c r="V23" s="107"/>
      <c r="W23" s="105">
        <v>128.69999999999999</v>
      </c>
      <c r="X23" s="106"/>
      <c r="Y23" s="106"/>
      <c r="Z23" s="106"/>
      <c r="AA23" s="106"/>
      <c r="AB23" s="106"/>
      <c r="AC23" s="107"/>
      <c r="AD23" s="209" t="s">
        <v>671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596</v>
      </c>
      <c r="H24" s="190"/>
      <c r="I24" s="190"/>
      <c r="J24" s="190"/>
      <c r="K24" s="190"/>
      <c r="L24" s="190"/>
      <c r="M24" s="190"/>
      <c r="N24" s="190"/>
      <c r="O24" s="191"/>
      <c r="P24" s="108">
        <v>3.5</v>
      </c>
      <c r="Q24" s="109"/>
      <c r="R24" s="109"/>
      <c r="S24" s="109"/>
      <c r="T24" s="109"/>
      <c r="U24" s="109"/>
      <c r="V24" s="110"/>
      <c r="W24" s="108">
        <v>3.4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597</v>
      </c>
      <c r="H25" s="190"/>
      <c r="I25" s="190"/>
      <c r="J25" s="190"/>
      <c r="K25" s="190"/>
      <c r="L25" s="190"/>
      <c r="M25" s="190"/>
      <c r="N25" s="190"/>
      <c r="O25" s="191"/>
      <c r="P25" s="108">
        <v>2</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598</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599</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-0.29999999999998295</v>
      </c>
      <c r="Q28" s="115"/>
      <c r="R28" s="115"/>
      <c r="S28" s="115"/>
      <c r="T28" s="115"/>
      <c r="U28" s="115"/>
      <c r="V28" s="116"/>
      <c r="W28" s="114">
        <f>W29-SUM(W23:W27)</f>
        <v>-0.29999999999998295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134</v>
      </c>
      <c r="Q29" s="109"/>
      <c r="R29" s="109"/>
      <c r="S29" s="109"/>
      <c r="T29" s="109"/>
      <c r="U29" s="109"/>
      <c r="V29" s="110"/>
      <c r="W29" s="227">
        <f>AR13</f>
        <v>134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472</v>
      </c>
      <c r="B30" s="510"/>
      <c r="C30" s="510"/>
      <c r="D30" s="510"/>
      <c r="E30" s="510"/>
      <c r="F30" s="511"/>
      <c r="G30" s="650"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1" t="s">
        <v>354</v>
      </c>
      <c r="AR30" s="642"/>
      <c r="AS30" s="642"/>
      <c r="AT30" s="643"/>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t="s">
        <v>600</v>
      </c>
      <c r="AV31" s="271"/>
      <c r="AW31" s="379" t="s">
        <v>300</v>
      </c>
      <c r="AX31" s="380"/>
    </row>
    <row r="32" spans="1:50" ht="23.25" customHeight="1" x14ac:dyDescent="0.2">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5</v>
      </c>
      <c r="AF32" s="365"/>
      <c r="AG32" s="365"/>
      <c r="AH32" s="365"/>
      <c r="AI32" s="364">
        <v>5</v>
      </c>
      <c r="AJ32" s="365"/>
      <c r="AK32" s="365"/>
      <c r="AL32" s="365"/>
      <c r="AM32" s="364">
        <v>5</v>
      </c>
      <c r="AN32" s="365"/>
      <c r="AO32" s="365"/>
      <c r="AP32" s="365"/>
      <c r="AQ32" s="111" t="s">
        <v>661</v>
      </c>
      <c r="AR32" s="112"/>
      <c r="AS32" s="112"/>
      <c r="AT32" s="113"/>
      <c r="AU32" s="365" t="s">
        <v>591</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5</v>
      </c>
      <c r="AF33" s="365"/>
      <c r="AG33" s="365"/>
      <c r="AH33" s="365"/>
      <c r="AI33" s="364">
        <v>5</v>
      </c>
      <c r="AJ33" s="365"/>
      <c r="AK33" s="365"/>
      <c r="AL33" s="365"/>
      <c r="AM33" s="364">
        <v>5</v>
      </c>
      <c r="AN33" s="365"/>
      <c r="AO33" s="365"/>
      <c r="AP33" s="365"/>
      <c r="AQ33" s="111">
        <v>5</v>
      </c>
      <c r="AR33" s="112"/>
      <c r="AS33" s="112"/>
      <c r="AT33" s="113"/>
      <c r="AU33" s="365" t="s">
        <v>591</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661</v>
      </c>
      <c r="AR34" s="112"/>
      <c r="AS34" s="112"/>
      <c r="AT34" s="113"/>
      <c r="AU34" s="365" t="s">
        <v>591</v>
      </c>
      <c r="AV34" s="365"/>
      <c r="AW34" s="365"/>
      <c r="AX34" s="367"/>
    </row>
    <row r="35" spans="1:50" ht="30.6" customHeight="1" x14ac:dyDescent="0.2">
      <c r="A35" s="901" t="s">
        <v>504</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0.6"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4" t="s">
        <v>472</v>
      </c>
      <c r="B37" s="645"/>
      <c r="C37" s="645"/>
      <c r="D37" s="645"/>
      <c r="E37" s="645"/>
      <c r="F37" s="646"/>
      <c r="G37" s="565" t="s">
        <v>265</v>
      </c>
      <c r="H37" s="381"/>
      <c r="I37" s="381"/>
      <c r="J37" s="381"/>
      <c r="K37" s="381"/>
      <c r="L37" s="381"/>
      <c r="M37" s="381"/>
      <c r="N37" s="381"/>
      <c r="O37" s="566"/>
      <c r="P37" s="634" t="s">
        <v>59</v>
      </c>
      <c r="Q37" s="381"/>
      <c r="R37" s="381"/>
      <c r="S37" s="381"/>
      <c r="T37" s="381"/>
      <c r="U37" s="381"/>
      <c r="V37" s="381"/>
      <c r="W37" s="381"/>
      <c r="X37" s="566"/>
      <c r="Y37" s="635"/>
      <c r="Z37" s="636"/>
      <c r="AA37" s="63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1" t="s">
        <v>504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4" t="s">
        <v>472</v>
      </c>
      <c r="B44" s="645"/>
      <c r="C44" s="645"/>
      <c r="D44" s="645"/>
      <c r="E44" s="645"/>
      <c r="F44" s="646"/>
      <c r="G44" s="565" t="s">
        <v>265</v>
      </c>
      <c r="H44" s="381"/>
      <c r="I44" s="381"/>
      <c r="J44" s="381"/>
      <c r="K44" s="381"/>
      <c r="L44" s="381"/>
      <c r="M44" s="381"/>
      <c r="N44" s="381"/>
      <c r="O44" s="566"/>
      <c r="P44" s="634" t="s">
        <v>59</v>
      </c>
      <c r="Q44" s="381"/>
      <c r="R44" s="381"/>
      <c r="S44" s="381"/>
      <c r="T44" s="381"/>
      <c r="U44" s="381"/>
      <c r="V44" s="381"/>
      <c r="W44" s="381"/>
      <c r="X44" s="566"/>
      <c r="Y44" s="635"/>
      <c r="Z44" s="636"/>
      <c r="AA44" s="63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1" t="s">
        <v>504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2" t="s">
        <v>472</v>
      </c>
      <c r="B51" s="513"/>
      <c r="C51" s="513"/>
      <c r="D51" s="513"/>
      <c r="E51" s="513"/>
      <c r="F51" s="514"/>
      <c r="G51" s="565" t="s">
        <v>265</v>
      </c>
      <c r="H51" s="381"/>
      <c r="I51" s="381"/>
      <c r="J51" s="381"/>
      <c r="K51" s="381"/>
      <c r="L51" s="381"/>
      <c r="M51" s="381"/>
      <c r="N51" s="381"/>
      <c r="O51" s="566"/>
      <c r="P51" s="634" t="s">
        <v>59</v>
      </c>
      <c r="Q51" s="381"/>
      <c r="R51" s="381"/>
      <c r="S51" s="381"/>
      <c r="T51" s="381"/>
      <c r="U51" s="381"/>
      <c r="V51" s="381"/>
      <c r="W51" s="381"/>
      <c r="X51" s="566"/>
      <c r="Y51" s="635"/>
      <c r="Z51" s="636"/>
      <c r="AA51" s="63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2" t="s">
        <v>472</v>
      </c>
      <c r="B58" s="513"/>
      <c r="C58" s="513"/>
      <c r="D58" s="513"/>
      <c r="E58" s="513"/>
      <c r="F58" s="514"/>
      <c r="G58" s="565" t="s">
        <v>265</v>
      </c>
      <c r="H58" s="381"/>
      <c r="I58" s="381"/>
      <c r="J58" s="381"/>
      <c r="K58" s="381"/>
      <c r="L58" s="381"/>
      <c r="M58" s="381"/>
      <c r="N58" s="381"/>
      <c r="O58" s="566"/>
      <c r="P58" s="634" t="s">
        <v>59</v>
      </c>
      <c r="Q58" s="381"/>
      <c r="R58" s="381"/>
      <c r="S58" s="381"/>
      <c r="T58" s="381"/>
      <c r="U58" s="381"/>
      <c r="V58" s="381"/>
      <c r="W58" s="381"/>
      <c r="X58" s="566"/>
      <c r="Y58" s="635"/>
      <c r="Z58" s="636"/>
      <c r="AA58" s="63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68" t="s">
        <v>534</v>
      </c>
      <c r="AF65" s="369"/>
      <c r="AG65" s="369"/>
      <c r="AH65" s="370"/>
      <c r="AI65" s="368" t="s">
        <v>531</v>
      </c>
      <c r="AJ65" s="369"/>
      <c r="AK65" s="369"/>
      <c r="AL65" s="370"/>
      <c r="AM65" s="375" t="s">
        <v>526</v>
      </c>
      <c r="AN65" s="375"/>
      <c r="AO65" s="375"/>
      <c r="AP65" s="368"/>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471</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494</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494</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495</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2">
      <c r="A70" s="855" t="s">
        <v>478</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493</v>
      </c>
      <c r="X70" s="948"/>
      <c r="Y70" s="953" t="s">
        <v>12</v>
      </c>
      <c r="Z70" s="953"/>
      <c r="AA70" s="954"/>
      <c r="AB70" s="955" t="s">
        <v>494</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494</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495</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1" t="s">
        <v>473</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5" t="s">
        <v>507</v>
      </c>
      <c r="B78" s="916"/>
      <c r="C78" s="916"/>
      <c r="D78" s="916"/>
      <c r="E78" s="913" t="s">
        <v>450</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2">
      <c r="A80" s="519" t="s">
        <v>266</v>
      </c>
      <c r="B80" s="850" t="s">
        <v>464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534</v>
      </c>
      <c r="AF100" s="828"/>
      <c r="AG100" s="828"/>
      <c r="AH100" s="829"/>
      <c r="AI100" s="827" t="s">
        <v>531</v>
      </c>
      <c r="AJ100" s="828"/>
      <c r="AK100" s="828"/>
      <c r="AL100" s="829"/>
      <c r="AM100" s="827" t="s">
        <v>527</v>
      </c>
      <c r="AN100" s="828"/>
      <c r="AO100" s="828"/>
      <c r="AP100" s="829"/>
      <c r="AQ100" s="932" t="s">
        <v>520</v>
      </c>
      <c r="AR100" s="933"/>
      <c r="AS100" s="933"/>
      <c r="AT100" s="934"/>
      <c r="AU100" s="932" t="s">
        <v>517</v>
      </c>
      <c r="AV100" s="933"/>
      <c r="AW100" s="933"/>
      <c r="AX100" s="935"/>
    </row>
    <row r="101" spans="1:60" ht="23.25" customHeight="1" x14ac:dyDescent="0.2">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1" t="s">
        <v>601</v>
      </c>
      <c r="AC101" s="551"/>
      <c r="AD101" s="551"/>
      <c r="AE101" s="364">
        <v>12</v>
      </c>
      <c r="AF101" s="365"/>
      <c r="AG101" s="365"/>
      <c r="AH101" s="366"/>
      <c r="AI101" s="364">
        <v>12</v>
      </c>
      <c r="AJ101" s="365"/>
      <c r="AK101" s="365"/>
      <c r="AL101" s="366"/>
      <c r="AM101" s="364">
        <v>12</v>
      </c>
      <c r="AN101" s="365"/>
      <c r="AO101" s="365"/>
      <c r="AP101" s="366"/>
      <c r="AQ101" s="364" t="s">
        <v>593</v>
      </c>
      <c r="AR101" s="365"/>
      <c r="AS101" s="365"/>
      <c r="AT101" s="366"/>
      <c r="AU101" s="364" t="s">
        <v>591</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601</v>
      </c>
      <c r="AC102" s="551"/>
      <c r="AD102" s="551"/>
      <c r="AE102" s="358">
        <v>12</v>
      </c>
      <c r="AF102" s="358"/>
      <c r="AG102" s="358"/>
      <c r="AH102" s="358"/>
      <c r="AI102" s="358">
        <v>12</v>
      </c>
      <c r="AJ102" s="358"/>
      <c r="AK102" s="358"/>
      <c r="AL102" s="358"/>
      <c r="AM102" s="358">
        <v>12</v>
      </c>
      <c r="AN102" s="358"/>
      <c r="AO102" s="358"/>
      <c r="AP102" s="358"/>
      <c r="AQ102" s="818">
        <v>12</v>
      </c>
      <c r="AR102" s="819"/>
      <c r="AS102" s="819"/>
      <c r="AT102" s="820"/>
      <c r="AU102" s="818" t="s">
        <v>593</v>
      </c>
      <c r="AV102" s="819"/>
      <c r="AW102" s="819"/>
      <c r="AX102" s="820"/>
    </row>
    <row r="103" spans="1:60" ht="31.5" hidden="1" customHeight="1" x14ac:dyDescent="0.2">
      <c r="A103" s="488" t="s">
        <v>474</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2">
      <c r="A106" s="488" t="s">
        <v>474</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2">
      <c r="A109" s="488" t="s">
        <v>474</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2">
      <c r="A112" s="488" t="s">
        <v>474</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10</v>
      </c>
      <c r="AF116" s="358"/>
      <c r="AG116" s="358"/>
      <c r="AH116" s="358"/>
      <c r="AI116" s="358">
        <v>10</v>
      </c>
      <c r="AJ116" s="358"/>
      <c r="AK116" s="358"/>
      <c r="AL116" s="358"/>
      <c r="AM116" s="358">
        <v>10</v>
      </c>
      <c r="AN116" s="358"/>
      <c r="AO116" s="358"/>
      <c r="AP116" s="358"/>
      <c r="AQ116" s="364">
        <v>10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604</v>
      </c>
      <c r="AJ117" s="306"/>
      <c r="AK117" s="306"/>
      <c r="AL117" s="306"/>
      <c r="AM117" s="306" t="s">
        <v>654</v>
      </c>
      <c r="AN117" s="306"/>
      <c r="AO117" s="306"/>
      <c r="AP117" s="306"/>
      <c r="AQ117" s="306" t="s">
        <v>655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7" t="s">
        <v>564</v>
      </c>
      <c r="B130" s="995"/>
      <c r="C130" s="994" t="s">
        <v>358</v>
      </c>
      <c r="D130" s="995"/>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8"/>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t="s">
        <v>591</v>
      </c>
      <c r="AV133" s="136"/>
      <c r="AW133" s="137" t="s">
        <v>300</v>
      </c>
      <c r="AX133" s="138"/>
    </row>
    <row r="134" spans="1:50" ht="39.75" customHeight="1" x14ac:dyDescent="0.2">
      <c r="A134" s="998"/>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39</v>
      </c>
      <c r="AF134" s="112"/>
      <c r="AG134" s="112"/>
      <c r="AH134" s="112"/>
      <c r="AI134" s="266">
        <v>38</v>
      </c>
      <c r="AJ134" s="112"/>
      <c r="AK134" s="112"/>
      <c r="AL134" s="112"/>
      <c r="AM134" s="266">
        <v>33</v>
      </c>
      <c r="AN134" s="112"/>
      <c r="AO134" s="112"/>
      <c r="AP134" s="112"/>
      <c r="AQ134" s="266" t="s">
        <v>605</v>
      </c>
      <c r="AR134" s="112"/>
      <c r="AS134" s="112"/>
      <c r="AT134" s="112"/>
      <c r="AU134" s="266" t="s">
        <v>605</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565</v>
      </c>
      <c r="AF135" s="112"/>
      <c r="AG135" s="112"/>
      <c r="AH135" s="112"/>
      <c r="AI135" s="266" t="s">
        <v>565</v>
      </c>
      <c r="AJ135" s="112"/>
      <c r="AK135" s="112"/>
      <c r="AL135" s="112"/>
      <c r="AM135" s="266" t="s">
        <v>591</v>
      </c>
      <c r="AN135" s="112"/>
      <c r="AO135" s="112"/>
      <c r="AP135" s="112"/>
      <c r="AQ135" s="266" t="s">
        <v>593</v>
      </c>
      <c r="AR135" s="112"/>
      <c r="AS135" s="112"/>
      <c r="AT135" s="112"/>
      <c r="AU135" s="266" t="s">
        <v>593</v>
      </c>
      <c r="AV135" s="112"/>
      <c r="AW135" s="112"/>
      <c r="AX135" s="222"/>
    </row>
    <row r="136" spans="1:50" ht="18.75" customHeight="1" x14ac:dyDescent="0.2">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591</v>
      </c>
      <c r="AR137" s="271"/>
      <c r="AS137" s="137" t="s">
        <v>355</v>
      </c>
      <c r="AT137" s="172"/>
      <c r="AU137" s="136" t="s">
        <v>593</v>
      </c>
      <c r="AV137" s="136"/>
      <c r="AW137" s="137" t="s">
        <v>300</v>
      </c>
      <c r="AX137" s="138"/>
    </row>
    <row r="138" spans="1:50" ht="39.75" customHeight="1" x14ac:dyDescent="0.2">
      <c r="A138" s="998"/>
      <c r="B138" s="252"/>
      <c r="C138" s="251"/>
      <c r="D138" s="252"/>
      <c r="E138" s="251"/>
      <c r="F138" s="314"/>
      <c r="G138" s="230" t="s">
        <v>589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590</v>
      </c>
      <c r="AC138" s="221"/>
      <c r="AD138" s="221"/>
      <c r="AE138" s="266">
        <v>19</v>
      </c>
      <c r="AF138" s="112"/>
      <c r="AG138" s="112"/>
      <c r="AH138" s="112"/>
      <c r="AI138" s="266">
        <v>13</v>
      </c>
      <c r="AJ138" s="112"/>
      <c r="AK138" s="112"/>
      <c r="AL138" s="112"/>
      <c r="AM138" s="266">
        <v>13</v>
      </c>
      <c r="AN138" s="112"/>
      <c r="AO138" s="112"/>
      <c r="AP138" s="112"/>
      <c r="AQ138" s="266" t="s">
        <v>591</v>
      </c>
      <c r="AR138" s="112"/>
      <c r="AS138" s="112"/>
      <c r="AT138" s="112"/>
      <c r="AU138" s="266" t="s">
        <v>591</v>
      </c>
      <c r="AV138" s="112"/>
      <c r="AW138" s="112"/>
      <c r="AX138" s="222"/>
    </row>
    <row r="139" spans="1:50" ht="39.75"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t="s">
        <v>592</v>
      </c>
      <c r="AF139" s="112"/>
      <c r="AG139" s="112"/>
      <c r="AH139" s="112"/>
      <c r="AI139" s="266" t="s">
        <v>565</v>
      </c>
      <c r="AJ139" s="112"/>
      <c r="AK139" s="112"/>
      <c r="AL139" s="112"/>
      <c r="AM139" s="266" t="s">
        <v>591</v>
      </c>
      <c r="AN139" s="112"/>
      <c r="AO139" s="112"/>
      <c r="AP139" s="112"/>
      <c r="AQ139" s="266" t="s">
        <v>591</v>
      </c>
      <c r="AR139" s="112"/>
      <c r="AS139" s="112"/>
      <c r="AT139" s="112"/>
      <c r="AU139" s="266" t="s">
        <v>606</v>
      </c>
      <c r="AV139" s="112"/>
      <c r="AW139" s="112"/>
      <c r="AX139" s="222"/>
    </row>
    <row r="140" spans="1:50" ht="18.75" hidden="1" customHeight="1" x14ac:dyDescent="0.2">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8"/>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8"/>
      <c r="B430" s="252"/>
      <c r="C430" s="249" t="s">
        <v>560</v>
      </c>
      <c r="D430" s="250"/>
      <c r="E430" s="238" t="s">
        <v>544</v>
      </c>
      <c r="F430" s="448"/>
      <c r="G430" s="240" t="s">
        <v>374</v>
      </c>
      <c r="H430" s="158"/>
      <c r="I430" s="158"/>
      <c r="J430" s="241" t="s">
        <v>587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607</v>
      </c>
      <c r="AR432" s="136"/>
      <c r="AS432" s="137" t="s">
        <v>355</v>
      </c>
      <c r="AT432" s="172"/>
      <c r="AU432" s="136" t="s">
        <v>591</v>
      </c>
      <c r="AV432" s="136"/>
      <c r="AW432" s="137" t="s">
        <v>300</v>
      </c>
      <c r="AX432" s="138"/>
    </row>
    <row r="433" spans="1:50" ht="23.25" customHeight="1" x14ac:dyDescent="0.2">
      <c r="A433" s="998"/>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591</v>
      </c>
      <c r="AC433" s="133"/>
      <c r="AD433" s="133"/>
      <c r="AE433" s="111" t="s">
        <v>591</v>
      </c>
      <c r="AF433" s="112"/>
      <c r="AG433" s="112"/>
      <c r="AH433" s="112"/>
      <c r="AI433" s="111" t="s">
        <v>605</v>
      </c>
      <c r="AJ433" s="112"/>
      <c r="AK433" s="112"/>
      <c r="AL433" s="112"/>
      <c r="AM433" s="111" t="s">
        <v>591</v>
      </c>
      <c r="AN433" s="112"/>
      <c r="AO433" s="112"/>
      <c r="AP433" s="113"/>
      <c r="AQ433" s="111" t="s">
        <v>591</v>
      </c>
      <c r="AR433" s="112"/>
      <c r="AS433" s="112"/>
      <c r="AT433" s="113"/>
      <c r="AU433" s="112" t="s">
        <v>591</v>
      </c>
      <c r="AV433" s="112"/>
      <c r="AW433" s="112"/>
      <c r="AX433" s="222"/>
    </row>
    <row r="434" spans="1:50" ht="23.25"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591</v>
      </c>
      <c r="AF434" s="112"/>
      <c r="AG434" s="112"/>
      <c r="AH434" s="113"/>
      <c r="AI434" s="111" t="s">
        <v>607</v>
      </c>
      <c r="AJ434" s="112"/>
      <c r="AK434" s="112"/>
      <c r="AL434" s="112"/>
      <c r="AM434" s="111" t="s">
        <v>591</v>
      </c>
      <c r="AN434" s="112"/>
      <c r="AO434" s="112"/>
      <c r="AP434" s="113"/>
      <c r="AQ434" s="111" t="s">
        <v>591</v>
      </c>
      <c r="AR434" s="112"/>
      <c r="AS434" s="112"/>
      <c r="AT434" s="113"/>
      <c r="AU434" s="112" t="s">
        <v>591</v>
      </c>
      <c r="AV434" s="112"/>
      <c r="AW434" s="112"/>
      <c r="AX434" s="222"/>
    </row>
    <row r="435" spans="1:50" ht="23.25"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591</v>
      </c>
      <c r="AN435" s="112"/>
      <c r="AO435" s="112"/>
      <c r="AP435" s="113"/>
      <c r="AQ435" s="111" t="s">
        <v>591</v>
      </c>
      <c r="AR435" s="112"/>
      <c r="AS435" s="112"/>
      <c r="AT435" s="113"/>
      <c r="AU435" s="112" t="s">
        <v>591</v>
      </c>
      <c r="AV435" s="112"/>
      <c r="AW435" s="112"/>
      <c r="AX435" s="222"/>
    </row>
    <row r="436" spans="1:50" ht="18.75" hidden="1" customHeight="1" x14ac:dyDescent="0.2">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2">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608</v>
      </c>
      <c r="AF477" s="136"/>
      <c r="AG477" s="137" t="s">
        <v>355</v>
      </c>
      <c r="AH477" s="172"/>
      <c r="AI477" s="182"/>
      <c r="AJ477" s="182"/>
      <c r="AK477" s="182"/>
      <c r="AL477" s="177"/>
      <c r="AM477" s="182"/>
      <c r="AN477" s="182"/>
      <c r="AO477" s="182"/>
      <c r="AP477" s="177"/>
      <c r="AQ477" s="217" t="s">
        <v>591</v>
      </c>
      <c r="AR477" s="136"/>
      <c r="AS477" s="137" t="s">
        <v>355</v>
      </c>
      <c r="AT477" s="172"/>
      <c r="AU477" s="136" t="s">
        <v>609</v>
      </c>
      <c r="AV477" s="136"/>
      <c r="AW477" s="137" t="s">
        <v>300</v>
      </c>
      <c r="AX477" s="138"/>
    </row>
    <row r="478" spans="1:50" ht="23.25" customHeight="1" x14ac:dyDescent="0.2">
      <c r="A478" s="998"/>
      <c r="B478" s="252"/>
      <c r="C478" s="251"/>
      <c r="D478" s="252"/>
      <c r="E478" s="166"/>
      <c r="F478" s="167"/>
      <c r="G478" s="230" t="s">
        <v>591</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591</v>
      </c>
      <c r="AC478" s="133"/>
      <c r="AD478" s="133"/>
      <c r="AE478" s="111" t="s">
        <v>591</v>
      </c>
      <c r="AF478" s="112"/>
      <c r="AG478" s="112"/>
      <c r="AH478" s="112"/>
      <c r="AI478" s="111" t="s">
        <v>591</v>
      </c>
      <c r="AJ478" s="112"/>
      <c r="AK478" s="112"/>
      <c r="AL478" s="112"/>
      <c r="AM478" s="111" t="s">
        <v>593</v>
      </c>
      <c r="AN478" s="112"/>
      <c r="AO478" s="112"/>
      <c r="AP478" s="113"/>
      <c r="AQ478" s="111" t="s">
        <v>591</v>
      </c>
      <c r="AR478" s="112"/>
      <c r="AS478" s="112"/>
      <c r="AT478" s="113"/>
      <c r="AU478" s="112" t="s">
        <v>591</v>
      </c>
      <c r="AV478" s="112"/>
      <c r="AW478" s="112"/>
      <c r="AX478" s="222"/>
    </row>
    <row r="479" spans="1:50" ht="23.25"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591</v>
      </c>
      <c r="AC479" s="221"/>
      <c r="AD479" s="221"/>
      <c r="AE479" s="111" t="s">
        <v>591</v>
      </c>
      <c r="AF479" s="112"/>
      <c r="AG479" s="112"/>
      <c r="AH479" s="113"/>
      <c r="AI479" s="111" t="s">
        <v>591</v>
      </c>
      <c r="AJ479" s="112"/>
      <c r="AK479" s="112"/>
      <c r="AL479" s="112"/>
      <c r="AM479" s="111" t="s">
        <v>609</v>
      </c>
      <c r="AN479" s="112"/>
      <c r="AO479" s="112"/>
      <c r="AP479" s="113"/>
      <c r="AQ479" s="111" t="s">
        <v>591</v>
      </c>
      <c r="AR479" s="112"/>
      <c r="AS479" s="112"/>
      <c r="AT479" s="113"/>
      <c r="AU479" s="112" t="s">
        <v>591</v>
      </c>
      <c r="AV479" s="112"/>
      <c r="AW479" s="112"/>
      <c r="AX479" s="222"/>
    </row>
    <row r="480" spans="1:50" ht="23.25"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607</v>
      </c>
      <c r="AF480" s="112"/>
      <c r="AG480" s="112"/>
      <c r="AH480" s="113"/>
      <c r="AI480" s="111" t="s">
        <v>591</v>
      </c>
      <c r="AJ480" s="112"/>
      <c r="AK480" s="112"/>
      <c r="AL480" s="112"/>
      <c r="AM480" s="111" t="s">
        <v>593</v>
      </c>
      <c r="AN480" s="112"/>
      <c r="AO480" s="112"/>
      <c r="AP480" s="113"/>
      <c r="AQ480" s="111" t="s">
        <v>591</v>
      </c>
      <c r="AR480" s="112"/>
      <c r="AS480" s="112"/>
      <c r="AT480" s="113"/>
      <c r="AU480" s="112" t="s">
        <v>593</v>
      </c>
      <c r="AV480" s="112"/>
      <c r="AW480" s="112"/>
      <c r="AX480" s="222"/>
    </row>
    <row r="481" spans="1:50" ht="23.85" customHeight="1" x14ac:dyDescent="0.2">
      <c r="A481" s="998"/>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8"/>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8"/>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8"/>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8"/>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8"/>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8"/>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8"/>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8"/>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8"/>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400000000000006" customHeight="1" x14ac:dyDescent="0.2">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585</v>
      </c>
      <c r="AE702" s="900"/>
      <c r="AF702" s="900"/>
      <c r="AG702" s="889" t="s">
        <v>610</v>
      </c>
      <c r="AH702" s="890"/>
      <c r="AI702" s="890"/>
      <c r="AJ702" s="890"/>
      <c r="AK702" s="890"/>
      <c r="AL702" s="890"/>
      <c r="AM702" s="890"/>
      <c r="AN702" s="890"/>
      <c r="AO702" s="890"/>
      <c r="AP702" s="890"/>
      <c r="AQ702" s="890"/>
      <c r="AR702" s="890"/>
      <c r="AS702" s="890"/>
      <c r="AT702" s="890"/>
      <c r="AU702" s="890"/>
      <c r="AV702" s="890"/>
      <c r="AW702" s="890"/>
      <c r="AX702" s="891"/>
    </row>
    <row r="703" spans="1:50" ht="36.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585</v>
      </c>
      <c r="AE703" s="155"/>
      <c r="AF703" s="155"/>
      <c r="AG703" s="667" t="s">
        <v>611</v>
      </c>
      <c r="AH703" s="668"/>
      <c r="AI703" s="668"/>
      <c r="AJ703" s="668"/>
      <c r="AK703" s="668"/>
      <c r="AL703" s="668"/>
      <c r="AM703" s="668"/>
      <c r="AN703" s="668"/>
      <c r="AO703" s="668"/>
      <c r="AP703" s="668"/>
      <c r="AQ703" s="668"/>
      <c r="AR703" s="668"/>
      <c r="AS703" s="668"/>
      <c r="AT703" s="668"/>
      <c r="AU703" s="668"/>
      <c r="AV703" s="668"/>
      <c r="AW703" s="668"/>
      <c r="AX703" s="669"/>
    </row>
    <row r="704" spans="1:50" ht="36.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585</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585</v>
      </c>
      <c r="AE705" s="736"/>
      <c r="AF705" s="736"/>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3"/>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615</v>
      </c>
      <c r="AE708" s="671"/>
      <c r="AF708" s="671"/>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57" customHeight="1" x14ac:dyDescent="0.2">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585</v>
      </c>
      <c r="AE709" s="155"/>
      <c r="AF709" s="155"/>
      <c r="AG709" s="667" t="s">
        <v>616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7" t="s">
        <v>591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585</v>
      </c>
      <c r="AE711" s="155"/>
      <c r="AF711" s="155"/>
      <c r="AG711" s="667" t="s">
        <v>617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t="s">
        <v>591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7" t="s">
        <v>591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585</v>
      </c>
      <c r="AE714" s="592"/>
      <c r="AF714" s="593"/>
      <c r="AG714" s="692" t="s">
        <v>618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585</v>
      </c>
      <c r="AE715" s="671"/>
      <c r="AF715" s="780"/>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111.6" customHeight="1" x14ac:dyDescent="0.2">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585</v>
      </c>
      <c r="AE716" s="762"/>
      <c r="AF716" s="762"/>
      <c r="AG716" s="667" t="s">
        <v>664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585</v>
      </c>
      <c r="AE717" s="155"/>
      <c r="AF717" s="155"/>
      <c r="AG717" s="667" t="s">
        <v>620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585</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615</v>
      </c>
      <c r="AE719" s="671"/>
      <c r="AF719" s="671"/>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3"/>
      <c r="B720" s="654"/>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13.5" customHeight="1" x14ac:dyDescent="0.2">
      <c r="A721" s="653"/>
      <c r="B721" s="654"/>
      <c r="C721" s="921"/>
      <c r="D721" s="922"/>
      <c r="E721" s="922"/>
      <c r="F721" s="923"/>
      <c r="G721" s="941"/>
      <c r="H721" s="942"/>
      <c r="I721" s="83" t="str">
        <f>IF(OR(G721="　", G721=""), "", "-")</f>
        <v/>
      </c>
      <c r="J721" s="920" t="s">
        <v>665</v>
      </c>
      <c r="K721" s="920"/>
      <c r="L721" s="83" t="str">
        <f>IF(M721="","","-")</f>
        <v/>
      </c>
      <c r="M721" s="84"/>
      <c r="N721" s="917" t="s">
        <v>666</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13.95" hidden="1" customHeight="1" x14ac:dyDescent="0.2">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13.95" hidden="1" customHeight="1" x14ac:dyDescent="0.2">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13.95" hidden="1" customHeight="1" x14ac:dyDescent="0.2">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13.95" hidden="1" customHeight="1" x14ac:dyDescent="0.2">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52.95" customHeight="1" x14ac:dyDescent="0.2">
      <c r="A726" s="624" t="s">
        <v>48</v>
      </c>
      <c r="B726" s="625"/>
      <c r="C726" s="443" t="s">
        <v>53</v>
      </c>
      <c r="D726" s="581"/>
      <c r="E726" s="581"/>
      <c r="F726" s="582"/>
      <c r="G726" s="801" t="s">
        <v>622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6"/>
      <c r="B727" s="627"/>
      <c r="C727" s="698" t="s">
        <v>57</v>
      </c>
      <c r="D727" s="699"/>
      <c r="E727" s="699"/>
      <c r="F727" s="700"/>
      <c r="G727" s="799" t="s">
        <v>623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6.4" customHeight="1" thickBot="1" x14ac:dyDescent="0.25">
      <c r="A729" s="768" t="s">
        <v>668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6.5" customHeight="1" thickBot="1" x14ac:dyDescent="0.25">
      <c r="A731" s="621" t="s">
        <v>257</v>
      </c>
      <c r="B731" s="622"/>
      <c r="C731" s="622"/>
      <c r="D731" s="622"/>
      <c r="E731" s="623"/>
      <c r="F731" s="683" t="s">
        <v>669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3.5" customHeight="1" thickBot="1" x14ac:dyDescent="0.25">
      <c r="A733" s="752" t="s">
        <v>257</v>
      </c>
      <c r="B733" s="753"/>
      <c r="C733" s="753"/>
      <c r="D733" s="753"/>
      <c r="E733" s="754"/>
      <c r="F733" s="769" t="s">
        <v>670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4.6"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7" t="s">
        <v>475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548</v>
      </c>
      <c r="B737" s="124"/>
      <c r="C737" s="124"/>
      <c r="D737" s="125"/>
      <c r="E737" s="122" t="s">
        <v>624</v>
      </c>
      <c r="F737" s="122"/>
      <c r="G737" s="122"/>
      <c r="H737" s="122"/>
      <c r="I737" s="122"/>
      <c r="J737" s="122"/>
      <c r="K737" s="122"/>
      <c r="L737" s="122"/>
      <c r="M737" s="122"/>
      <c r="N737" s="101" t="s">
        <v>541</v>
      </c>
      <c r="O737" s="101"/>
      <c r="P737" s="101"/>
      <c r="Q737" s="101"/>
      <c r="R737" s="122" t="s">
        <v>625</v>
      </c>
      <c r="S737" s="122"/>
      <c r="T737" s="122"/>
      <c r="U737" s="122"/>
      <c r="V737" s="122"/>
      <c r="W737" s="122"/>
      <c r="X737" s="122"/>
      <c r="Y737" s="122"/>
      <c r="Z737" s="122"/>
      <c r="AA737" s="101" t="s">
        <v>540</v>
      </c>
      <c r="AB737" s="101"/>
      <c r="AC737" s="101"/>
      <c r="AD737" s="101"/>
      <c r="AE737" s="122" t="s">
        <v>626</v>
      </c>
      <c r="AF737" s="122"/>
      <c r="AG737" s="122"/>
      <c r="AH737" s="122"/>
      <c r="AI737" s="122"/>
      <c r="AJ737" s="122"/>
      <c r="AK737" s="122"/>
      <c r="AL737" s="122"/>
      <c r="AM737" s="122"/>
      <c r="AN737" s="101" t="s">
        <v>539</v>
      </c>
      <c r="AO737" s="101"/>
      <c r="AP737" s="101"/>
      <c r="AQ737" s="101"/>
      <c r="AR737" s="102" t="s">
        <v>627</v>
      </c>
      <c r="AS737" s="103"/>
      <c r="AT737" s="103"/>
      <c r="AU737" s="103"/>
      <c r="AV737" s="103"/>
      <c r="AW737" s="103"/>
      <c r="AX737" s="104"/>
      <c r="AY737" s="89"/>
      <c r="AZ737" s="89"/>
    </row>
    <row r="738" spans="1:52" ht="24.75" customHeight="1" x14ac:dyDescent="0.2">
      <c r="A738" s="123" t="s">
        <v>538</v>
      </c>
      <c r="B738" s="124"/>
      <c r="C738" s="124"/>
      <c r="D738" s="125"/>
      <c r="E738" s="122" t="s">
        <v>628</v>
      </c>
      <c r="F738" s="122"/>
      <c r="G738" s="122"/>
      <c r="H738" s="122"/>
      <c r="I738" s="122"/>
      <c r="J738" s="122"/>
      <c r="K738" s="122"/>
      <c r="L738" s="122"/>
      <c r="M738" s="122"/>
      <c r="N738" s="101" t="s">
        <v>537</v>
      </c>
      <c r="O738" s="101"/>
      <c r="P738" s="101"/>
      <c r="Q738" s="101"/>
      <c r="R738" s="122" t="s">
        <v>629</v>
      </c>
      <c r="S738" s="122"/>
      <c r="T738" s="122"/>
      <c r="U738" s="122"/>
      <c r="V738" s="122"/>
      <c r="W738" s="122"/>
      <c r="X738" s="122"/>
      <c r="Y738" s="122"/>
      <c r="Z738" s="122"/>
      <c r="AA738" s="101" t="s">
        <v>536</v>
      </c>
      <c r="AB738" s="101"/>
      <c r="AC738" s="101"/>
      <c r="AD738" s="101"/>
      <c r="AE738" s="122" t="s">
        <v>630</v>
      </c>
      <c r="AF738" s="122"/>
      <c r="AG738" s="122"/>
      <c r="AH738" s="122"/>
      <c r="AI738" s="122"/>
      <c r="AJ738" s="122"/>
      <c r="AK738" s="122"/>
      <c r="AL738" s="122"/>
      <c r="AM738" s="122"/>
      <c r="AN738" s="101" t="s">
        <v>532</v>
      </c>
      <c r="AO738" s="101"/>
      <c r="AP738" s="101"/>
      <c r="AQ738" s="101"/>
      <c r="AR738" s="102" t="s">
        <v>631</v>
      </c>
      <c r="AS738" s="103"/>
      <c r="AT738" s="103"/>
      <c r="AU738" s="103"/>
      <c r="AV738" s="103"/>
      <c r="AW738" s="103"/>
      <c r="AX738" s="104"/>
    </row>
    <row r="739" spans="1:52" ht="24.75" customHeight="1" thickBot="1" x14ac:dyDescent="0.25">
      <c r="A739" s="126" t="s">
        <v>528</v>
      </c>
      <c r="B739" s="127"/>
      <c r="C739" s="127"/>
      <c r="D739" s="128"/>
      <c r="E739" s="129" t="s">
        <v>578</v>
      </c>
      <c r="F739" s="117"/>
      <c r="G739" s="117"/>
      <c r="H739" s="93" t="str">
        <f>IF(E739="", "", "(")</f>
        <v>(</v>
      </c>
      <c r="I739" s="117"/>
      <c r="J739" s="117"/>
      <c r="K739" s="93" t="str">
        <f>IF(OR(I739="　", I739=""), "", "-")</f>
        <v/>
      </c>
      <c r="L739" s="118">
        <v>131</v>
      </c>
      <c r="M739" s="118"/>
      <c r="N739" s="94" t="str">
        <f>IF(O739="", "", "-")</f>
        <v/>
      </c>
      <c r="O739" s="95"/>
      <c r="P739" s="94" t="str">
        <f>IF(E739="", "", ")")</f>
        <v>)</v>
      </c>
      <c r="Q739" s="129" t="s">
        <v>662</v>
      </c>
      <c r="R739" s="117"/>
      <c r="S739" s="117"/>
      <c r="T739" s="93" t="str">
        <f>IF(Q739="", "", "(")</f>
        <v>(</v>
      </c>
      <c r="U739" s="117"/>
      <c r="V739" s="117"/>
      <c r="W739" s="93" t="str">
        <f>IF(OR(U739="　", U739=""), "", "-")</f>
        <v/>
      </c>
      <c r="X739" s="118">
        <v>262</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510</v>
      </c>
      <c r="B779" s="764"/>
      <c r="C779" s="764"/>
      <c r="D779" s="764"/>
      <c r="E779" s="764"/>
      <c r="F779" s="765"/>
      <c r="G779" s="614" t="s">
        <v>632</v>
      </c>
      <c r="H779" s="615"/>
      <c r="I779" s="615"/>
      <c r="J779" s="615"/>
      <c r="K779" s="615"/>
      <c r="L779" s="615"/>
      <c r="M779" s="615"/>
      <c r="N779" s="615"/>
      <c r="O779" s="615"/>
      <c r="P779" s="615"/>
      <c r="Q779" s="615"/>
      <c r="R779" s="615"/>
      <c r="S779" s="615"/>
      <c r="T779" s="615"/>
      <c r="U779" s="615"/>
      <c r="V779" s="615"/>
      <c r="W779" s="615"/>
      <c r="X779" s="615"/>
      <c r="Y779" s="615"/>
      <c r="Z779" s="615"/>
      <c r="AA779" s="615"/>
      <c r="AB779" s="781"/>
      <c r="AC779" s="614" t="s">
        <v>633</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2">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6"/>
      <c r="C781" s="766"/>
      <c r="D781" s="766"/>
      <c r="E781" s="766"/>
      <c r="F781" s="767"/>
      <c r="G781" s="449" t="s">
        <v>638</v>
      </c>
      <c r="H781" s="450"/>
      <c r="I781" s="450"/>
      <c r="J781" s="450"/>
      <c r="K781" s="451"/>
      <c r="L781" s="452" t="s">
        <v>639</v>
      </c>
      <c r="M781" s="453"/>
      <c r="N781" s="453"/>
      <c r="O781" s="453"/>
      <c r="P781" s="453"/>
      <c r="Q781" s="453"/>
      <c r="R781" s="453"/>
      <c r="S781" s="453"/>
      <c r="T781" s="453"/>
      <c r="U781" s="453"/>
      <c r="V781" s="453"/>
      <c r="W781" s="453"/>
      <c r="X781" s="454"/>
      <c r="Y781" s="455">
        <v>34</v>
      </c>
      <c r="Z781" s="456"/>
      <c r="AA781" s="456"/>
      <c r="AB781" s="557"/>
      <c r="AC781" s="449" t="s">
        <v>640</v>
      </c>
      <c r="AD781" s="450"/>
      <c r="AE781" s="450"/>
      <c r="AF781" s="450"/>
      <c r="AG781" s="451"/>
      <c r="AH781" s="452" t="s">
        <v>644</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2">
      <c r="A782" s="556"/>
      <c r="B782" s="766"/>
      <c r="C782" s="766"/>
      <c r="D782" s="766"/>
      <c r="E782" s="766"/>
      <c r="F782" s="767"/>
      <c r="G782" s="348" t="s">
        <v>640</v>
      </c>
      <c r="H782" s="349"/>
      <c r="I782" s="349"/>
      <c r="J782" s="349"/>
      <c r="K782" s="350"/>
      <c r="L782" s="401" t="s">
        <v>641</v>
      </c>
      <c r="M782" s="402"/>
      <c r="N782" s="402"/>
      <c r="O782" s="402"/>
      <c r="P782" s="402"/>
      <c r="Q782" s="402"/>
      <c r="R782" s="402"/>
      <c r="S782" s="402"/>
      <c r="T782" s="402"/>
      <c r="U782" s="402"/>
      <c r="V782" s="402"/>
      <c r="W782" s="402"/>
      <c r="X782" s="403"/>
      <c r="Y782" s="398">
        <v>5</v>
      </c>
      <c r="Z782" s="399"/>
      <c r="AA782" s="399"/>
      <c r="AB782" s="405"/>
      <c r="AC782" s="348" t="s">
        <v>645</v>
      </c>
      <c r="AD782" s="349"/>
      <c r="AE782" s="349"/>
      <c r="AF782" s="349"/>
      <c r="AG782" s="350"/>
      <c r="AH782" s="401" t="s">
        <v>646</v>
      </c>
      <c r="AI782" s="402"/>
      <c r="AJ782" s="402"/>
      <c r="AK782" s="402"/>
      <c r="AL782" s="402"/>
      <c r="AM782" s="402"/>
      <c r="AN782" s="402"/>
      <c r="AO782" s="402"/>
      <c r="AP782" s="402"/>
      <c r="AQ782" s="402"/>
      <c r="AR782" s="402"/>
      <c r="AS782" s="402"/>
      <c r="AT782" s="403"/>
      <c r="AU782" s="398">
        <v>8</v>
      </c>
      <c r="AV782" s="399"/>
      <c r="AW782" s="399"/>
      <c r="AX782" s="400"/>
    </row>
    <row r="783" spans="1:50" ht="24.75" customHeight="1" x14ac:dyDescent="0.2">
      <c r="A783" s="556"/>
      <c r="B783" s="766"/>
      <c r="C783" s="766"/>
      <c r="D783" s="766"/>
      <c r="E783" s="766"/>
      <c r="F783" s="767"/>
      <c r="G783" s="348" t="s">
        <v>642</v>
      </c>
      <c r="H783" s="349"/>
      <c r="I783" s="349"/>
      <c r="J783" s="349"/>
      <c r="K783" s="350"/>
      <c r="L783" s="401" t="s">
        <v>643</v>
      </c>
      <c r="M783" s="402"/>
      <c r="N783" s="402"/>
      <c r="O783" s="402"/>
      <c r="P783" s="402"/>
      <c r="Q783" s="402"/>
      <c r="R783" s="402"/>
      <c r="S783" s="402"/>
      <c r="T783" s="402"/>
      <c r="U783" s="402"/>
      <c r="V783" s="402"/>
      <c r="W783" s="402"/>
      <c r="X783" s="403"/>
      <c r="Y783" s="398">
        <v>4</v>
      </c>
      <c r="Z783" s="399"/>
      <c r="AA783" s="399"/>
      <c r="AB783" s="405"/>
      <c r="AC783" s="348" t="s">
        <v>647</v>
      </c>
      <c r="AD783" s="349"/>
      <c r="AE783" s="349"/>
      <c r="AF783" s="349"/>
      <c r="AG783" s="350"/>
      <c r="AH783" s="401" t="s">
        <v>648</v>
      </c>
      <c r="AI783" s="402"/>
      <c r="AJ783" s="402"/>
      <c r="AK783" s="402"/>
      <c r="AL783" s="402"/>
      <c r="AM783" s="402"/>
      <c r="AN783" s="402"/>
      <c r="AO783" s="402"/>
      <c r="AP783" s="402"/>
      <c r="AQ783" s="402"/>
      <c r="AR783" s="402"/>
      <c r="AS783" s="402"/>
      <c r="AT783" s="403"/>
      <c r="AU783" s="398">
        <v>5</v>
      </c>
      <c r="AV783" s="399"/>
      <c r="AW783" s="399"/>
      <c r="AX783" s="400"/>
    </row>
    <row r="784" spans="1:50" ht="24.75" customHeight="1" x14ac:dyDescent="0.2">
      <c r="A784" s="556"/>
      <c r="B784" s="766"/>
      <c r="C784" s="766"/>
      <c r="D784" s="766"/>
      <c r="E784" s="766"/>
      <c r="F784" s="767"/>
      <c r="G784" s="348" t="s">
        <v>645</v>
      </c>
      <c r="H784" s="349"/>
      <c r="I784" s="349"/>
      <c r="J784" s="349"/>
      <c r="K784" s="350"/>
      <c r="L784" s="401" t="s">
        <v>652</v>
      </c>
      <c r="M784" s="402"/>
      <c r="N784" s="402"/>
      <c r="O784" s="402"/>
      <c r="P784" s="402"/>
      <c r="Q784" s="402"/>
      <c r="R784" s="402"/>
      <c r="S784" s="402"/>
      <c r="T784" s="402"/>
      <c r="U784" s="402"/>
      <c r="V784" s="402"/>
      <c r="W784" s="402"/>
      <c r="X784" s="403"/>
      <c r="Y784" s="398">
        <v>2</v>
      </c>
      <c r="Z784" s="399"/>
      <c r="AA784" s="399"/>
      <c r="AB784" s="405"/>
      <c r="AC784" s="348" t="s">
        <v>642</v>
      </c>
      <c r="AD784" s="349"/>
      <c r="AE784" s="349"/>
      <c r="AF784" s="349"/>
      <c r="AG784" s="350"/>
      <c r="AH784" s="401" t="s">
        <v>643</v>
      </c>
      <c r="AI784" s="402"/>
      <c r="AJ784" s="402"/>
      <c r="AK784" s="402"/>
      <c r="AL784" s="402"/>
      <c r="AM784" s="402"/>
      <c r="AN784" s="402"/>
      <c r="AO784" s="402"/>
      <c r="AP784" s="402"/>
      <c r="AQ784" s="402"/>
      <c r="AR784" s="402"/>
      <c r="AS784" s="402"/>
      <c r="AT784" s="403"/>
      <c r="AU784" s="398">
        <v>4</v>
      </c>
      <c r="AV784" s="399"/>
      <c r="AW784" s="399"/>
      <c r="AX784" s="400"/>
    </row>
    <row r="785" spans="1:50" ht="24.75" customHeight="1" x14ac:dyDescent="0.2">
      <c r="A785" s="556"/>
      <c r="B785" s="766"/>
      <c r="C785" s="766"/>
      <c r="D785" s="766"/>
      <c r="E785" s="766"/>
      <c r="F785" s="767"/>
      <c r="G785" s="348" t="s">
        <v>650</v>
      </c>
      <c r="H785" s="349"/>
      <c r="I785" s="349"/>
      <c r="J785" s="349"/>
      <c r="K785" s="350"/>
      <c r="L785" s="401" t="s">
        <v>653</v>
      </c>
      <c r="M785" s="402"/>
      <c r="N785" s="402"/>
      <c r="O785" s="402"/>
      <c r="P785" s="402"/>
      <c r="Q785" s="402"/>
      <c r="R785" s="402"/>
      <c r="S785" s="402"/>
      <c r="T785" s="402"/>
      <c r="U785" s="402"/>
      <c r="V785" s="402"/>
      <c r="W785" s="402"/>
      <c r="X785" s="403"/>
      <c r="Y785" s="398">
        <v>20</v>
      </c>
      <c r="Z785" s="399"/>
      <c r="AA785" s="399"/>
      <c r="AB785" s="405"/>
      <c r="AC785" s="348" t="s">
        <v>638</v>
      </c>
      <c r="AD785" s="349"/>
      <c r="AE785" s="349"/>
      <c r="AF785" s="349"/>
      <c r="AG785" s="350"/>
      <c r="AH785" s="401" t="s">
        <v>649</v>
      </c>
      <c r="AI785" s="402"/>
      <c r="AJ785" s="402"/>
      <c r="AK785" s="402"/>
      <c r="AL785" s="402"/>
      <c r="AM785" s="402"/>
      <c r="AN785" s="402"/>
      <c r="AO785" s="402"/>
      <c r="AP785" s="402"/>
      <c r="AQ785" s="402"/>
      <c r="AR785" s="402"/>
      <c r="AS785" s="402"/>
      <c r="AT785" s="403"/>
      <c r="AU785" s="398">
        <v>2</v>
      </c>
      <c r="AV785" s="399"/>
      <c r="AW785" s="399"/>
      <c r="AX785" s="400"/>
    </row>
    <row r="786" spans="1:50" ht="24.75" customHeight="1" x14ac:dyDescent="0.2">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650</v>
      </c>
      <c r="AD786" s="349"/>
      <c r="AE786" s="349"/>
      <c r="AF786" s="349"/>
      <c r="AG786" s="350"/>
      <c r="AH786" s="401" t="s">
        <v>651</v>
      </c>
      <c r="AI786" s="402"/>
      <c r="AJ786" s="402"/>
      <c r="AK786" s="402"/>
      <c r="AL786" s="402"/>
      <c r="AM786" s="402"/>
      <c r="AN786" s="402"/>
      <c r="AO786" s="402"/>
      <c r="AP786" s="402"/>
      <c r="AQ786" s="402"/>
      <c r="AR786" s="402"/>
      <c r="AS786" s="402"/>
      <c r="AT786" s="403"/>
      <c r="AU786" s="398">
        <v>9</v>
      </c>
      <c r="AV786" s="399"/>
      <c r="AW786" s="399"/>
      <c r="AX786" s="400"/>
    </row>
    <row r="787" spans="1:50" ht="24.75" customHeight="1" x14ac:dyDescent="0.2">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65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56</v>
      </c>
      <c r="AV791" s="415"/>
      <c r="AW791" s="415"/>
      <c r="AX791" s="417"/>
    </row>
    <row r="792" spans="1:50" ht="24.75" customHeight="1" x14ac:dyDescent="0.2">
      <c r="A792" s="556"/>
      <c r="B792" s="766"/>
      <c r="C792" s="766"/>
      <c r="D792" s="766"/>
      <c r="E792" s="766"/>
      <c r="F792" s="767"/>
      <c r="G792" s="439" t="s">
        <v>658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6"/>
      <c r="C794" s="766"/>
      <c r="D794" s="766"/>
      <c r="E794" s="766"/>
      <c r="F794" s="767"/>
      <c r="G794" s="449" t="s">
        <v>659</v>
      </c>
      <c r="H794" s="450"/>
      <c r="I794" s="450"/>
      <c r="J794" s="450"/>
      <c r="K794" s="451"/>
      <c r="L794" s="452" t="s">
        <v>660</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6"/>
      <c r="C805" s="766"/>
      <c r="D805" s="766"/>
      <c r="E805" s="766"/>
      <c r="F805" s="767"/>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467</v>
      </c>
      <c r="AM831" s="960"/>
      <c r="AN831" s="960"/>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634</v>
      </c>
      <c r="D837" s="418"/>
      <c r="E837" s="418"/>
      <c r="F837" s="418"/>
      <c r="G837" s="418"/>
      <c r="H837" s="418"/>
      <c r="I837" s="418"/>
      <c r="J837" s="419">
        <v>7010901005494</v>
      </c>
      <c r="K837" s="420"/>
      <c r="L837" s="420"/>
      <c r="M837" s="420"/>
      <c r="N837" s="420"/>
      <c r="O837" s="420"/>
      <c r="P837" s="425" t="s">
        <v>635</v>
      </c>
      <c r="Q837" s="317"/>
      <c r="R837" s="317"/>
      <c r="S837" s="317"/>
      <c r="T837" s="317"/>
      <c r="U837" s="317"/>
      <c r="V837" s="317"/>
      <c r="W837" s="317"/>
      <c r="X837" s="317"/>
      <c r="Y837" s="318">
        <v>65</v>
      </c>
      <c r="Z837" s="319"/>
      <c r="AA837" s="319"/>
      <c r="AB837" s="320"/>
      <c r="AC837" s="328" t="s">
        <v>497</v>
      </c>
      <c r="AD837" s="423"/>
      <c r="AE837" s="423"/>
      <c r="AF837" s="423"/>
      <c r="AG837" s="423"/>
      <c r="AH837" s="421">
        <v>1</v>
      </c>
      <c r="AI837" s="422"/>
      <c r="AJ837" s="422"/>
      <c r="AK837" s="422"/>
      <c r="AL837" s="325">
        <v>99.9</v>
      </c>
      <c r="AM837" s="326"/>
      <c r="AN837" s="326"/>
      <c r="AO837" s="327"/>
      <c r="AP837" s="321" t="s">
        <v>591</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636</v>
      </c>
      <c r="D870" s="418"/>
      <c r="E870" s="418"/>
      <c r="F870" s="418"/>
      <c r="G870" s="418"/>
      <c r="H870" s="418"/>
      <c r="I870" s="418"/>
      <c r="J870" s="419">
        <v>1020005004051</v>
      </c>
      <c r="K870" s="420"/>
      <c r="L870" s="420"/>
      <c r="M870" s="420"/>
      <c r="N870" s="420"/>
      <c r="O870" s="420"/>
      <c r="P870" s="425" t="s">
        <v>637</v>
      </c>
      <c r="Q870" s="317"/>
      <c r="R870" s="317"/>
      <c r="S870" s="317"/>
      <c r="T870" s="317"/>
      <c r="U870" s="317"/>
      <c r="V870" s="317"/>
      <c r="W870" s="317"/>
      <c r="X870" s="317"/>
      <c r="Y870" s="318">
        <v>56</v>
      </c>
      <c r="Z870" s="319"/>
      <c r="AA870" s="319"/>
      <c r="AB870" s="320"/>
      <c r="AC870" s="328" t="s">
        <v>497</v>
      </c>
      <c r="AD870" s="328"/>
      <c r="AE870" s="328"/>
      <c r="AF870" s="328"/>
      <c r="AG870" s="328"/>
      <c r="AH870" s="421">
        <v>1</v>
      </c>
      <c r="AI870" s="422"/>
      <c r="AJ870" s="422"/>
      <c r="AK870" s="422"/>
      <c r="AL870" s="325">
        <v>99.6</v>
      </c>
      <c r="AM870" s="326"/>
      <c r="AN870" s="326"/>
      <c r="AO870" s="327"/>
      <c r="AP870" s="321" t="s">
        <v>591</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24" t="s">
        <v>656</v>
      </c>
      <c r="D903" s="418"/>
      <c r="E903" s="418"/>
      <c r="F903" s="418"/>
      <c r="G903" s="418"/>
      <c r="H903" s="418"/>
      <c r="I903" s="418"/>
      <c r="J903" s="419" t="s">
        <v>591</v>
      </c>
      <c r="K903" s="420"/>
      <c r="L903" s="420"/>
      <c r="M903" s="420"/>
      <c r="N903" s="420"/>
      <c r="O903" s="420"/>
      <c r="P903" s="425" t="s">
        <v>657</v>
      </c>
      <c r="Q903" s="317"/>
      <c r="R903" s="317"/>
      <c r="S903" s="317"/>
      <c r="T903" s="317"/>
      <c r="U903" s="317"/>
      <c r="V903" s="317"/>
      <c r="W903" s="317"/>
      <c r="X903" s="317"/>
      <c r="Y903" s="318">
        <v>3</v>
      </c>
      <c r="Z903" s="319"/>
      <c r="AA903" s="319"/>
      <c r="AB903" s="320"/>
      <c r="AC903" s="328" t="s">
        <v>650</v>
      </c>
      <c r="AD903" s="423"/>
      <c r="AE903" s="423"/>
      <c r="AF903" s="423"/>
      <c r="AG903" s="423"/>
      <c r="AH903" s="421" t="s">
        <v>600</v>
      </c>
      <c r="AI903" s="422"/>
      <c r="AJ903" s="422"/>
      <c r="AK903" s="422"/>
      <c r="AL903" s="325" t="s">
        <v>591</v>
      </c>
      <c r="AM903" s="326"/>
      <c r="AN903" s="326"/>
      <c r="AO903" s="327"/>
      <c r="AP903" s="321" t="s">
        <v>591</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467</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452</v>
      </c>
      <c r="AQ1101" s="427"/>
      <c r="AR1101" s="427"/>
      <c r="AS1101" s="427"/>
      <c r="AT1101" s="427"/>
      <c r="AU1101" s="427"/>
      <c r="AV1101" s="427"/>
      <c r="AW1101" s="427"/>
      <c r="AX1101" s="427"/>
    </row>
    <row r="1102" spans="1:50" ht="30" customHeight="1" x14ac:dyDescent="0.2">
      <c r="A1102" s="404">
        <v>1</v>
      </c>
      <c r="B1102" s="404">
        <v>1</v>
      </c>
      <c r="C1102" s="897"/>
      <c r="D1102" s="897"/>
      <c r="E1102" s="261" t="s">
        <v>591</v>
      </c>
      <c r="F1102" s="896"/>
      <c r="G1102" s="896"/>
      <c r="H1102" s="896"/>
      <c r="I1102" s="896"/>
      <c r="J1102" s="419" t="s">
        <v>591</v>
      </c>
      <c r="K1102" s="420"/>
      <c r="L1102" s="420"/>
      <c r="M1102" s="420"/>
      <c r="N1102" s="420"/>
      <c r="O1102" s="420"/>
      <c r="P1102" s="425" t="s">
        <v>591</v>
      </c>
      <c r="Q1102" s="317"/>
      <c r="R1102" s="317"/>
      <c r="S1102" s="317"/>
      <c r="T1102" s="317"/>
      <c r="U1102" s="317"/>
      <c r="V1102" s="317"/>
      <c r="W1102" s="317"/>
      <c r="X1102" s="317"/>
      <c r="Y1102" s="318" t="s">
        <v>591</v>
      </c>
      <c r="Z1102" s="319"/>
      <c r="AA1102" s="319"/>
      <c r="AB1102" s="320"/>
      <c r="AC1102" s="322"/>
      <c r="AD1102" s="322"/>
      <c r="AE1102" s="322"/>
      <c r="AF1102" s="322"/>
      <c r="AG1102" s="322"/>
      <c r="AH1102" s="323" t="s">
        <v>591</v>
      </c>
      <c r="AI1102" s="324"/>
      <c r="AJ1102" s="324"/>
      <c r="AK1102" s="324"/>
      <c r="AL1102" s="325" t="s">
        <v>591</v>
      </c>
      <c r="AM1102" s="326"/>
      <c r="AN1102" s="326"/>
      <c r="AO1102" s="327"/>
      <c r="AP1102" s="321" t="s">
        <v>591</v>
      </c>
      <c r="AQ1102" s="321"/>
      <c r="AR1102" s="321"/>
      <c r="AS1102" s="321"/>
      <c r="AT1102" s="321"/>
      <c r="AU1102" s="321"/>
      <c r="AV1102" s="321"/>
      <c r="AW1102" s="321"/>
      <c r="AX1102" s="321"/>
    </row>
    <row r="1103" spans="1:50" ht="30" hidden="1" customHeight="1" x14ac:dyDescent="0.2">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41" priority="14045">
      <formula>IF(RIGHT(TEXT(AE32,"0.#"),1)=".",FALSE,TRUE)</formula>
    </cfRule>
    <cfRule type="expression" dxfId="2840" priority="14046">
      <formula>IF(RIGHT(TEXT(AE32,"0.#"),1)=".",TRUE,FALSE)</formula>
    </cfRule>
  </conditionalFormatting>
  <conditionalFormatting sqref="P18:AX18">
    <cfRule type="expression" dxfId="2839" priority="13931">
      <formula>IF(RIGHT(TEXT(P18,"0.#"),1)=".",FALSE,TRUE)</formula>
    </cfRule>
    <cfRule type="expression" dxfId="2838" priority="13932">
      <formula>IF(RIGHT(TEXT(P18,"0.#"),1)=".",TRUE,FALSE)</formula>
    </cfRule>
  </conditionalFormatting>
  <conditionalFormatting sqref="Y782">
    <cfRule type="expression" dxfId="2837" priority="13927">
      <formula>IF(RIGHT(TEXT(Y782,"0.#"),1)=".",FALSE,TRUE)</formula>
    </cfRule>
    <cfRule type="expression" dxfId="2836" priority="13928">
      <formula>IF(RIGHT(TEXT(Y782,"0.#"),1)=".",TRUE,FALSE)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6:Y803 Y794">
    <cfRule type="expression" dxfId="2833" priority="13705">
      <formula>IF(RIGHT(TEXT(Y794,"0.#"),1)=".",FALSE,TRUE)</formula>
    </cfRule>
    <cfRule type="expression" dxfId="2832" priority="13706">
      <formula>IF(RIGHT(TEXT(Y794,"0.#"),1)=".",TRUE,FALSE)</formula>
    </cfRule>
  </conditionalFormatting>
  <conditionalFormatting sqref="AR15:AX15 AK13:AX13">
    <cfRule type="expression" dxfId="2831" priority="13753">
      <formula>IF(RIGHT(TEXT(AK13,"0.#"),1)=".",FALSE,TRUE)</formula>
    </cfRule>
    <cfRule type="expression" dxfId="2830" priority="13754">
      <formula>IF(RIGHT(TEXT(AK13,"0.#"),1)=".",TRUE,FALSE)</formula>
    </cfRule>
  </conditionalFormatting>
  <conditionalFormatting sqref="AD19:AJ19">
    <cfRule type="expression" dxfId="2829" priority="13751">
      <formula>IF(RIGHT(TEXT(AD19,"0.#"),1)=".",FALSE,TRUE)</formula>
    </cfRule>
    <cfRule type="expression" dxfId="2828" priority="13752">
      <formula>IF(RIGHT(TEXT(AD19,"0.#"),1)=".",TRUE,FALSE)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83:Y790 Y781">
    <cfRule type="expression" dxfId="2825" priority="13729">
      <formula>IF(RIGHT(TEXT(Y781,"0.#"),1)=".",FALSE,TRUE)</formula>
    </cfRule>
    <cfRule type="expression" dxfId="2824" priority="13730">
      <formula>IF(RIGHT(TEXT(Y781,"0.#"),1)=".",TRUE,FALSE)</formula>
    </cfRule>
  </conditionalFormatting>
  <conditionalFormatting sqref="AU782">
    <cfRule type="expression" dxfId="2823" priority="13727">
      <formula>IF(RIGHT(TEXT(AU782,"0.#"),1)=".",FALSE,TRUE)</formula>
    </cfRule>
    <cfRule type="expression" dxfId="2822" priority="13728">
      <formula>IF(RIGHT(TEXT(AU782,"0.#"),1)=".",TRUE,FALSE)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3:AU790 AU781">
    <cfRule type="expression" dxfId="2819" priority="13723">
      <formula>IF(RIGHT(TEXT(AU781,"0.#"),1)=".",FALSE,TRUE)</formula>
    </cfRule>
    <cfRule type="expression" dxfId="2818" priority="13724">
      <formula>IF(RIGHT(TEXT(AU781,"0.#"),1)=".",TRUE,FALSE)</formula>
    </cfRule>
  </conditionalFormatting>
  <conditionalFormatting sqref="Y821 Y808 Y795">
    <cfRule type="expression" dxfId="2817" priority="13709">
      <formula>IF(RIGHT(TEXT(Y795,"0.#"),1)=".",FALSE,TRUE)</formula>
    </cfRule>
    <cfRule type="expression" dxfId="2816" priority="13710">
      <formula>IF(RIGHT(TEXT(Y795,"0.#"),1)=".",TRUE,FALSE)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E117 AM117">
    <cfRule type="expression" dxfId="2631" priority="13201">
      <formula>IF(RIGHT(TEXT(AE117,"0.#"),1)=".",FALSE,TRUE)</formula>
    </cfRule>
    <cfRule type="expression" dxfId="2630" priority="13202">
      <formula>IF(RIGHT(TEXT(AE117,"0.#"),1)=".",TRUE,FALSE)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M134:AM135 AQ134:AQ135 AU134:AU135">
    <cfRule type="expression" dxfId="2575" priority="13107">
      <formula>IF(RIGHT(TEXT(AM134,"0.#"),1)=".",FALSE,TRUE)</formula>
    </cfRule>
    <cfRule type="expression" dxfId="2574" priority="13108">
      <formula>IF(RIGHT(TEXT(AM134,"0.#"),1)=".",TRUE,FALSE)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8:AO838">
    <cfRule type="expression" dxfId="2425" priority="2863">
      <formula>IF(AND(AL838&gt;=0, RIGHT(TEXT(AL838,"0.#"),1)&lt;&gt;"."),TRUE,FALSE)</formula>
    </cfRule>
    <cfRule type="expression" dxfId="2424" priority="2864">
      <formula>IF(AND(AL838&gt;=0, RIGHT(TEXT(AL838,"0.#"),1)="."),TRUE,FALSE)</formula>
    </cfRule>
    <cfRule type="expression" dxfId="2423" priority="2865">
      <formula>IF(AND(AL838&lt;0, RIGHT(TEXT(AL838,"0.#"),1)&lt;&gt;"."),TRUE,FALSE)</formula>
    </cfRule>
    <cfRule type="expression" dxfId="2422" priority="2866">
      <formula>IF(AND(AL838&lt;0, RIGHT(TEXT(AL838,"0.#"),1)="."),TRUE,FALSE)</formula>
    </cfRule>
  </conditionalFormatting>
  <conditionalFormatting sqref="Y838">
    <cfRule type="expression" dxfId="2421" priority="2861">
      <formula>IF(RIGHT(TEXT(Y838,"0.#"),1)=".",FALSE,TRUE)</formula>
    </cfRule>
    <cfRule type="expression" dxfId="2420" priority="2862">
      <formula>IF(RIGHT(TEXT(Y838,"0.#"),1)=".",TRUE,FALSE)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M138:AM139 AQ138:AQ139 AU138:AU139">
    <cfRule type="expression" dxfId="2209" priority="1997">
      <formula>IF(RIGHT(TEXT(AM138,"0.#"),1)=".",FALSE,TRUE)</formula>
    </cfRule>
    <cfRule type="expression" dxfId="2208" priority="1998">
      <formula>IF(RIGHT(TEXT(AM138,"0.#"),1)=".",TRUE,FALSE)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871">
    <cfRule type="expression" dxfId="2101" priority="2115">
      <formula>IF(RIGHT(TEXT(Y871,"0.#"),1)=".",FALSE,TRUE)</formula>
    </cfRule>
    <cfRule type="expression" dxfId="2100" priority="2116">
      <formula>IF(RIGHT(TEXT(Y871,"0.#"),1)=".",TRUE,FALSE)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3:Y904">
    <cfRule type="expression" dxfId="2097" priority="2103">
      <formula>IF(RIGHT(TEXT(Y903,"0.#"),1)=".",FALSE,TRUE)</formula>
    </cfRule>
    <cfRule type="expression" dxfId="2096" priority="2104">
      <formula>IF(RIGHT(TEXT(Y903,"0.#"),1)=".",TRUE,FALSE)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6:Y937">
    <cfRule type="expression" dxfId="2093" priority="2091">
      <formula>IF(RIGHT(TEXT(Y936,"0.#"),1)=".",FALSE,TRUE)</formula>
    </cfRule>
    <cfRule type="expression" dxfId="2092" priority="2092">
      <formula>IF(RIGHT(TEXT(Y936,"0.#"),1)=".",TRUE,FALSE)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69:Y970">
    <cfRule type="expression" dxfId="2089" priority="2079">
      <formula>IF(RIGHT(TEXT(Y969,"0.#"),1)=".",FALSE,TRUE)</formula>
    </cfRule>
    <cfRule type="expression" dxfId="2088" priority="2080">
      <formula>IF(RIGHT(TEXT(Y969,"0.#"),1)=".",TRUE,FALSE)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1:AO871">
    <cfRule type="expression" dxfId="2001" priority="2117">
      <formula>IF(AND(AL871&gt;=0, RIGHT(TEXT(AL871,"0.#"),1)&lt;&gt;"."),TRUE,FALSE)</formula>
    </cfRule>
    <cfRule type="expression" dxfId="2000" priority="2118">
      <formula>IF(AND(AL871&gt;=0, RIGHT(TEXT(AL871,"0.#"),1)="."),TRUE,FALSE)</formula>
    </cfRule>
    <cfRule type="expression" dxfId="1999" priority="2119">
      <formula>IF(AND(AL871&lt;0, RIGHT(TEXT(AL871,"0.#"),1)&lt;&gt;"."),TRUE,FALSE)</formula>
    </cfRule>
    <cfRule type="expression" dxfId="1998" priority="2120">
      <formula>IF(AND(AL871&lt;0, RIGHT(TEXT(AL871,"0.#"),1)="."),TRUE,FALSE)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3:AO904">
    <cfRule type="expression" dxfId="1993" priority="2105">
      <formula>IF(AND(AL903&gt;=0, RIGHT(TEXT(AL903,"0.#"),1)&lt;&gt;"."),TRUE,FALSE)</formula>
    </cfRule>
    <cfRule type="expression" dxfId="1992" priority="2106">
      <formula>IF(AND(AL903&gt;=0, RIGHT(TEXT(AL903,"0.#"),1)="."),TRUE,FALSE)</formula>
    </cfRule>
    <cfRule type="expression" dxfId="1991" priority="2107">
      <formula>IF(AND(AL903&lt;0, RIGHT(TEXT(AL903,"0.#"),1)&lt;&gt;"."),TRUE,FALSE)</formula>
    </cfRule>
    <cfRule type="expression" dxfId="1990" priority="2108">
      <formula>IF(AND(AL903&lt;0, RIGHT(TEXT(AL903,"0.#"),1)="."),TRUE,FALSE)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6:AO937">
    <cfRule type="expression" dxfId="1985" priority="2093">
      <formula>IF(AND(AL936&gt;=0, RIGHT(TEXT(AL936,"0.#"),1)&lt;&gt;"."),TRUE,FALSE)</formula>
    </cfRule>
    <cfRule type="expression" dxfId="1984" priority="2094">
      <formula>IF(AND(AL936&gt;=0, RIGHT(TEXT(AL936,"0.#"),1)="."),TRUE,FALSE)</formula>
    </cfRule>
    <cfRule type="expression" dxfId="1983" priority="2095">
      <formula>IF(AND(AL936&lt;0, RIGHT(TEXT(AL936,"0.#"),1)&lt;&gt;"."),TRUE,FALSE)</formula>
    </cfRule>
    <cfRule type="expression" dxfId="1982" priority="2096">
      <formula>IF(AND(AL936&lt;0, RIGHT(TEXT(AL936,"0.#"),1)="."),TRUE,FALSE)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P29:AC29">
    <cfRule type="expression" dxfId="747" priority="53">
      <formula>IF(RIGHT(TEXT(P29,"0.#"),1)=".",FALSE,TRUE)</formula>
    </cfRule>
    <cfRule type="expression" dxfId="746" priority="54">
      <formula>IF(RIGHT(TEXT(P29,"0.#"),1)=".",TRUE,FALSE)</formula>
    </cfRule>
  </conditionalFormatting>
  <conditionalFormatting sqref="P14:V14">
    <cfRule type="expression" dxfId="745" priority="51">
      <formula>IF(RIGHT(TEXT(P14,"0.#"),1)=".",FALSE,TRUE)</formula>
    </cfRule>
    <cfRule type="expression" dxfId="744" priority="52">
      <formula>IF(RIGHT(TEXT(P14,"0.#"),1)=".",TRUE,FALSE)</formula>
    </cfRule>
  </conditionalFormatting>
  <conditionalFormatting sqref="P15:V17 P13:V13">
    <cfRule type="expression" dxfId="743" priority="49">
      <formula>IF(RIGHT(TEXT(P13,"0.#"),1)=".",FALSE,TRUE)</formula>
    </cfRule>
    <cfRule type="expression" dxfId="742" priority="50">
      <formula>IF(RIGHT(TEXT(P13,"0.#"),1)=".",TRUE,FALSE)</formula>
    </cfRule>
  </conditionalFormatting>
  <conditionalFormatting sqref="AD13:AJ13">
    <cfRule type="expression" dxfId="741" priority="47">
      <formula>IF(RIGHT(TEXT(AD13,"0.#"),1)=".",FALSE,TRUE)</formula>
    </cfRule>
    <cfRule type="expression" dxfId="740" priority="48">
      <formula>IF(RIGHT(TEXT(AD13,"0.#"),1)=".",TRUE,FALSE)</formula>
    </cfRule>
  </conditionalFormatting>
  <conditionalFormatting sqref="W15:AC17 W13:AC13">
    <cfRule type="expression" dxfId="739" priority="45">
      <formula>IF(RIGHT(TEXT(W13,"0.#"),1)=".",FALSE,TRUE)</formula>
    </cfRule>
    <cfRule type="expression" dxfId="738" priority="46">
      <formula>IF(RIGHT(TEXT(W13,"0.#"),1)=".",TRUE,FALSE)</formula>
    </cfRule>
  </conditionalFormatting>
  <conditionalFormatting sqref="AD15:AJ17">
    <cfRule type="expression" dxfId="737" priority="41">
      <formula>IF(RIGHT(TEXT(AD15,"0.#"),1)=".",FALSE,TRUE)</formula>
    </cfRule>
    <cfRule type="expression" dxfId="736" priority="42">
      <formula>IF(RIGHT(TEXT(AD15,"0.#"),1)=".",TRUE,FALSE)</formula>
    </cfRule>
  </conditionalFormatting>
  <conditionalFormatting sqref="W14:AC14">
    <cfRule type="expression" dxfId="735" priority="39">
      <formula>IF(RIGHT(TEXT(W14,"0.#"),1)=".",FALSE,TRUE)</formula>
    </cfRule>
    <cfRule type="expression" dxfId="734" priority="40">
      <formula>IF(RIGHT(TEXT(W14,"0.#"),1)=".",TRUE,FALSE)</formula>
    </cfRule>
  </conditionalFormatting>
  <conditionalFormatting sqref="W19:AC19">
    <cfRule type="expression" dxfId="733" priority="37">
      <formula>IF(RIGHT(TEXT(W19,"0.#"),1)=".",FALSE,TRUE)</formula>
    </cfRule>
    <cfRule type="expression" dxfId="732" priority="38">
      <formula>IF(RIGHT(TEXT(W19,"0.#"),1)=".",TRUE,FALSE)</formula>
    </cfRule>
  </conditionalFormatting>
  <conditionalFormatting sqref="P19:V19">
    <cfRule type="expression" dxfId="731" priority="35">
      <formula>IF(RIGHT(TEXT(P19,"0.#"),1)=".",FALSE,TRUE)</formula>
    </cfRule>
    <cfRule type="expression" dxfId="730" priority="36">
      <formula>IF(RIGHT(TEXT(P19,"0.#"),1)=".",TRUE,FALSE)</formula>
    </cfRule>
  </conditionalFormatting>
  <conditionalFormatting sqref="AK14:AQ14">
    <cfRule type="expression" dxfId="729" priority="33">
      <formula>IF(RIGHT(TEXT(AK14,"0.#"),1)=".",FALSE,TRUE)</formula>
    </cfRule>
    <cfRule type="expression" dxfId="728" priority="34">
      <formula>IF(RIGHT(TEXT(AK14,"0.#"),1)=".",TRUE,FALSE)</formula>
    </cfRule>
  </conditionalFormatting>
  <conditionalFormatting sqref="AK15:AQ17">
    <cfRule type="expression" dxfId="727" priority="31">
      <formula>IF(RIGHT(TEXT(AK15,"0.#"),1)=".",FALSE,TRUE)</formula>
    </cfRule>
    <cfRule type="expression" dxfId="726" priority="32">
      <formula>IF(RIGHT(TEXT(AK15,"0.#"),1)=".",TRUE,FALSE)</formula>
    </cfRule>
  </conditionalFormatting>
  <conditionalFormatting sqref="AI134">
    <cfRule type="expression" dxfId="725" priority="29">
      <formula>IF(RIGHT(TEXT(AI134,"0.#"),1)=".",FALSE,TRUE)</formula>
    </cfRule>
    <cfRule type="expression" dxfId="724" priority="30">
      <formula>IF(RIGHT(TEXT(AI134,"0.#"),1)=".",TRUE,FALSE)</formula>
    </cfRule>
  </conditionalFormatting>
  <conditionalFormatting sqref="AE134">
    <cfRule type="expression" dxfId="723" priority="27">
      <formula>IF(RIGHT(TEXT(AE134,"0.#"),1)=".",FALSE,TRUE)</formula>
    </cfRule>
    <cfRule type="expression" dxfId="722" priority="28">
      <formula>IF(RIGHT(TEXT(AE134,"0.#"),1)=".",TRUE,FALSE)</formula>
    </cfRule>
  </conditionalFormatting>
  <conditionalFormatting sqref="AE135 AI135">
    <cfRule type="expression" dxfId="721" priority="25">
      <formula>IF(RIGHT(TEXT(AE135,"0.#"),1)=".",FALSE,TRUE)</formula>
    </cfRule>
    <cfRule type="expression" dxfId="720" priority="26">
      <formula>IF(RIGHT(TEXT(AE135,"0.#"),1)=".",TRUE,FALSE)</formula>
    </cfRule>
  </conditionalFormatting>
  <conditionalFormatting sqref="AI138">
    <cfRule type="expression" dxfId="719" priority="23">
      <formula>IF(RIGHT(TEXT(AI138,"0.#"),1)=".",FALSE,TRUE)</formula>
    </cfRule>
    <cfRule type="expression" dxfId="718" priority="24">
      <formula>IF(RIGHT(TEXT(AI138,"0.#"),1)=".",TRUE,FALSE)</formula>
    </cfRule>
  </conditionalFormatting>
  <conditionalFormatting sqref="AE139 AI139">
    <cfRule type="expression" dxfId="717" priority="21">
      <formula>IF(RIGHT(TEXT(AE139,"0.#"),1)=".",FALSE,TRUE)</formula>
    </cfRule>
    <cfRule type="expression" dxfId="716" priority="22">
      <formula>IF(RIGHT(TEXT(AE139,"0.#"),1)=".",TRUE,FALSE)</formula>
    </cfRule>
  </conditionalFormatting>
  <conditionalFormatting sqref="AE138">
    <cfRule type="expression" dxfId="715" priority="19">
      <formula>IF(RIGHT(TEXT(AE138,"0.#"),1)=".",FALSE,TRUE)</formula>
    </cfRule>
    <cfRule type="expression" dxfId="714" priority="20">
      <formula>IF(RIGHT(TEXT(AE138,"0.#"),1)=".",TRUE,FALSE)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Y837">
    <cfRule type="expression" dxfId="709" priority="13">
      <formula>IF(RIGHT(TEXT(Y837,"0.#"),1)=".",FALSE,TRUE)</formula>
    </cfRule>
    <cfRule type="expression" dxfId="708" priority="14">
      <formula>IF(RIGHT(TEXT(Y837,"0.#"),1)=".",TRUE,FALSE)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D14:AJ14">
    <cfRule type="expression" dxfId="701" priority="1">
      <formula>IF(RIGHT(TEXT(AD14,"0.#"),1)=".",FALSE,TRUE)</formula>
    </cfRule>
    <cfRule type="expression" dxfId="700" priority="2">
      <formula>IF(RIGHT(TEXT(AD14,"0.#"),1)=".",TRUE,FALSE)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483"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t="s">
        <v>585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海洋政策</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555</v>
      </c>
      <c r="AF2" s="1000"/>
      <c r="AG2" s="1000"/>
      <c r="AH2" s="1000"/>
      <c r="AI2" s="1000" t="s">
        <v>552</v>
      </c>
      <c r="AJ2" s="1000"/>
      <c r="AK2" s="1000"/>
      <c r="AL2" s="1000"/>
      <c r="AM2" s="1000" t="s">
        <v>526</v>
      </c>
      <c r="AN2" s="1000"/>
      <c r="AO2" s="1000"/>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1" t="s">
        <v>504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2" t="s">
        <v>472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556</v>
      </c>
      <c r="AF9" s="1000"/>
      <c r="AG9" s="1000"/>
      <c r="AH9" s="1000"/>
      <c r="AI9" s="1000" t="s">
        <v>552</v>
      </c>
      <c r="AJ9" s="1000"/>
      <c r="AK9" s="1000"/>
      <c r="AL9" s="1000"/>
      <c r="AM9" s="1000" t="s">
        <v>526</v>
      </c>
      <c r="AN9" s="1000"/>
      <c r="AO9" s="1000"/>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1" t="s">
        <v>504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2" t="s">
        <v>472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555</v>
      </c>
      <c r="AF16" s="1000"/>
      <c r="AG16" s="1000"/>
      <c r="AH16" s="1000"/>
      <c r="AI16" s="1000" t="s">
        <v>553</v>
      </c>
      <c r="AJ16" s="1000"/>
      <c r="AK16" s="1000"/>
      <c r="AL16" s="1000"/>
      <c r="AM16" s="1000" t="s">
        <v>526</v>
      </c>
      <c r="AN16" s="1000"/>
      <c r="AO16" s="1000"/>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1" t="s">
        <v>504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2" t="s">
        <v>472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557</v>
      </c>
      <c r="AF23" s="1000"/>
      <c r="AG23" s="1000"/>
      <c r="AH23" s="1000"/>
      <c r="AI23" s="1000" t="s">
        <v>552</v>
      </c>
      <c r="AJ23" s="1000"/>
      <c r="AK23" s="1000"/>
      <c r="AL23" s="1000"/>
      <c r="AM23" s="1000" t="s">
        <v>526</v>
      </c>
      <c r="AN23" s="1000"/>
      <c r="AO23" s="1000"/>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1" t="s">
        <v>504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2" t="s">
        <v>472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555</v>
      </c>
      <c r="AF30" s="1000"/>
      <c r="AG30" s="1000"/>
      <c r="AH30" s="1000"/>
      <c r="AI30" s="1000" t="s">
        <v>552</v>
      </c>
      <c r="AJ30" s="1000"/>
      <c r="AK30" s="1000"/>
      <c r="AL30" s="1000"/>
      <c r="AM30" s="1000" t="s">
        <v>550</v>
      </c>
      <c r="AN30" s="1000"/>
      <c r="AO30" s="1000"/>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1" t="s">
        <v>504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2" t="s">
        <v>472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557</v>
      </c>
      <c r="AF37" s="1000"/>
      <c r="AG37" s="1000"/>
      <c r="AH37" s="1000"/>
      <c r="AI37" s="1000" t="s">
        <v>554</v>
      </c>
      <c r="AJ37" s="1000"/>
      <c r="AK37" s="1000"/>
      <c r="AL37" s="1000"/>
      <c r="AM37" s="1000" t="s">
        <v>551</v>
      </c>
      <c r="AN37" s="1000"/>
      <c r="AO37" s="1000"/>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1" t="s">
        <v>504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2" t="s">
        <v>472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555</v>
      </c>
      <c r="AF44" s="1000"/>
      <c r="AG44" s="1000"/>
      <c r="AH44" s="1000"/>
      <c r="AI44" s="1000" t="s">
        <v>552</v>
      </c>
      <c r="AJ44" s="1000"/>
      <c r="AK44" s="1000"/>
      <c r="AL44" s="1000"/>
      <c r="AM44" s="1000" t="s">
        <v>526</v>
      </c>
      <c r="AN44" s="1000"/>
      <c r="AO44" s="1000"/>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1" t="s">
        <v>504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2" t="s">
        <v>472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555</v>
      </c>
      <c r="AF51" s="1000"/>
      <c r="AG51" s="1000"/>
      <c r="AH51" s="1000"/>
      <c r="AI51" s="1000" t="s">
        <v>552</v>
      </c>
      <c r="AJ51" s="1000"/>
      <c r="AK51" s="1000"/>
      <c r="AL51" s="1000"/>
      <c r="AM51" s="1000" t="s">
        <v>526</v>
      </c>
      <c r="AN51" s="1000"/>
      <c r="AO51" s="1000"/>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2" t="s">
        <v>472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555</v>
      </c>
      <c r="AF58" s="1000"/>
      <c r="AG58" s="1000"/>
      <c r="AH58" s="1000"/>
      <c r="AI58" s="1000" t="s">
        <v>552</v>
      </c>
      <c r="AJ58" s="1000"/>
      <c r="AK58" s="1000"/>
      <c r="AL58" s="1000"/>
      <c r="AM58" s="1000" t="s">
        <v>526</v>
      </c>
      <c r="AN58" s="1000"/>
      <c r="AO58" s="1000"/>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2" t="s">
        <v>472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555</v>
      </c>
      <c r="AF65" s="1000"/>
      <c r="AG65" s="1000"/>
      <c r="AH65" s="1000"/>
      <c r="AI65" s="1000" t="s">
        <v>552</v>
      </c>
      <c r="AJ65" s="1000"/>
      <c r="AK65" s="1000"/>
      <c r="AL65" s="1000"/>
      <c r="AM65" s="1000" t="s">
        <v>526</v>
      </c>
      <c r="AN65" s="1000"/>
      <c r="AO65" s="1000"/>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1" t="s">
        <v>504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山舘 健太</cp:lastModifiedBy>
  <cp:lastPrinted>2019-05-17T08:05:21Z</cp:lastPrinted>
  <dcterms:created xsi:type="dcterms:W3CDTF">2012-03-13T00:50:25Z</dcterms:created>
  <dcterms:modified xsi:type="dcterms:W3CDTF">2019-08-20T02:37:25Z</dcterms:modified>
</cp:coreProperties>
</file>