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地球一般\"/>
    </mc:Choice>
  </mc:AlternateContent>
  <bookViews>
    <workbookView xWindow="0" yWindow="0" windowWidth="28800" windowHeight="11460" tabRatio="61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41" i="3"/>
  <c r="P29" i="3" l="1"/>
  <c r="AM116" i="3" l="1"/>
  <c r="AI116" i="3" l="1"/>
  <c r="AE116" i="3"/>
  <c r="AM34" i="3"/>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<sst xmlns="http://schemas.openxmlformats.org/spreadsheetml/2006/main" count="2949" uniqueCount="666">
  <si>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</si>
  <si>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</si>
  <si>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</si>
  <si>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</si>
  <si>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</si>
  <si>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</si>
  <si>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</si>
  <si>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</si>
  <si>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</si>
  <si>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</si>
  <si>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</si>
  <si>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</si>
  <si>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</si>
  <si>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</si>
  <si>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</si>
  <si>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</si>
  <si>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</si>
  <si>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</si>
  <si>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</si>
  <si>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</si>
  <si>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</si>
  <si>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</si>
  <si>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</si>
  <si>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</si>
  <si>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</si>
  <si>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</si>
  <si>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</si>
  <si>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</si>
  <si>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</si>
  <si>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</si>
  <si>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</si>
  <si>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</si>
  <si>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</si>
  <si>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</si>
  <si>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</si>
  <si>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</si>
  <si>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</si>
  <si>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</si>
  <si>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</si>
  <si>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</si>
  <si>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</si>
  <si>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</si>
  <si>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</si>
  <si>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</si>
  <si>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</si>
  <si>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</si>
  <si>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</si>
  <si>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</si>
  <si>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</si>
  <si>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</si>
  <si>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</si>
  <si>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</si>
  <si>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</si>
  <si>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</si>
  <si>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</si>
  <si>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</si>
  <si>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</si>
  <si>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</si>
  <si>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</si>
  <si>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</si>
  <si>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</si>
  <si>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</si>
  <si>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</si>
  <si>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</si>
  <si>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</si>
  <si>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</si>
  <si>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</si>
  <si>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</si>
  <si>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</si>
  <si>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</si>
  <si>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</si>
  <si>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</si>
  <si>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</si>
  <si>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</si>
  <si>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</si>
  <si>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</si>
  <si>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</si>
  <si>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</si>
  <si>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</si>
  <si>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</si>
  <si>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</si>
  <si>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</si>
  <si>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</si>
  <si>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</si>
  <si>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</si>
  <si>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</si>
  <si>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</si>
  <si>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</si>
  <si>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</si>
  <si>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</si>
  <si>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</si>
  <si>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</si>
  <si>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</si>
  <si>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</si>
  <si>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</si>
  <si>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</si>
  <si>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</si>
  <si>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</si>
  <si>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</si>
  <si>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</si>
  <si>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</si>
  <si>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</si>
  <si>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</si>
  <si>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</si>
  <si>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</si>
  <si>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</si>
  <si>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</si>
  <si>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</si>
  <si>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</si>
  <si>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</si>
  <si>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</si>
  <si>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</si>
  <si>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</si>
  <si>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</si>
  <si>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</si>
  <si>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</si>
  <si>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</si>
  <si>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</si>
  <si>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</si>
  <si>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</si>
  <si>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</si>
  <si>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</si>
  <si>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</si>
  <si>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</si>
  <si>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</si>
  <si>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</si>
  <si>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</si>
  <si>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</si>
  <si>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</si>
  <si>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</si>
  <si>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</si>
  <si>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</si>
  <si>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</si>
  <si>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</si>
  <si>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</si>
  <si>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</si>
  <si>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</si>
  <si>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</si>
  <si>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</si>
  <si>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</si>
  <si>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</si>
  <si>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</si>
  <si>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</si>
  <si>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</si>
  <si>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</si>
  <si>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</si>
  <si>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</si>
  <si>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</si>
  <si>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</si>
  <si>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</si>
  <si>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</si>
  <si>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</si>
  <si>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</si>
  <si>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</si>
  <si>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</si>
  <si>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</si>
  <si>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</si>
  <si>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</si>
  <si>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</si>
  <si>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</si>
  <si>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</si>
  <si>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</si>
  <si>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</si>
  <si>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</si>
  <si>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</si>
  <si>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</si>
  <si>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</si>
  <si>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</si>
  <si>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</si>
  <si>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</si>
  <si>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</si>
  <si>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</si>
  <si>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</si>
  <si>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</si>
  <si>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</si>
  <si>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</si>
  <si>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</si>
  <si>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</si>
  <si>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</si>
  <si>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</si>
  <si>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</si>
  <si>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</si>
  <si>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</si>
  <si>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</si>
  <si>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</si>
  <si>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</si>
  <si>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</si>
  <si>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</si>
  <si>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</si>
  <si>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</si>
  <si>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</si>
  <si>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</si>
  <si>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</si>
  <si>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</si>
  <si>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</si>
  <si>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</si>
  <si>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</si>
  <si>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</si>
  <si>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</si>
  <si>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</si>
  <si>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</si>
  <si>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</si>
  <si>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</si>
  <si>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</si>
  <si>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</si>
  <si>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</si>
  <si>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</si>
  <si>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</si>
  <si>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</si>
  <si>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</si>
  <si>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</si>
  <si>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</si>
  <si>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</si>
  <si>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</si>
  <si>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</si>
  <si>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</si>
  <si>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</si>
  <si>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</si>
  <si>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</si>
  <si>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</si>
  <si>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</si>
  <si>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</si>
  <si>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</si>
  <si>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</si>
  <si>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</si>
  <si>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</si>
  <si>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</si>
  <si>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</si>
  <si>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</si>
  <si>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</si>
  <si>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</si>
  <si>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</si>
  <si>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</si>
  <si>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</si>
  <si>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</si>
  <si>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</si>
  <si>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</si>
  <si>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</si>
  <si>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</si>
  <si>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</si>
  <si>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</si>
  <si>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</si>
  <si>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</si>
  <si>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</si>
  <si>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</si>
  <si>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</si>
  <si>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</si>
  <si>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</si>
  <si>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</si>
  <si>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</si>
  <si>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</si>
  <si>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</si>
  <si>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</si>
  <si>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</si>
  <si>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</si>
  <si>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</si>
  <si>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</si>
  <si>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</si>
  <si>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</si>
  <si>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</si>
  <si>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</si>
  <si>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</si>
  <si>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</si>
  <si>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</si>
  <si>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</si>
  <si>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</si>
  <si>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</si>
  <si>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</si>
  <si>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</si>
  <si>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</si>
  <si>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</si>
  <si>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</si>
  <si>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</si>
  <si>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</si>
  <si>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</si>
  <si>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</si>
  <si>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</si>
  <si>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</si>
  <si>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</si>
  <si>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</si>
  <si>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</si>
  <si>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</si>
  <si>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</si>
  <si>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</si>
  <si>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</si>
  <si>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</si>
  <si>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</si>
  <si>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</si>
  <si>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</si>
  <si>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</si>
  <si>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</si>
  <si>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</si>
  <si>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</si>
  <si>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</si>
  <si>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</si>
  <si>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</si>
  <si>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</si>
  <si>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</si>
  <si>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</si>
  <si>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</si>
  <si>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</si>
  <si>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</si>
  <si>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</si>
  <si>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</si>
  <si>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</si>
  <si>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</si>
  <si>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</si>
  <si>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</si>
  <si>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</si>
  <si>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</si>
  <si>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</si>
  <si>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</si>
  <si>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</si>
  <si>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</si>
  <si>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</si>
  <si>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</si>
  <si>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</si>
  <si>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</si>
  <si>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</si>
  <si>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</si>
  <si>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</si>
  <si>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</si>
  <si>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</si>
  <si>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</si>
  <si>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</si>
  <si>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</si>
  <si>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</si>
  <si>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</si>
  <si>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</si>
  <si>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</si>
  <si>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</si>
  <si>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</si>
  <si>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</si>
  <si>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</si>
  <si>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</si>
  <si>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</si>
  <si>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</si>
  <si>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</si>
  <si>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</si>
  <si>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</si>
  <si>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</si>
  <si>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</si>
  <si>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</si>
  <si>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</si>
  <si>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</si>
  <si>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</si>
  <si>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</si>
  <si>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</si>
  <si>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</si>
  <si>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</si>
  <si>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</si>
  <si>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</si>
  <si>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</si>
  <si>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</si>
  <si>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</si>
  <si>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</si>
  <si>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</si>
  <si>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</si>
  <si>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</si>
  <si>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</si>
  <si>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</si>
  <si>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</si>
  <si>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</si>
  <si>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</si>
  <si>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</si>
  <si>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</si>
  <si>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</si>
  <si>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</si>
  <si>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</si>
  <si>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</si>
  <si>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</si>
  <si>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</si>
  <si>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</si>
  <si>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</si>
  <si>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</si>
  <si>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</si>
  <si>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</si>
  <si>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</si>
  <si>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</si>
  <si>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</si>
  <si>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</si>
  <si>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</si>
  <si>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</si>
  <si>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</si>
  <si>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</si>
  <si>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</si>
  <si>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</si>
  <si>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</si>
  <si>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</si>
  <si>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</si>
  <si>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</si>
  <si>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</si>
  <si>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</si>
  <si>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</si>
  <si>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</si>
  <si>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</si>
  <si>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</si>
  <si>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</si>
  <si>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</si>
  <si>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</si>
  <si>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</si>
  <si>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</si>
  <si>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</si>
  <si>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</si>
  <si>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</si>
  <si>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</si>
  <si>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</si>
  <si>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</si>
  <si>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</si>
  <si>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</si>
  <si>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</si>
  <si>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</si>
  <si>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</si>
  <si>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</si>
  <si>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</si>
  <si>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</si>
  <si>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</si>
  <si>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</si>
  <si>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</si>
  <si>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</si>
  <si>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</si>
  <si>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</si>
  <si>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</si>
  <si>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</si>
  <si>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</si>
  <si>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</si>
  <si>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</si>
  <si>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</si>
  <si>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</si>
  <si>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</si>
  <si>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</si>
  <si>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</si>
  <si>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</si>
  <si>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</si>
  <si>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</si>
  <si>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</si>
  <si>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</si>
  <si>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</si>
  <si>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</si>
  <si>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</si>
  <si>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</si>
  <si>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</si>
  <si>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</si>
  <si>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</si>
  <si>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</si>
  <si>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</si>
  <si>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</si>
  <si>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</si>
  <si>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</si>
  <si>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</si>
  <si>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</si>
  <si>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</si>
  <si>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</si>
  <si>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</si>
  <si>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</si>
  <si>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</si>
  <si>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</si>
  <si>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</si>
  <si>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</si>
  <si>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</si>
  <si>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</si>
  <si>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</si>
  <si>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</si>
  <si>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</si>
  <si>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</si>
  <si>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</si>
  <si>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</si>
  <si>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</si>
  <si>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</si>
  <si>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</si>
  <si>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</si>
  <si>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</si>
  <si>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</si>
  <si>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</si>
  <si>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</si>
  <si>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</si>
  <si>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</si>
  <si>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</si>
  <si>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</si>
  <si>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</si>
  <si>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</si>
  <si>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</si>
  <si>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</si>
  <si>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</si>
  <si>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</si>
  <si>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</si>
  <si>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</si>
  <si>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</si>
  <si>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</si>
  <si>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</si>
  <si>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</si>
  <si>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</si>
  <si>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</si>
  <si>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</si>
  <si>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</si>
  <si>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</si>
  <si>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</si>
  <si>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</si>
  <si>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</si>
  <si>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</si>
  <si>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</si>
  <si>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</si>
  <si>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</si>
  <si>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</si>
  <si>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</si>
  <si>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</si>
  <si>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</si>
  <si>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</si>
  <si>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</si>
  <si>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</si>
  <si>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</si>
  <si>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</si>
  <si>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</si>
  <si>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</si>
  <si>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</si>
  <si>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</si>
  <si>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</si>
  <si>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</si>
  <si>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</si>
  <si>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</si>
  <si>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</si>
  <si>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</si>
  <si>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</si>
  <si>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</si>
  <si>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</si>
  <si>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</si>
  <si>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</si>
  <si>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</si>
  <si>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</si>
  <si>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</si>
  <si>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</si>
  <si>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</si>
  <si>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</si>
  <si>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</si>
  <si>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</si>
  <si>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</si>
  <si>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</si>
  <si>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</si>
  <si>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</si>
  <si>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</si>
  <si>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</si>
  <si>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</si>
  <si>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</si>
  <si>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</si>
  <si>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</si>
  <si>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</si>
  <si>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</si>
  <si>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</si>
  <si>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</si>
  <si>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</si>
  <si>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</si>
  <si>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</si>
  <si>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</si>
  <si>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</si>
  <si>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</si>
  <si>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</si>
  <si>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</si>
  <si>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</si>
  <si>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</si>
  <si>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</si>
  <si>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</si>
  <si>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</si>
  <si>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</si>
  <si>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</si>
  <si>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</si>
  <si>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</si>
  <si>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</si>
  <si>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</si>
  <si>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</si>
  <si>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</si>
  <si>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気候変動枠組条約・京都議定書拠出金</t>
    <phoneticPr fontId="5"/>
  </si>
  <si>
    <t>地球環境局</t>
    <phoneticPr fontId="5"/>
  </si>
  <si>
    <t>環境省</t>
  </si>
  <si>
    <t>国際地球温暖化対策担当参事官室
地球温暖化対策課市場メカニズム室</t>
    <phoneticPr fontId="5"/>
  </si>
  <si>
    <t>平成１６年度</t>
    <phoneticPr fontId="5"/>
  </si>
  <si>
    <t>終了予定なし</t>
    <phoneticPr fontId="5"/>
  </si>
  <si>
    <t>○</t>
  </si>
  <si>
    <t>地球温暖化対策の推進に関する法律第３条第６項</t>
    <phoneticPr fontId="5"/>
  </si>
  <si>
    <t>気候変動に関する国際連合枠組条約、京都議定書</t>
    <phoneticPr fontId="5"/>
  </si>
  <si>
    <t>気候変動枠組条約及び京都議定書の締約国の一員として、条約及び議定書の実施に貢献する。</t>
    <phoneticPr fontId="5"/>
  </si>
  <si>
    <t>国際的な気候変動対策の推進に寄与すべく、気候変動枠組条約及び京都議定書の実施に係る費用のうち、環境省として重視する項目に対して拠出を行う。例えば、カンクン合意に基づいて各国が提出した削減目標・行動の着実な実施に資するMRV（測定・報告・検証）を効果的に行うための審査員トレーニングプログラムや、気候変動への適応策を効果的に進めるための仕組みに対して拠出を行っている。</t>
    <phoneticPr fontId="5"/>
  </si>
  <si>
    <t>-</t>
  </si>
  <si>
    <t>-</t>
    <phoneticPr fontId="5"/>
  </si>
  <si>
    <t>-</t>
    <phoneticPr fontId="5"/>
  </si>
  <si>
    <t>-</t>
    <phoneticPr fontId="5"/>
  </si>
  <si>
    <t>-</t>
    <phoneticPr fontId="5"/>
  </si>
  <si>
    <t>経済協力開発機構等
拠出金</t>
    <phoneticPr fontId="5"/>
  </si>
  <si>
    <t>本事業を通じ、途上国における測定、報告、検証の実施を2023年までに50か国以上で実施されることを成果目標とする。</t>
    <phoneticPr fontId="5"/>
  </si>
  <si>
    <t>国数</t>
    <phoneticPr fontId="5"/>
  </si>
  <si>
    <t>国数</t>
    <phoneticPr fontId="5"/>
  </si>
  <si>
    <t>-</t>
    <phoneticPr fontId="5"/>
  </si>
  <si>
    <t>-</t>
    <phoneticPr fontId="5"/>
  </si>
  <si>
    <t>2025年までに専門職以上の職員数に対する邦人職員数の割合を3.1%にする。</t>
    <phoneticPr fontId="5"/>
  </si>
  <si>
    <t>専門職以上の職員数に対する邦人職員数の割合</t>
    <phoneticPr fontId="5"/>
  </si>
  <si>
    <t>日本再興戦略</t>
    <rPh sb="0" eb="2">
      <t>ニホン</t>
    </rPh>
    <rPh sb="2" eb="4">
      <t>サイコウ</t>
    </rPh>
    <rPh sb="4" eb="6">
      <t>センリャク</t>
    </rPh>
    <phoneticPr fontId="5"/>
  </si>
  <si>
    <t>2025年までに全体幹部数に対する邦人幹部数の割合を3.1%にする。</t>
    <phoneticPr fontId="5"/>
  </si>
  <si>
    <t>全体幹部数に対する邦人幹部数の割合</t>
    <phoneticPr fontId="5"/>
  </si>
  <si>
    <t>-</t>
    <phoneticPr fontId="5"/>
  </si>
  <si>
    <t>日本再興戦略</t>
    <phoneticPr fontId="5"/>
  </si>
  <si>
    <t>-</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</si>
  <si>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</si>
  <si>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本事業を通じて実施された審査員トレーニングプログラム(年1回の基礎コース)の参加者数</t>
    <phoneticPr fontId="5"/>
  </si>
  <si>
    <t>途上国における測定、報告、検証（MRV)実施件数当たりのコスト　　　　　　　　　　</t>
    <phoneticPr fontId="5"/>
  </si>
  <si>
    <t>人</t>
    <rPh sb="0" eb="1">
      <t>ニン</t>
    </rPh>
    <phoneticPr fontId="5"/>
  </si>
  <si>
    <t>百万円/件</t>
    <phoneticPr fontId="5"/>
  </si>
  <si>
    <t>執行額/MRV実施件数　　</t>
    <phoneticPr fontId="5"/>
  </si>
  <si>
    <t>179/29</t>
    <phoneticPr fontId="5"/>
  </si>
  <si>
    <t>160/19</t>
    <phoneticPr fontId="5"/>
  </si>
  <si>
    <t>1. 地球温暖化対策の推進</t>
    <phoneticPr fontId="5"/>
  </si>
  <si>
    <t>万CO2換算トン</t>
    <phoneticPr fontId="5"/>
  </si>
  <si>
    <t>万CO2換算トン</t>
    <phoneticPr fontId="5"/>
  </si>
  <si>
    <t>-</t>
    <phoneticPr fontId="5"/>
  </si>
  <si>
    <t>パリ協定の実施に向けた貢献</t>
    <phoneticPr fontId="5"/>
  </si>
  <si>
    <t>令和2年度</t>
    <rPh sb="0" eb="2">
      <t>レイワ</t>
    </rPh>
    <rPh sb="3" eb="5">
      <t>ネンド</t>
    </rPh>
    <phoneticPr fontId="5"/>
  </si>
  <si>
    <t>ー</t>
    <phoneticPr fontId="5"/>
  </si>
  <si>
    <t>-</t>
    <phoneticPr fontId="5"/>
  </si>
  <si>
    <t>○</t>
    <phoneticPr fontId="5"/>
  </si>
  <si>
    <t>気候変動対策は長期的に国民生活に影響を及ぼすものであり、国民や社会のニーズが高い。</t>
    <phoneticPr fontId="5"/>
  </si>
  <si>
    <t>○</t>
    <phoneticPr fontId="5"/>
  </si>
  <si>
    <t>国際機関への拠出による貢献であり、国が一貫して対応すべきものである。</t>
    <phoneticPr fontId="5"/>
  </si>
  <si>
    <t>○</t>
    <phoneticPr fontId="5"/>
  </si>
  <si>
    <t>気候変動対策の重要分野に対し選択的に拠出することは、対策を促進する上で効果的である。</t>
    <phoneticPr fontId="5"/>
  </si>
  <si>
    <t>‐</t>
  </si>
  <si>
    <t>無</t>
  </si>
  <si>
    <t>気候変動対策を牽引する立場として、10.6％の負担割合で拠出している。拠出金という性質上、受益者との負担関係を議論するのは難しいが、我が国で積極的に関与し活用している作業に対し、プログラムごとの金額分配を指定した上で拠出を行っており、我が国としてもメリットがある。</t>
    <phoneticPr fontId="5"/>
  </si>
  <si>
    <t>単位当たりコストのみでは拠出金の効果を評価できないが、環境省が重視する分野の対策が促進されていることを踏まえ、対実績のコストは妥当である。</t>
    <phoneticPr fontId="5"/>
  </si>
  <si>
    <t>本件は支出先のプログラムを指定して任意に拠出するものであり、条約事務局に直接支払っているため合理的である。</t>
    <phoneticPr fontId="5"/>
  </si>
  <si>
    <t>環境省として、拠出することが必要かつ、拠出により効果的に実施されると判断したプログラムのみに限定して拠出を行っている。</t>
    <phoneticPr fontId="5"/>
  </si>
  <si>
    <t>-</t>
    <phoneticPr fontId="5"/>
  </si>
  <si>
    <t>概ね成果目標に見合った成果実績であり、途上国における測定、報告、検証が着実に実施されている。</t>
    <phoneticPr fontId="5"/>
  </si>
  <si>
    <t>拠出金を活用して途上国での適応委員会や排出・取引量審査のための審査員トレーニングプログラムが実施されている。</t>
    <phoneticPr fontId="5"/>
  </si>
  <si>
    <t>排出・取引量審査のための審査員トレーニングプログラムの実施等が途上国における測定、報告、検証の実施に貢献している。</t>
    <phoneticPr fontId="5"/>
  </si>
  <si>
    <t>経済産業省</t>
  </si>
  <si>
    <t>外務省</t>
  </si>
  <si>
    <t>拠出先のプログラム及び拠出額について毎年度検討を行い、環境省として、拠出することが必要かつ、拠出により効果的に実施されると判断したプログラムのみに限定して拠出を行っている。</t>
    <phoneticPr fontId="5"/>
  </si>
  <si>
    <t>拠出金の使途やプログラムの活動内容等を精査して、我が国の得る利益との関係における拠出額の妥当性を検討していく。</t>
    <phoneticPr fontId="5"/>
  </si>
  <si>
    <t>001</t>
    <phoneticPr fontId="5"/>
  </si>
  <si>
    <t>001</t>
    <phoneticPr fontId="5"/>
  </si>
  <si>
    <t>065</t>
    <phoneticPr fontId="5"/>
  </si>
  <si>
    <t>070</t>
    <phoneticPr fontId="5"/>
  </si>
  <si>
    <t>002</t>
    <phoneticPr fontId="5"/>
  </si>
  <si>
    <t>066</t>
    <phoneticPr fontId="5"/>
  </si>
  <si>
    <t>081</t>
    <phoneticPr fontId="5"/>
  </si>
  <si>
    <t>A.気候変動枠組条約事務局</t>
    <phoneticPr fontId="5"/>
  </si>
  <si>
    <t>拠出金</t>
    <phoneticPr fontId="5"/>
  </si>
  <si>
    <t>気候変動枠組条約事務局への拠出金</t>
    <phoneticPr fontId="5"/>
  </si>
  <si>
    <t>気候変動枠組条約事務局</t>
    <phoneticPr fontId="5"/>
  </si>
  <si>
    <t>気候変動枠組条約事務局への拠出金</t>
    <phoneticPr fontId="5"/>
  </si>
  <si>
    <t>気候変動枠組条約ウェブサイト：Submitted Biennial Update Reports (BURs) from Non-Annex I Parties
（http://unfccc.int/national_reports/non-annex_i_natcom/reporting_on_climate_change/items/8722.php）
気候変動枠組条約ウェブサイト：International consultation and analysis - Outcome Cycle1
（https://unfccc.int/process/transparency-and-reporting/reporting-and-review-under-the-convention/biennial-update-reports-and-international-consultation-and-analysis-non-annex-i-parties/international-consultation-and-analysis-process/international-consultation-and-analysis）
気候変動枠組条約ウェブサイト：International consultation and analysis - Outcome Cycle2
（https://unfccc.int/process/transparency-and-reporting/reporting-and-review-under-the-convention/biennial-update-reports-and-international-consultation-and-analysis-non-annex-i-parties/international-consultation-and-analysis-process/international-consultation-and-analysis-0）</t>
    <phoneticPr fontId="5"/>
  </si>
  <si>
    <t>169/37</t>
    <phoneticPr fontId="5"/>
  </si>
  <si>
    <t>条約事務局の予算は定期的に見直され、その都度支出先の再検討を行っている。</t>
    <phoneticPr fontId="5"/>
  </si>
  <si>
    <t>気候変動枠組条約（京都議定書）拠出金 （義務的拠出金）</t>
    <phoneticPr fontId="5"/>
  </si>
  <si>
    <t>気候変動枠組条約拠出金 （義務的拠出金）</t>
    <phoneticPr fontId="5"/>
  </si>
  <si>
    <t>外務省の事業では，UNFCCCおよび京都議定書のコア予算の義務的拠出金の支払いを行っている。
経済産業省の事業では，当省の事業と折半して国際取引ログ（ITL）の運営に係る拠出金の支払いを行い，日本の事業者がクリーン開発メカニズム（CDM）に参加するための国別登録簿をITLに接続している。</t>
    <rPh sb="18" eb="20">
      <t>キョウト</t>
    </rPh>
    <rPh sb="20" eb="23">
      <t>ギテイショ</t>
    </rPh>
    <phoneticPr fontId="5"/>
  </si>
  <si>
    <t>-</t>
    <phoneticPr fontId="5"/>
  </si>
  <si>
    <t>本事業を通じ、途上国において測定、報告、検証が実施された件数の和（30年度は25カ国が隔年報告書を提出し、12カ国について技術審査報告書が出された。）</t>
    <phoneticPr fontId="5"/>
  </si>
  <si>
    <t>179/19</t>
    <phoneticPr fontId="5"/>
  </si>
  <si>
    <t>パリ協定が平成28年に発効したほか、同年に行われたCOP22において、同協定の詳細ルールが2018年12月に策定された。</t>
    <phoneticPr fontId="5"/>
  </si>
  <si>
    <t>国連気候変動枠組条約事務局拠出金(京ﾒｶ関連)</t>
    <phoneticPr fontId="5"/>
  </si>
  <si>
    <t>参事官　辻原　浩
室  長　井上　和也</t>
    <rPh sb="4" eb="6">
      <t>ツジハラ</t>
    </rPh>
    <rPh sb="7" eb="8">
      <t>ヒロシ</t>
    </rPh>
    <rPh sb="14" eb="16">
      <t>イノウエ</t>
    </rPh>
    <rPh sb="17" eb="19">
      <t>カズヤ</t>
    </rPh>
    <phoneticPr fontId="5"/>
  </si>
  <si>
    <t>外部有識者点検対象外</t>
    <phoneticPr fontId="5"/>
  </si>
  <si>
    <t>使途や活動内容の精査を行い、引き続き拠出額の妥当性について検討を行うこと。</t>
    <phoneticPr fontId="5"/>
  </si>
  <si>
    <t>拠出金の使い道については、より有意義な使途に使用されるよう、拠出先のプログラム及び拠出額について毎年度検討を行っており、今後も引き続き、拠出金の使い道を把握・検証していく。</t>
    <phoneticPr fontId="5"/>
  </si>
  <si>
    <t>-</t>
    <phoneticPr fontId="5"/>
  </si>
  <si>
    <t>-</t>
    <phoneticPr fontId="5"/>
  </si>
  <si>
    <t>本事業を通じて、積極的に条約事務局の活動に貢献した結果、2015年末には2020年以降の気候変動対策の新たな国際枠組みである「パリ協定」が採択され、2016年11月に発効した。また同協定の詳細ルールが2018年12月に採択された。本事業では、条約事務局の活動を支えるものであり、引き続きパリ協定実施の基盤として重要である。</t>
    <rPh sb="12" eb="14">
      <t>ジョウヤク</t>
    </rPh>
    <rPh sb="14" eb="17">
      <t>ジムキョク</t>
    </rPh>
    <rPh sb="18" eb="20">
      <t>カツドウ</t>
    </rPh>
    <rPh sb="21" eb="23">
      <t>コウケン</t>
    </rPh>
    <rPh sb="121" eb="123">
      <t>ジョウヤク</t>
    </rPh>
    <rPh sb="123" eb="126">
      <t>ジムキョク</t>
    </rPh>
    <rPh sb="127" eb="129">
      <t>カツドウ</t>
    </rPh>
    <rPh sb="130" eb="131">
      <t>ササ</t>
    </rPh>
    <rPh sb="139" eb="140">
      <t>ヒ</t>
    </rPh>
    <rPh sb="141" eb="142">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</si>
</sst>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34637</xdr:colOff>
      <xdr:row>740</xdr:row>
      <xdr:rowOff>138545</xdr:rowOff>
    </xdr:from>
    <xdr:to>
      <xdr:col>36</xdr:col>
      <xdr:colOff>47593</xdr:colOff>
      <xdr:row>752</xdr:row>
      <xdr:rowOff>271999</xdr:rowOff>
    </xdr:to>
    <xdr:grpSp>
      <xdr:nvGrpSpPr>
        <xdr:cNvPr id="3" name="グループ化 2"/>
        <xdr:cNvGrpSpPr/>
      </xdr:nvGrpSpPr>
      <xdr:grpSpPr>
        <a:xfrm>
          <a:off x="3895437" y="54786645"/>
          <a:ext cx="3467356" cy="4400654"/>
          <a:chOff x="2955059" y="48980911"/>
          <a:chExt cx="3153320" cy="4405272"/>
        </a:xfrm>
      </xdr:grpSpPr>
      <xdr:sp macro="" textlink="">
        <xdr:nvSpPr>
          <xdr:cNvPr id="4" name="大かっこ 3"/>
          <xdr:cNvSpPr/>
        </xdr:nvSpPr>
        <xdr:spPr>
          <a:xfrm>
            <a:off x="3321834" y="49719142"/>
            <a:ext cx="2426120" cy="83806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気候変動枠組条約及び京都議定書の実施等のための取組の促進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5" name="直線矢印コネクタ 4"/>
          <xdr:cNvCxnSpPr/>
        </xdr:nvCxnSpPr>
        <xdr:spPr>
          <a:xfrm>
            <a:off x="4567926" y="50714089"/>
            <a:ext cx="5840" cy="499839"/>
          </a:xfrm>
          <a:prstGeom prst="straightConnector1">
            <a:avLst/>
          </a:prstGeom>
          <a:noFill/>
          <a:ln w="19050" cap="flat" cmpd="sng" algn="ctr">
            <a:solidFill>
              <a:sysClr val="windowText" lastClr="000000"/>
            </a:solidFill>
            <a:prstDash val="solid"/>
            <a:tailEnd type="arrow"/>
          </a:ln>
          <a:effectLst/>
        </xdr:spPr>
      </xdr:cxnSp>
      <xdr:sp macro="" textlink="">
        <xdr:nvSpPr>
          <xdr:cNvPr id="6" name="大かっこ 5"/>
          <xdr:cNvSpPr/>
        </xdr:nvSpPr>
        <xdr:spPr>
          <a:xfrm>
            <a:off x="2955059" y="52477282"/>
            <a:ext cx="3153320" cy="90890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lang="en-US" altLang="ja-JP" sz="1100">
                <a:effectLst/>
                <a:latin typeface="+mn-lt"/>
                <a:ea typeface="+mn-ea"/>
                <a:cs typeface="+mn-cs"/>
              </a:rPr>
              <a:t>MRV</a:t>
            </a:r>
            <a:r>
              <a:rPr lang="ja-JP" altLang="ja-JP" sz="1100">
                <a:effectLst/>
                <a:latin typeface="+mn-lt"/>
                <a:ea typeface="+mn-ea"/>
                <a:cs typeface="+mn-cs"/>
              </a:rPr>
              <a:t>、適応等支援</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ja-JP" sz="1100">
                <a:effectLst/>
                <a:latin typeface="+mn-lt"/>
                <a:ea typeface="+mn-ea"/>
                <a:cs typeface="+mn-cs"/>
              </a:rPr>
              <a:t>国際データ管理システム整備・運用</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、排出・取引量審査のための審査員トレーニングプログラム等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正方形/長方形 6"/>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p>
        </xdr:txBody>
      </xdr:sp>
      <xdr:sp macro="" textlink="">
        <xdr:nvSpPr>
          <xdr:cNvPr id="8" name="正方形/長方形 7"/>
          <xdr:cNvSpPr/>
        </xdr:nvSpPr>
        <xdr:spPr>
          <a:xfrm>
            <a:off x="3331815" y="51771789"/>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p>
        </xdr:txBody>
      </xdr:sp>
      <xdr:sp macro="" textlink="">
        <xdr:nvSpPr>
          <xdr:cNvPr id="9" name="テキスト ボックス 8"/>
          <xdr:cNvSpPr txBox="1"/>
        </xdr:nvSpPr>
        <xdr:spPr>
          <a:xfrm>
            <a:off x="4153646" y="51418362"/>
            <a:ext cx="831917" cy="234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466</v>
      </c>
      <c r="AP2" s="940"/>
      <c r="AQ2" s="940"/>
      <c r="AR2" s="79" t="str">
        <f>IF(OR(AO2="　", AO2=""), "", "-")</f>
        <v/>
      </c>
      <c r="AS2" s="941">
        <v>74</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63.95" customHeight="1" x14ac:dyDescent="0.15">
      <c r="A5" s="693" t="s">
        <v>67</v>
      </c>
      <c r="B5" s="694"/>
      <c r="C5" s="694"/>
      <c r="D5" s="694"/>
      <c r="E5" s="694"/>
      <c r="F5" s="695"/>
      <c r="G5" s="840" t="s">
        <v>574</v>
      </c>
      <c r="H5" s="841"/>
      <c r="I5" s="841"/>
      <c r="J5" s="841"/>
      <c r="K5" s="841"/>
      <c r="L5" s="841"/>
      <c r="M5" s="842" t="s">
        <v>66</v>
      </c>
      <c r="N5" s="843"/>
      <c r="O5" s="843"/>
      <c r="P5" s="843"/>
      <c r="Q5" s="843"/>
      <c r="R5" s="844"/>
      <c r="S5" s="845" t="s">
        <v>575</v>
      </c>
      <c r="T5" s="841"/>
      <c r="U5" s="841"/>
      <c r="V5" s="841"/>
      <c r="W5" s="841"/>
      <c r="X5" s="846"/>
      <c r="Y5" s="699" t="s">
        <v>3</v>
      </c>
      <c r="Z5" s="543"/>
      <c r="AA5" s="543"/>
      <c r="AB5" s="543"/>
      <c r="AC5" s="543"/>
      <c r="AD5" s="544"/>
      <c r="AE5" s="700" t="s">
        <v>573</v>
      </c>
      <c r="AF5" s="700"/>
      <c r="AG5" s="700"/>
      <c r="AH5" s="700"/>
      <c r="AI5" s="700"/>
      <c r="AJ5" s="700"/>
      <c r="AK5" s="700"/>
      <c r="AL5" s="700"/>
      <c r="AM5" s="700"/>
      <c r="AN5" s="700"/>
      <c r="AO5" s="700"/>
      <c r="AP5" s="701"/>
      <c r="AQ5" s="702" t="s">
        <v>659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45" customHeight="1" x14ac:dyDescent="0.15">
      <c r="A8" s="495" t="s">
        <v>378</v>
      </c>
      <c r="B8" s="496"/>
      <c r="C8" s="496"/>
      <c r="D8" s="496"/>
      <c r="E8" s="496"/>
      <c r="F8" s="497"/>
      <c r="G8" s="942" t="str">
        <f>入力規則等!A28</f>
        <v>地球温暖化対策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7"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45" customHeight="1" x14ac:dyDescent="0.15">
      <c r="A10" s="661" t="s">
        <v>30</v>
      </c>
      <c r="B10" s="662"/>
      <c r="C10" s="662"/>
      <c r="D10" s="662"/>
      <c r="E10" s="662"/>
      <c r="F10" s="662"/>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179</v>
      </c>
      <c r="Q13" s="659"/>
      <c r="R13" s="659"/>
      <c r="S13" s="659"/>
      <c r="T13" s="659"/>
      <c r="U13" s="659"/>
      <c r="V13" s="660"/>
      <c r="W13" s="658">
        <v>160</v>
      </c>
      <c r="X13" s="659"/>
      <c r="Y13" s="659"/>
      <c r="Z13" s="659"/>
      <c r="AA13" s="659"/>
      <c r="AB13" s="659"/>
      <c r="AC13" s="660"/>
      <c r="AD13" s="658">
        <v>169</v>
      </c>
      <c r="AE13" s="659"/>
      <c r="AF13" s="659"/>
      <c r="AG13" s="659"/>
      <c r="AH13" s="659"/>
      <c r="AI13" s="659"/>
      <c r="AJ13" s="660"/>
      <c r="AK13" s="658">
        <v>179</v>
      </c>
      <c r="AL13" s="659"/>
      <c r="AM13" s="659"/>
      <c r="AN13" s="659"/>
      <c r="AO13" s="659"/>
      <c r="AP13" s="659"/>
      <c r="AQ13" s="660"/>
      <c r="AR13" s="920">
        <v>179</v>
      </c>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8" t="s">
        <v>582</v>
      </c>
      <c r="Q14" s="659"/>
      <c r="R14" s="659"/>
      <c r="S14" s="659"/>
      <c r="T14" s="659"/>
      <c r="U14" s="659"/>
      <c r="V14" s="660"/>
      <c r="W14" s="658" t="s">
        <v>583</v>
      </c>
      <c r="X14" s="659"/>
      <c r="Y14" s="659"/>
      <c r="Z14" s="659"/>
      <c r="AA14" s="659"/>
      <c r="AB14" s="659"/>
      <c r="AC14" s="660"/>
      <c r="AD14" s="658" t="s">
        <v>582</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582</v>
      </c>
      <c r="Q15" s="659"/>
      <c r="R15" s="659"/>
      <c r="S15" s="659"/>
      <c r="T15" s="659"/>
      <c r="U15" s="659"/>
      <c r="V15" s="660"/>
      <c r="W15" s="658" t="s">
        <v>582</v>
      </c>
      <c r="X15" s="659"/>
      <c r="Y15" s="659"/>
      <c r="Z15" s="659"/>
      <c r="AA15" s="659"/>
      <c r="AB15" s="659"/>
      <c r="AC15" s="660"/>
      <c r="AD15" s="658" t="s">
        <v>582</v>
      </c>
      <c r="AE15" s="659"/>
      <c r="AF15" s="659"/>
      <c r="AG15" s="659"/>
      <c r="AH15" s="659"/>
      <c r="AI15" s="659"/>
      <c r="AJ15" s="660"/>
      <c r="AK15" s="658" t="s">
        <v>582</v>
      </c>
      <c r="AL15" s="659"/>
      <c r="AM15" s="659"/>
      <c r="AN15" s="659"/>
      <c r="AO15" s="659"/>
      <c r="AP15" s="659"/>
      <c r="AQ15" s="660"/>
      <c r="AR15" s="658"/>
      <c r="AS15" s="659"/>
      <c r="AT15" s="659"/>
      <c r="AU15" s="659"/>
      <c r="AV15" s="659"/>
      <c r="AW15" s="659"/>
      <c r="AX15" s="807"/>
    </row>
    <row r="16" spans="1:50" ht="21" customHeight="1" x14ac:dyDescent="0.15">
      <c r="A16" s="614"/>
      <c r="B16" s="615"/>
      <c r="C16" s="615"/>
      <c r="D16" s="615"/>
      <c r="E16" s="615"/>
      <c r="F16" s="616"/>
      <c r="G16" s="726"/>
      <c r="H16" s="727"/>
      <c r="I16" s="712" t="s">
        <v>52</v>
      </c>
      <c r="J16" s="713"/>
      <c r="K16" s="713"/>
      <c r="L16" s="713"/>
      <c r="M16" s="713"/>
      <c r="N16" s="713"/>
      <c r="O16" s="714"/>
      <c r="P16" s="658" t="s">
        <v>582</v>
      </c>
      <c r="Q16" s="659"/>
      <c r="R16" s="659"/>
      <c r="S16" s="659"/>
      <c r="T16" s="659"/>
      <c r="U16" s="659"/>
      <c r="V16" s="660"/>
      <c r="W16" s="658" t="s">
        <v>584</v>
      </c>
      <c r="X16" s="659"/>
      <c r="Y16" s="659"/>
      <c r="Z16" s="659"/>
      <c r="AA16" s="659"/>
      <c r="AB16" s="659"/>
      <c r="AC16" s="660"/>
      <c r="AD16" s="658" t="s">
        <v>585</v>
      </c>
      <c r="AE16" s="659"/>
      <c r="AF16" s="659"/>
      <c r="AG16" s="659"/>
      <c r="AH16" s="659"/>
      <c r="AI16" s="659"/>
      <c r="AJ16" s="660"/>
      <c r="AK16" s="658" t="s">
        <v>582</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582</v>
      </c>
      <c r="Q17" s="659"/>
      <c r="R17" s="659"/>
      <c r="S17" s="659"/>
      <c r="T17" s="659"/>
      <c r="U17" s="659"/>
      <c r="V17" s="660"/>
      <c r="W17" s="658" t="s">
        <v>583</v>
      </c>
      <c r="X17" s="659"/>
      <c r="Y17" s="659"/>
      <c r="Z17" s="659"/>
      <c r="AA17" s="659"/>
      <c r="AB17" s="659"/>
      <c r="AC17" s="660"/>
      <c r="AD17" s="658" t="s">
        <v>584</v>
      </c>
      <c r="AE17" s="659"/>
      <c r="AF17" s="659"/>
      <c r="AG17" s="659"/>
      <c r="AH17" s="659"/>
      <c r="AI17" s="659"/>
      <c r="AJ17" s="660"/>
      <c r="AK17" s="658" t="s">
        <v>582</v>
      </c>
      <c r="AL17" s="659"/>
      <c r="AM17" s="659"/>
      <c r="AN17" s="659"/>
      <c r="AO17" s="659"/>
      <c r="AP17" s="659"/>
      <c r="AQ17" s="660"/>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179</v>
      </c>
      <c r="Q18" s="880"/>
      <c r="R18" s="880"/>
      <c r="S18" s="880"/>
      <c r="T18" s="880"/>
      <c r="U18" s="880"/>
      <c r="V18" s="881"/>
      <c r="W18" s="879">
        <f>SUM(W13:AC17)</f>
        <v>160</v>
      </c>
      <c r="X18" s="880"/>
      <c r="Y18" s="880"/>
      <c r="Z18" s="880"/>
      <c r="AA18" s="880"/>
      <c r="AB18" s="880"/>
      <c r="AC18" s="881"/>
      <c r="AD18" s="879">
        <f>SUM(AD13:AJ17)</f>
        <v>169</v>
      </c>
      <c r="AE18" s="880"/>
      <c r="AF18" s="880"/>
      <c r="AG18" s="880"/>
      <c r="AH18" s="880"/>
      <c r="AI18" s="880"/>
      <c r="AJ18" s="881"/>
      <c r="AK18" s="879">
        <f>SUM(AK13:AQ17)</f>
        <v>179</v>
      </c>
      <c r="AL18" s="880"/>
      <c r="AM18" s="880"/>
      <c r="AN18" s="880"/>
      <c r="AO18" s="880"/>
      <c r="AP18" s="880"/>
      <c r="AQ18" s="881"/>
      <c r="AR18" s="879">
        <f>SUM(AR13:AX17)</f>
        <v>179</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8">
        <v>179</v>
      </c>
      <c r="Q19" s="659"/>
      <c r="R19" s="659"/>
      <c r="S19" s="659"/>
      <c r="T19" s="659"/>
      <c r="U19" s="659"/>
      <c r="V19" s="660"/>
      <c r="W19" s="658">
        <v>160</v>
      </c>
      <c r="X19" s="659"/>
      <c r="Y19" s="659"/>
      <c r="Z19" s="659"/>
      <c r="AA19" s="659"/>
      <c r="AB19" s="659"/>
      <c r="AC19" s="660"/>
      <c r="AD19" s="658">
        <v>169</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586</v>
      </c>
      <c r="H23" s="954"/>
      <c r="I23" s="954"/>
      <c r="J23" s="954"/>
      <c r="K23" s="954"/>
      <c r="L23" s="954"/>
      <c r="M23" s="954"/>
      <c r="N23" s="954"/>
      <c r="O23" s="955"/>
      <c r="P23" s="920">
        <v>179</v>
      </c>
      <c r="Q23" s="921"/>
      <c r="R23" s="921"/>
      <c r="S23" s="921"/>
      <c r="T23" s="921"/>
      <c r="U23" s="921"/>
      <c r="V23" s="938"/>
      <c r="W23" s="920">
        <v>179</v>
      </c>
      <c r="X23" s="921"/>
      <c r="Y23" s="921"/>
      <c r="Z23" s="921"/>
      <c r="AA23" s="921"/>
      <c r="AB23" s="921"/>
      <c r="AC23" s="938"/>
      <c r="AD23" s="975" t="s">
        <v>663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179</v>
      </c>
      <c r="Q29" s="935"/>
      <c r="R29" s="935"/>
      <c r="S29" s="935"/>
      <c r="T29" s="935"/>
      <c r="U29" s="935"/>
      <c r="V29" s="936"/>
      <c r="W29" s="934">
        <f>AR13</f>
        <v>179</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600000000000001"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582</v>
      </c>
      <c r="AV31" s="199"/>
      <c r="AW31" s="398" t="s">
        <v>300</v>
      </c>
      <c r="AX31" s="399"/>
    </row>
    <row r="32" spans="1:50" ht="49.7" customHeight="1" x14ac:dyDescent="0.15">
      <c r="A32" s="403"/>
      <c r="B32" s="401"/>
      <c r="C32" s="401"/>
      <c r="D32" s="401"/>
      <c r="E32" s="401"/>
      <c r="F32" s="402"/>
      <c r="G32" s="564" t="s">
        <v>587</v>
      </c>
      <c r="H32" s="565"/>
      <c r="I32" s="565"/>
      <c r="J32" s="565"/>
      <c r="K32" s="565"/>
      <c r="L32" s="565"/>
      <c r="M32" s="565"/>
      <c r="N32" s="565"/>
      <c r="O32" s="566"/>
      <c r="P32" s="105" t="s">
        <v>655</v>
      </c>
      <c r="Q32" s="105"/>
      <c r="R32" s="105"/>
      <c r="S32" s="105"/>
      <c r="T32" s="105"/>
      <c r="U32" s="105"/>
      <c r="V32" s="105"/>
      <c r="W32" s="105"/>
      <c r="X32" s="106"/>
      <c r="Y32" s="471" t="s">
        <v>12</v>
      </c>
      <c r="Z32" s="531"/>
      <c r="AA32" s="532"/>
      <c r="AB32" s="461" t="s">
        <v>588</v>
      </c>
      <c r="AC32" s="461"/>
      <c r="AD32" s="461"/>
      <c r="AE32" s="218">
        <v>29</v>
      </c>
      <c r="AF32" s="219"/>
      <c r="AG32" s="219"/>
      <c r="AH32" s="219"/>
      <c r="AI32" s="218">
        <v>19</v>
      </c>
      <c r="AJ32" s="219"/>
      <c r="AK32" s="219"/>
      <c r="AL32" s="219"/>
      <c r="AM32" s="218">
        <v>37</v>
      </c>
      <c r="AN32" s="219"/>
      <c r="AO32" s="219"/>
      <c r="AP32" s="219"/>
      <c r="AQ32" s="340" t="s">
        <v>590</v>
      </c>
      <c r="AR32" s="207"/>
      <c r="AS32" s="207"/>
      <c r="AT32" s="341"/>
      <c r="AU32" s="219" t="s">
        <v>582</v>
      </c>
      <c r="AV32" s="219"/>
      <c r="AW32" s="219"/>
      <c r="AX32" s="221"/>
    </row>
    <row r="33" spans="1:50" ht="49.7"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27</v>
      </c>
      <c r="AF33" s="219"/>
      <c r="AG33" s="219"/>
      <c r="AH33" s="219"/>
      <c r="AI33" s="218">
        <v>27</v>
      </c>
      <c r="AJ33" s="219"/>
      <c r="AK33" s="219"/>
      <c r="AL33" s="219"/>
      <c r="AM33" s="218">
        <v>25</v>
      </c>
      <c r="AN33" s="219"/>
      <c r="AO33" s="219"/>
      <c r="AP33" s="219"/>
      <c r="AQ33" s="340">
        <v>25</v>
      </c>
      <c r="AR33" s="207"/>
      <c r="AS33" s="207"/>
      <c r="AT33" s="341"/>
      <c r="AU33" s="219" t="s">
        <v>583</v>
      </c>
      <c r="AV33" s="219"/>
      <c r="AW33" s="219"/>
      <c r="AX33" s="221"/>
    </row>
    <row r="34" spans="1:50" ht="49.7"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107.40740740740742</v>
      </c>
      <c r="AF34" s="219"/>
      <c r="AG34" s="219"/>
      <c r="AH34" s="219"/>
      <c r="AI34" s="218">
        <f>AI32/AI33*100</f>
        <v>70.370370370370367</v>
      </c>
      <c r="AJ34" s="219"/>
      <c r="AK34" s="219"/>
      <c r="AL34" s="219"/>
      <c r="AM34" s="218">
        <f>AM32/AM33*100</f>
        <v>148</v>
      </c>
      <c r="AN34" s="219"/>
      <c r="AO34" s="219"/>
      <c r="AP34" s="219"/>
      <c r="AQ34" s="340" t="s">
        <v>591</v>
      </c>
      <c r="AR34" s="207"/>
      <c r="AS34" s="207"/>
      <c r="AT34" s="341"/>
      <c r="AU34" s="219" t="s">
        <v>582</v>
      </c>
      <c r="AV34" s="219"/>
      <c r="AW34" s="219"/>
      <c r="AX34" s="221"/>
    </row>
    <row r="35" spans="1:50" ht="80.25" customHeight="1" x14ac:dyDescent="0.15">
      <c r="A35" s="226" t="s">
        <v>506</v>
      </c>
      <c r="B35" s="227"/>
      <c r="C35" s="227"/>
      <c r="D35" s="227"/>
      <c r="E35" s="227"/>
      <c r="F35" s="228"/>
      <c r="G35" s="232" t="s">
        <v>648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80.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582</v>
      </c>
      <c r="AR38" s="200"/>
      <c r="AS38" s="133" t="s">
        <v>355</v>
      </c>
      <c r="AT38" s="134"/>
      <c r="AU38" s="199">
        <v>37</v>
      </c>
      <c r="AV38" s="199"/>
      <c r="AW38" s="398" t="s">
        <v>300</v>
      </c>
      <c r="AX38" s="399"/>
    </row>
    <row r="39" spans="1:50" ht="23.25" customHeight="1" x14ac:dyDescent="0.15">
      <c r="A39" s="403"/>
      <c r="B39" s="401"/>
      <c r="C39" s="401"/>
      <c r="D39" s="401"/>
      <c r="E39" s="401"/>
      <c r="F39" s="402"/>
      <c r="G39" s="564" t="s">
        <v>592</v>
      </c>
      <c r="H39" s="565"/>
      <c r="I39" s="565"/>
      <c r="J39" s="565"/>
      <c r="K39" s="565"/>
      <c r="L39" s="565"/>
      <c r="M39" s="565"/>
      <c r="N39" s="565"/>
      <c r="O39" s="566"/>
      <c r="P39" s="105" t="s">
        <v>593</v>
      </c>
      <c r="Q39" s="105"/>
      <c r="R39" s="105"/>
      <c r="S39" s="105"/>
      <c r="T39" s="105"/>
      <c r="U39" s="105"/>
      <c r="V39" s="105"/>
      <c r="W39" s="105"/>
      <c r="X39" s="106"/>
      <c r="Y39" s="471" t="s">
        <v>12</v>
      </c>
      <c r="Z39" s="531"/>
      <c r="AA39" s="532"/>
      <c r="AB39" s="634" t="s">
        <v>14</v>
      </c>
      <c r="AC39" s="634"/>
      <c r="AD39" s="634"/>
      <c r="AE39" s="218">
        <v>3.7</v>
      </c>
      <c r="AF39" s="219"/>
      <c r="AG39" s="219"/>
      <c r="AH39" s="219"/>
      <c r="AI39" s="218">
        <v>2</v>
      </c>
      <c r="AJ39" s="219"/>
      <c r="AK39" s="219"/>
      <c r="AL39" s="219"/>
      <c r="AM39" s="218">
        <v>4</v>
      </c>
      <c r="AN39" s="219"/>
      <c r="AO39" s="219"/>
      <c r="AP39" s="219"/>
      <c r="AQ39" s="340" t="s">
        <v>582</v>
      </c>
      <c r="AR39" s="207"/>
      <c r="AS39" s="207"/>
      <c r="AT39" s="341"/>
      <c r="AU39" s="219" t="s">
        <v>582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634" t="s">
        <v>14</v>
      </c>
      <c r="AC40" s="634"/>
      <c r="AD40" s="634"/>
      <c r="AE40" s="218">
        <v>3.1</v>
      </c>
      <c r="AF40" s="219"/>
      <c r="AG40" s="219"/>
      <c r="AH40" s="219"/>
      <c r="AI40" s="218">
        <v>3.1</v>
      </c>
      <c r="AJ40" s="219"/>
      <c r="AK40" s="219"/>
      <c r="AL40" s="219"/>
      <c r="AM40" s="218">
        <v>3.1</v>
      </c>
      <c r="AN40" s="219"/>
      <c r="AO40" s="219"/>
      <c r="AP40" s="219"/>
      <c r="AQ40" s="340" t="s">
        <v>582</v>
      </c>
      <c r="AR40" s="207"/>
      <c r="AS40" s="207"/>
      <c r="AT40" s="341"/>
      <c r="AU40" s="219">
        <v>3.1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119.4</v>
      </c>
      <c r="AF41" s="219"/>
      <c r="AG41" s="219"/>
      <c r="AH41" s="219"/>
      <c r="AI41" s="218">
        <v>64.5</v>
      </c>
      <c r="AJ41" s="219"/>
      <c r="AK41" s="219"/>
      <c r="AL41" s="219"/>
      <c r="AM41" s="218">
        <f>AM39/AM40*100</f>
        <v>129.03225806451613</v>
      </c>
      <c r="AN41" s="219"/>
      <c r="AO41" s="219"/>
      <c r="AP41" s="219"/>
      <c r="AQ41" s="340" t="s">
        <v>582</v>
      </c>
      <c r="AR41" s="207"/>
      <c r="AS41" s="207"/>
      <c r="AT41" s="341"/>
      <c r="AU41" s="219" t="s">
        <v>582</v>
      </c>
      <c r="AV41" s="219"/>
      <c r="AW41" s="219"/>
      <c r="AX41" s="221"/>
    </row>
    <row r="42" spans="1:50" ht="23.25" customHeight="1" x14ac:dyDescent="0.15">
      <c r="A42" s="226" t="s">
        <v>506</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583</v>
      </c>
      <c r="AR45" s="200"/>
      <c r="AS45" s="133" t="s">
        <v>355</v>
      </c>
      <c r="AT45" s="134"/>
      <c r="AU45" s="199">
        <v>37</v>
      </c>
      <c r="AV45" s="199"/>
      <c r="AW45" s="398" t="s">
        <v>300</v>
      </c>
      <c r="AX45" s="399"/>
    </row>
    <row r="46" spans="1:50" ht="23.25" customHeight="1" x14ac:dyDescent="0.15">
      <c r="A46" s="403"/>
      <c r="B46" s="401"/>
      <c r="C46" s="401"/>
      <c r="D46" s="401"/>
      <c r="E46" s="401"/>
      <c r="F46" s="402"/>
      <c r="G46" s="564" t="s">
        <v>595</v>
      </c>
      <c r="H46" s="565"/>
      <c r="I46" s="565"/>
      <c r="J46" s="565"/>
      <c r="K46" s="565"/>
      <c r="L46" s="565"/>
      <c r="M46" s="565"/>
      <c r="N46" s="565"/>
      <c r="O46" s="566"/>
      <c r="P46" s="105" t="s">
        <v>596</v>
      </c>
      <c r="Q46" s="105"/>
      <c r="R46" s="105"/>
      <c r="S46" s="105"/>
      <c r="T46" s="105"/>
      <c r="U46" s="105"/>
      <c r="V46" s="105"/>
      <c r="W46" s="105"/>
      <c r="X46" s="106"/>
      <c r="Y46" s="471" t="s">
        <v>12</v>
      </c>
      <c r="Z46" s="531"/>
      <c r="AA46" s="532"/>
      <c r="AB46" s="634" t="s">
        <v>14</v>
      </c>
      <c r="AC46" s="634"/>
      <c r="AD46" s="634"/>
      <c r="AE46" s="218">
        <v>0</v>
      </c>
      <c r="AF46" s="219"/>
      <c r="AG46" s="219"/>
      <c r="AH46" s="219"/>
      <c r="AI46" s="218">
        <v>0</v>
      </c>
      <c r="AJ46" s="219"/>
      <c r="AK46" s="219"/>
      <c r="AL46" s="219"/>
      <c r="AM46" s="218">
        <v>0</v>
      </c>
      <c r="AN46" s="219"/>
      <c r="AO46" s="219"/>
      <c r="AP46" s="219"/>
      <c r="AQ46" s="340" t="s">
        <v>583</v>
      </c>
      <c r="AR46" s="207"/>
      <c r="AS46" s="207"/>
      <c r="AT46" s="341"/>
      <c r="AU46" s="219" t="s">
        <v>582</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634" t="s">
        <v>14</v>
      </c>
      <c r="AC47" s="634"/>
      <c r="AD47" s="634"/>
      <c r="AE47" s="218">
        <v>3.1</v>
      </c>
      <c r="AF47" s="219"/>
      <c r="AG47" s="219"/>
      <c r="AH47" s="219"/>
      <c r="AI47" s="218">
        <v>3.1</v>
      </c>
      <c r="AJ47" s="219"/>
      <c r="AK47" s="219"/>
      <c r="AL47" s="219"/>
      <c r="AM47" s="218">
        <v>3.1</v>
      </c>
      <c r="AN47" s="219"/>
      <c r="AO47" s="219"/>
      <c r="AP47" s="219"/>
      <c r="AQ47" s="340" t="s">
        <v>584</v>
      </c>
      <c r="AR47" s="207"/>
      <c r="AS47" s="207"/>
      <c r="AT47" s="341"/>
      <c r="AU47" s="219">
        <v>3.1</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0</v>
      </c>
      <c r="AF48" s="219"/>
      <c r="AG48" s="219"/>
      <c r="AH48" s="219"/>
      <c r="AI48" s="218">
        <v>0</v>
      </c>
      <c r="AJ48" s="219"/>
      <c r="AK48" s="219"/>
      <c r="AL48" s="219"/>
      <c r="AM48" s="218">
        <v>0</v>
      </c>
      <c r="AN48" s="219"/>
      <c r="AO48" s="219"/>
      <c r="AP48" s="219"/>
      <c r="AQ48" s="340" t="s">
        <v>597</v>
      </c>
      <c r="AR48" s="207"/>
      <c r="AS48" s="207"/>
      <c r="AT48" s="341"/>
      <c r="AU48" s="219" t="s">
        <v>582</v>
      </c>
      <c r="AV48" s="219"/>
      <c r="AW48" s="219"/>
      <c r="AX48" s="221"/>
    </row>
    <row r="49" spans="1:50" ht="23.25" customHeight="1" x14ac:dyDescent="0.15">
      <c r="A49" s="226" t="s">
        <v>506</v>
      </c>
      <c r="B49" s="227"/>
      <c r="C49" s="227"/>
      <c r="D49" s="227"/>
      <c r="E49" s="227"/>
      <c r="F49" s="228"/>
      <c r="G49" s="232" t="s">
        <v>598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40.700000000000003"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40.700000000000003"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40.700000000000003"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582</v>
      </c>
      <c r="AR66" s="199"/>
      <c r="AS66" s="242" t="s">
        <v>355</v>
      </c>
      <c r="AT66" s="243"/>
      <c r="AU66" s="199" t="s">
        <v>583</v>
      </c>
      <c r="AV66" s="199"/>
      <c r="AW66" s="242" t="s">
        <v>472</v>
      </c>
      <c r="AX66" s="254"/>
    </row>
    <row r="67" spans="1:50" ht="54" customHeight="1" x14ac:dyDescent="0.15">
      <c r="A67" s="475"/>
      <c r="B67" s="476"/>
      <c r="C67" s="476"/>
      <c r="D67" s="476"/>
      <c r="E67" s="476"/>
      <c r="F67" s="477"/>
      <c r="G67" s="255" t="s">
        <v>356</v>
      </c>
      <c r="H67" s="258" t="s">
        <v>600</v>
      </c>
      <c r="I67" s="259"/>
      <c r="J67" s="259"/>
      <c r="K67" s="259"/>
      <c r="L67" s="259"/>
      <c r="M67" s="259"/>
      <c r="N67" s="259"/>
      <c r="O67" s="260"/>
      <c r="P67" s="258" t="s">
        <v>582</v>
      </c>
      <c r="Q67" s="259"/>
      <c r="R67" s="259"/>
      <c r="S67" s="259"/>
      <c r="T67" s="259"/>
      <c r="U67" s="259"/>
      <c r="V67" s="260"/>
      <c r="W67" s="264"/>
      <c r="X67" s="265"/>
      <c r="Y67" s="270" t="s">
        <v>12</v>
      </c>
      <c r="Z67" s="270"/>
      <c r="AA67" s="271"/>
      <c r="AB67" s="272" t="s">
        <v>496</v>
      </c>
      <c r="AC67" s="272"/>
      <c r="AD67" s="272"/>
      <c r="AE67" s="218" t="s">
        <v>582</v>
      </c>
      <c r="AF67" s="219"/>
      <c r="AG67" s="219"/>
      <c r="AH67" s="219"/>
      <c r="AI67" s="218" t="s">
        <v>582</v>
      </c>
      <c r="AJ67" s="219"/>
      <c r="AK67" s="219"/>
      <c r="AL67" s="219"/>
      <c r="AM67" s="218" t="s">
        <v>583</v>
      </c>
      <c r="AN67" s="219"/>
      <c r="AO67" s="219"/>
      <c r="AP67" s="219"/>
      <c r="AQ67" s="218" t="s">
        <v>582</v>
      </c>
      <c r="AR67" s="219"/>
      <c r="AS67" s="219"/>
      <c r="AT67" s="220"/>
      <c r="AU67" s="219" t="s">
        <v>582</v>
      </c>
      <c r="AV67" s="219"/>
      <c r="AW67" s="219"/>
      <c r="AX67" s="221"/>
    </row>
    <row r="68" spans="1:50" ht="54"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585</v>
      </c>
      <c r="AF68" s="219"/>
      <c r="AG68" s="219"/>
      <c r="AH68" s="219"/>
      <c r="AI68" s="218" t="s">
        <v>582</v>
      </c>
      <c r="AJ68" s="219"/>
      <c r="AK68" s="219"/>
      <c r="AL68" s="219"/>
      <c r="AM68" s="218" t="s">
        <v>582</v>
      </c>
      <c r="AN68" s="219"/>
      <c r="AO68" s="219"/>
      <c r="AP68" s="219"/>
      <c r="AQ68" s="218" t="s">
        <v>583</v>
      </c>
      <c r="AR68" s="219"/>
      <c r="AS68" s="219"/>
      <c r="AT68" s="220"/>
      <c r="AU68" s="219" t="s">
        <v>582</v>
      </c>
      <c r="AV68" s="219"/>
      <c r="AW68" s="219"/>
      <c r="AX68" s="221"/>
    </row>
    <row r="69" spans="1:50" ht="54"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582</v>
      </c>
      <c r="AF69" s="274"/>
      <c r="AG69" s="274"/>
      <c r="AH69" s="274"/>
      <c r="AI69" s="273" t="s">
        <v>582</v>
      </c>
      <c r="AJ69" s="274"/>
      <c r="AK69" s="274"/>
      <c r="AL69" s="274"/>
      <c r="AM69" s="273" t="s">
        <v>582</v>
      </c>
      <c r="AN69" s="274"/>
      <c r="AO69" s="274"/>
      <c r="AP69" s="274"/>
      <c r="AQ69" s="218" t="s">
        <v>582</v>
      </c>
      <c r="AR69" s="219"/>
      <c r="AS69" s="219"/>
      <c r="AT69" s="220"/>
      <c r="AU69" s="219" t="s">
        <v>582</v>
      </c>
      <c r="AV69" s="219"/>
      <c r="AW69" s="219"/>
      <c r="AX69" s="221"/>
    </row>
    <row r="70" spans="1:50" ht="23.25" customHeight="1" x14ac:dyDescent="0.15">
      <c r="A70" s="475" t="s">
        <v>479</v>
      </c>
      <c r="B70" s="476"/>
      <c r="C70" s="476"/>
      <c r="D70" s="476"/>
      <c r="E70" s="476"/>
      <c r="F70" s="477"/>
      <c r="G70" s="256" t="s">
        <v>357</v>
      </c>
      <c r="H70" s="307" t="s">
        <v>599</v>
      </c>
      <c r="I70" s="307"/>
      <c r="J70" s="307"/>
      <c r="K70" s="307"/>
      <c r="L70" s="307"/>
      <c r="M70" s="307"/>
      <c r="N70" s="307"/>
      <c r="O70" s="307"/>
      <c r="P70" s="307" t="s">
        <v>599</v>
      </c>
      <c r="Q70" s="307"/>
      <c r="R70" s="307"/>
      <c r="S70" s="307"/>
      <c r="T70" s="307"/>
      <c r="U70" s="307"/>
      <c r="V70" s="307"/>
      <c r="W70" s="310" t="s">
        <v>495</v>
      </c>
      <c r="X70" s="311"/>
      <c r="Y70" s="270" t="s">
        <v>12</v>
      </c>
      <c r="Z70" s="270"/>
      <c r="AA70" s="271"/>
      <c r="AB70" s="272" t="s">
        <v>496</v>
      </c>
      <c r="AC70" s="272"/>
      <c r="AD70" s="272"/>
      <c r="AE70" s="218" t="s">
        <v>582</v>
      </c>
      <c r="AF70" s="219"/>
      <c r="AG70" s="219"/>
      <c r="AH70" s="219"/>
      <c r="AI70" s="218" t="s">
        <v>584</v>
      </c>
      <c r="AJ70" s="219"/>
      <c r="AK70" s="219"/>
      <c r="AL70" s="219"/>
      <c r="AM70" s="218" t="s">
        <v>582</v>
      </c>
      <c r="AN70" s="219"/>
      <c r="AO70" s="219"/>
      <c r="AP70" s="219"/>
      <c r="AQ70" s="218" t="s">
        <v>583</v>
      </c>
      <c r="AR70" s="219"/>
      <c r="AS70" s="219"/>
      <c r="AT70" s="220"/>
      <c r="AU70" s="219" t="s">
        <v>582</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582</v>
      </c>
      <c r="AF71" s="219"/>
      <c r="AG71" s="219"/>
      <c r="AH71" s="219"/>
      <c r="AI71" s="218" t="s">
        <v>582</v>
      </c>
      <c r="AJ71" s="219"/>
      <c r="AK71" s="219"/>
      <c r="AL71" s="219"/>
      <c r="AM71" s="218" t="s">
        <v>582</v>
      </c>
      <c r="AN71" s="219"/>
      <c r="AO71" s="219"/>
      <c r="AP71" s="219"/>
      <c r="AQ71" s="218" t="s">
        <v>582</v>
      </c>
      <c r="AR71" s="219"/>
      <c r="AS71" s="219"/>
      <c r="AT71" s="220"/>
      <c r="AU71" s="219" t="s">
        <v>582</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585</v>
      </c>
      <c r="AF72" s="219"/>
      <c r="AG72" s="219"/>
      <c r="AH72" s="219"/>
      <c r="AI72" s="218" t="s">
        <v>582</v>
      </c>
      <c r="AJ72" s="219"/>
      <c r="AK72" s="219"/>
      <c r="AL72" s="219"/>
      <c r="AM72" s="218" t="s">
        <v>582</v>
      </c>
      <c r="AN72" s="219"/>
      <c r="AO72" s="219"/>
      <c r="AP72" s="220"/>
      <c r="AQ72" s="218" t="s">
        <v>582</v>
      </c>
      <c r="AR72" s="219"/>
      <c r="AS72" s="219"/>
      <c r="AT72" s="220"/>
      <c r="AU72" s="219" t="s">
        <v>582</v>
      </c>
      <c r="AV72" s="219"/>
      <c r="AW72" s="219"/>
      <c r="AX72" s="221"/>
    </row>
    <row r="73" spans="1:50" ht="18.600000000000001"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7"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7"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customHeight="1" x14ac:dyDescent="0.15">
      <c r="A113" s="422"/>
      <c r="B113" s="423"/>
      <c r="C113" s="423"/>
      <c r="D113" s="423"/>
      <c r="E113" s="423"/>
      <c r="F113" s="424"/>
      <c r="G113" s="105" t="s">
        <v>601</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603</v>
      </c>
      <c r="AC113" s="546"/>
      <c r="AD113" s="547"/>
      <c r="AE113" s="418">
        <v>49</v>
      </c>
      <c r="AF113" s="418"/>
      <c r="AG113" s="418"/>
      <c r="AH113" s="418"/>
      <c r="AI113" s="418">
        <v>27</v>
      </c>
      <c r="AJ113" s="418"/>
      <c r="AK113" s="418"/>
      <c r="AL113" s="418"/>
      <c r="AM113" s="418">
        <v>46</v>
      </c>
      <c r="AN113" s="418"/>
      <c r="AO113" s="418"/>
      <c r="AP113" s="418"/>
      <c r="AQ113" s="218" t="s">
        <v>582</v>
      </c>
      <c r="AR113" s="219"/>
      <c r="AS113" s="219"/>
      <c r="AT113" s="220"/>
      <c r="AU113" s="218" t="s">
        <v>585</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603</v>
      </c>
      <c r="AC114" s="469"/>
      <c r="AD114" s="470"/>
      <c r="AE114" s="418">
        <v>42</v>
      </c>
      <c r="AF114" s="418"/>
      <c r="AG114" s="418"/>
      <c r="AH114" s="418"/>
      <c r="AI114" s="418">
        <v>42</v>
      </c>
      <c r="AJ114" s="418"/>
      <c r="AK114" s="418"/>
      <c r="AL114" s="418"/>
      <c r="AM114" s="418">
        <v>42</v>
      </c>
      <c r="AN114" s="418"/>
      <c r="AO114" s="418"/>
      <c r="AP114" s="418"/>
      <c r="AQ114" s="218">
        <v>42</v>
      </c>
      <c r="AR114" s="219"/>
      <c r="AS114" s="219"/>
      <c r="AT114" s="220"/>
      <c r="AU114" s="218">
        <v>42</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604</v>
      </c>
      <c r="AC116" s="463"/>
      <c r="AD116" s="464"/>
      <c r="AE116" s="418">
        <f>179/29</f>
        <v>6.1724137931034484</v>
      </c>
      <c r="AF116" s="418"/>
      <c r="AG116" s="418"/>
      <c r="AH116" s="418"/>
      <c r="AI116" s="418">
        <f>160/19</f>
        <v>8.4210526315789469</v>
      </c>
      <c r="AJ116" s="418"/>
      <c r="AK116" s="418"/>
      <c r="AL116" s="418"/>
      <c r="AM116" s="418">
        <f>169/37</f>
        <v>4.5675675675675675</v>
      </c>
      <c r="AN116" s="418"/>
      <c r="AO116" s="418"/>
      <c r="AP116" s="418"/>
      <c r="AQ116" s="218">
        <f>179/19</f>
        <v>9.4210526315789469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1" t="s">
        <v>606</v>
      </c>
      <c r="AF117" s="551"/>
      <c r="AG117" s="551"/>
      <c r="AH117" s="551"/>
      <c r="AI117" s="551" t="s">
        <v>607</v>
      </c>
      <c r="AJ117" s="551"/>
      <c r="AK117" s="551"/>
      <c r="AL117" s="551"/>
      <c r="AM117" s="551" t="s">
        <v>649</v>
      </c>
      <c r="AN117" s="551"/>
      <c r="AO117" s="551"/>
      <c r="AP117" s="551"/>
      <c r="AQ117" s="551" t="s">
        <v>656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585</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609</v>
      </c>
      <c r="AC134" s="205"/>
      <c r="AD134" s="205"/>
      <c r="AE134" s="206" t="s">
        <v>582</v>
      </c>
      <c r="AF134" s="207"/>
      <c r="AG134" s="207"/>
      <c r="AH134" s="207"/>
      <c r="AI134" s="206" t="s">
        <v>582</v>
      </c>
      <c r="AJ134" s="207"/>
      <c r="AK134" s="207"/>
      <c r="AL134" s="207"/>
      <c r="AM134" s="206" t="s">
        <v>582</v>
      </c>
      <c r="AN134" s="207"/>
      <c r="AO134" s="207"/>
      <c r="AP134" s="207"/>
      <c r="AQ134" s="206" t="s">
        <v>582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610</v>
      </c>
      <c r="AC135" s="213"/>
      <c r="AD135" s="213"/>
      <c r="AE135" s="206" t="s">
        <v>611</v>
      </c>
      <c r="AF135" s="207"/>
      <c r="AG135" s="207"/>
      <c r="AH135" s="207"/>
      <c r="AI135" s="206" t="s">
        <v>582</v>
      </c>
      <c r="AJ135" s="207"/>
      <c r="AK135" s="207"/>
      <c r="AL135" s="207"/>
      <c r="AM135" s="206" t="s">
        <v>583</v>
      </c>
      <c r="AN135" s="207"/>
      <c r="AO135" s="207"/>
      <c r="AP135" s="207"/>
      <c r="AQ135" s="206" t="s">
        <v>597</v>
      </c>
      <c r="AR135" s="207"/>
      <c r="AS135" s="207"/>
      <c r="AT135" s="207"/>
      <c r="AU135" s="206" t="s">
        <v>582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customHeight="1" x14ac:dyDescent="0.15">
      <c r="A154" s="189"/>
      <c r="B154" s="186"/>
      <c r="C154" s="180"/>
      <c r="D154" s="186"/>
      <c r="E154" s="180"/>
      <c r="F154" s="181"/>
      <c r="G154" s="104" t="s">
        <v>612</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t="s">
        <v>613</v>
      </c>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665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581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654</v>
      </c>
      <c r="AF432" s="200"/>
      <c r="AG432" s="133" t="s">
        <v>355</v>
      </c>
      <c r="AH432" s="134"/>
      <c r="AI432" s="156"/>
      <c r="AJ432" s="156"/>
      <c r="AK432" s="156"/>
      <c r="AL432" s="154"/>
      <c r="AM432" s="156"/>
      <c r="AN432" s="156"/>
      <c r="AO432" s="156"/>
      <c r="AP432" s="154"/>
      <c r="AQ432" s="590" t="s">
        <v>654</v>
      </c>
      <c r="AR432" s="200"/>
      <c r="AS432" s="133" t="s">
        <v>355</v>
      </c>
      <c r="AT432" s="134"/>
      <c r="AU432" s="200" t="s">
        <v>654</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582</v>
      </c>
      <c r="AF433" s="207"/>
      <c r="AG433" s="207"/>
      <c r="AH433" s="207"/>
      <c r="AI433" s="340" t="s">
        <v>582</v>
      </c>
      <c r="AJ433" s="207"/>
      <c r="AK433" s="207"/>
      <c r="AL433" s="207"/>
      <c r="AM433" s="340" t="s">
        <v>582</v>
      </c>
      <c r="AN433" s="207"/>
      <c r="AO433" s="207"/>
      <c r="AP433" s="341"/>
      <c r="AQ433" s="340" t="s">
        <v>582</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582</v>
      </c>
      <c r="AF434" s="207"/>
      <c r="AG434" s="207"/>
      <c r="AH434" s="341"/>
      <c r="AI434" s="340" t="s">
        <v>582</v>
      </c>
      <c r="AJ434" s="207"/>
      <c r="AK434" s="207"/>
      <c r="AL434" s="207"/>
      <c r="AM434" s="340" t="s">
        <v>583</v>
      </c>
      <c r="AN434" s="207"/>
      <c r="AO434" s="207"/>
      <c r="AP434" s="341"/>
      <c r="AQ434" s="340" t="s">
        <v>583</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582</v>
      </c>
      <c r="AF435" s="207"/>
      <c r="AG435" s="207"/>
      <c r="AH435" s="341"/>
      <c r="AI435" s="340" t="s">
        <v>584</v>
      </c>
      <c r="AJ435" s="207"/>
      <c r="AK435" s="207"/>
      <c r="AL435" s="207"/>
      <c r="AM435" s="340" t="s">
        <v>582</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654</v>
      </c>
      <c r="AF457" s="200"/>
      <c r="AG457" s="133" t="s">
        <v>355</v>
      </c>
      <c r="AH457" s="134"/>
      <c r="AI457" s="156"/>
      <c r="AJ457" s="156"/>
      <c r="AK457" s="156"/>
      <c r="AL457" s="154"/>
      <c r="AM457" s="156"/>
      <c r="AN457" s="156"/>
      <c r="AO457" s="156"/>
      <c r="AP457" s="154"/>
      <c r="AQ457" s="590"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582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597</v>
      </c>
      <c r="AF458" s="207"/>
      <c r="AG458" s="207"/>
      <c r="AH458" s="207"/>
      <c r="AI458" s="340" t="s">
        <v>582</v>
      </c>
      <c r="AJ458" s="207"/>
      <c r="AK458" s="207"/>
      <c r="AL458" s="207"/>
      <c r="AM458" s="340" t="s">
        <v>582</v>
      </c>
      <c r="AN458" s="207"/>
      <c r="AO458" s="207"/>
      <c r="AP458" s="341"/>
      <c r="AQ458" s="340" t="s">
        <v>582</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582</v>
      </c>
      <c r="AF459" s="207"/>
      <c r="AG459" s="207"/>
      <c r="AH459" s="341"/>
      <c r="AI459" s="340" t="s">
        <v>582</v>
      </c>
      <c r="AJ459" s="207"/>
      <c r="AK459" s="207"/>
      <c r="AL459" s="207"/>
      <c r="AM459" s="340" t="s">
        <v>583</v>
      </c>
      <c r="AN459" s="207"/>
      <c r="AO459" s="207"/>
      <c r="AP459" s="341"/>
      <c r="AQ459" s="340" t="s">
        <v>583</v>
      </c>
      <c r="AR459" s="207"/>
      <c r="AS459" s="207"/>
      <c r="AT459" s="341"/>
      <c r="AU459" s="207" t="s">
        <v>615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583</v>
      </c>
      <c r="AJ460" s="207"/>
      <c r="AK460" s="207"/>
      <c r="AL460" s="207"/>
      <c r="AM460" s="340" t="s">
        <v>582</v>
      </c>
      <c r="AN460" s="207"/>
      <c r="AO460" s="207"/>
      <c r="AP460" s="341"/>
      <c r="AQ460" s="340" t="s">
        <v>582</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664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616</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618</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620</v>
      </c>
      <c r="AE704" s="784"/>
      <c r="AF704" s="784"/>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622</v>
      </c>
      <c r="AE705" s="716"/>
      <c r="AF705" s="716"/>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450000000000003"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4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126"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576</v>
      </c>
      <c r="AE708" s="605"/>
      <c r="AF708" s="605"/>
      <c r="AG708" s="743" t="s">
        <v>624</v>
      </c>
      <c r="AH708" s="744"/>
      <c r="AI708" s="744"/>
      <c r="AJ708" s="744"/>
      <c r="AK708" s="744"/>
      <c r="AL708" s="744"/>
      <c r="AM708" s="744"/>
      <c r="AN708" s="744"/>
      <c r="AO708" s="744"/>
      <c r="AP708" s="744"/>
      <c r="AQ708" s="744"/>
      <c r="AR708" s="744"/>
      <c r="AS708" s="744"/>
      <c r="AT708" s="744"/>
      <c r="AU708" s="744"/>
      <c r="AV708" s="744"/>
      <c r="AW708" s="744"/>
      <c r="AX708" s="745"/>
    </row>
    <row r="709" spans="1:50" ht="56.1"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58.7"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576</v>
      </c>
      <c r="AE710" s="329"/>
      <c r="AF710" s="329"/>
      <c r="AG710" s="101" t="s">
        <v>626</v>
      </c>
      <c r="AH710" s="102"/>
      <c r="AI710" s="102"/>
      <c r="AJ710" s="102"/>
      <c r="AK710" s="102"/>
      <c r="AL710" s="102"/>
      <c r="AM710" s="102"/>
      <c r="AN710" s="102"/>
      <c r="AO710" s="102"/>
      <c r="AP710" s="102"/>
      <c r="AQ710" s="102"/>
      <c r="AR710" s="102"/>
      <c r="AS710" s="102"/>
      <c r="AT710" s="102"/>
      <c r="AU710" s="102"/>
      <c r="AV710" s="102"/>
      <c r="AW710" s="102"/>
      <c r="AX710" s="103"/>
    </row>
    <row r="711" spans="1:50" ht="86.1"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26.4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622</v>
      </c>
      <c r="AE712" s="784"/>
      <c r="AF712" s="784"/>
      <c r="AG712" s="811" t="s">
        <v>590</v>
      </c>
      <c r="AH712" s="812"/>
      <c r="AI712" s="812"/>
      <c r="AJ712" s="812"/>
      <c r="AK712" s="812"/>
      <c r="AL712" s="812"/>
      <c r="AM712" s="812"/>
      <c r="AN712" s="812"/>
      <c r="AO712" s="812"/>
      <c r="AP712" s="812"/>
      <c r="AQ712" s="812"/>
      <c r="AR712" s="812"/>
      <c r="AS712" s="812"/>
      <c r="AT712" s="812"/>
      <c r="AU712" s="812"/>
      <c r="AV712" s="812"/>
      <c r="AW712" s="812"/>
      <c r="AX712" s="813"/>
    </row>
    <row r="713" spans="1:50" ht="26.4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622</v>
      </c>
      <c r="AE713" s="329"/>
      <c r="AF713" s="664"/>
      <c r="AG713" s="101" t="s">
        <v>628</v>
      </c>
      <c r="AH713" s="102"/>
      <c r="AI713" s="102"/>
      <c r="AJ713" s="102"/>
      <c r="AK713" s="102"/>
      <c r="AL713" s="102"/>
      <c r="AM713" s="102"/>
      <c r="AN713" s="102"/>
      <c r="AO713" s="102"/>
      <c r="AP713" s="102"/>
      <c r="AQ713" s="102"/>
      <c r="AR713" s="102"/>
      <c r="AS713" s="102"/>
      <c r="AT713" s="102"/>
      <c r="AU713" s="102"/>
      <c r="AV713" s="102"/>
      <c r="AW713" s="102"/>
      <c r="AX713" s="103"/>
    </row>
    <row r="714" spans="1:50" ht="41.4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576</v>
      </c>
      <c r="AE714" s="809"/>
      <c r="AF714" s="810"/>
      <c r="AG714" s="737" t="s">
        <v>650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620</v>
      </c>
      <c r="AE715" s="605"/>
      <c r="AF715" s="657"/>
      <c r="AG715" s="743" t="s">
        <v>629</v>
      </c>
      <c r="AH715" s="744"/>
      <c r="AI715" s="744"/>
      <c r="AJ715" s="744"/>
      <c r="AK715" s="744"/>
      <c r="AL715" s="744"/>
      <c r="AM715" s="744"/>
      <c r="AN715" s="744"/>
      <c r="AO715" s="744"/>
      <c r="AP715" s="744"/>
      <c r="AQ715" s="744"/>
      <c r="AR715" s="744"/>
      <c r="AS715" s="744"/>
      <c r="AT715" s="744"/>
      <c r="AU715" s="744"/>
      <c r="AV715" s="744"/>
      <c r="AW715" s="744"/>
      <c r="AX715" s="745"/>
    </row>
    <row r="716" spans="1:50" ht="35.450000000000003"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49.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49.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25" t="s">
        <v>653</v>
      </c>
      <c r="AH719" s="105"/>
      <c r="AI719" s="105"/>
      <c r="AJ719" s="105"/>
      <c r="AK719" s="105"/>
      <c r="AL719" s="105"/>
      <c r="AM719" s="105"/>
      <c r="AN719" s="105"/>
      <c r="AO719" s="105"/>
      <c r="AP719" s="105"/>
      <c r="AQ719" s="105"/>
      <c r="AR719" s="105"/>
      <c r="AS719" s="105"/>
      <c r="AT719" s="105"/>
      <c r="AU719" s="105"/>
      <c r="AV719" s="105"/>
      <c r="AW719" s="105"/>
      <c r="AX719" s="126"/>
    </row>
    <row r="720" spans="1:50" ht="33.6"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5.450000000000003" customHeight="1" x14ac:dyDescent="0.15">
      <c r="A721" s="779"/>
      <c r="B721" s="780"/>
      <c r="C721" s="296" t="s">
        <v>632</v>
      </c>
      <c r="D721" s="297"/>
      <c r="E721" s="297"/>
      <c r="F721" s="298"/>
      <c r="G721" s="287"/>
      <c r="H721" s="288"/>
      <c r="I721" s="83" t="str">
        <f>IF(OR(G721="　", G721=""), "", "-")</f>
        <v/>
      </c>
      <c r="J721" s="291">
        <v>350</v>
      </c>
      <c r="K721" s="291"/>
      <c r="L721" s="83" t="str">
        <f>IF(M721="","","-")</f>
        <v/>
      </c>
      <c r="M721" s="84"/>
      <c r="N721" s="304" t="s">
        <v>658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5.450000000000003" customHeight="1" x14ac:dyDescent="0.15">
      <c r="A722" s="779"/>
      <c r="B722" s="780"/>
      <c r="C722" s="296" t="s">
        <v>633</v>
      </c>
      <c r="D722" s="297"/>
      <c r="E722" s="297"/>
      <c r="F722" s="298"/>
      <c r="G722" s="287"/>
      <c r="H722" s="288"/>
      <c r="I722" s="83" t="str">
        <f t="shared" ref="I722:I725" si="4">IF(OR(G722="　", G722=""), "", "-")</f>
        <v/>
      </c>
      <c r="J722" s="291">
        <v>287</v>
      </c>
      <c r="K722" s="291"/>
      <c r="L722" s="83" t="str">
        <f t="shared" ref="L722:L725" si="5">IF(M722="","","-")</f>
        <v/>
      </c>
      <c r="M722" s="84"/>
      <c r="N722" s="304" t="s">
        <v>652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5.450000000000003" customHeight="1" x14ac:dyDescent="0.15">
      <c r="A723" s="779"/>
      <c r="B723" s="780"/>
      <c r="C723" s="296" t="s">
        <v>633</v>
      </c>
      <c r="D723" s="297"/>
      <c r="E723" s="297"/>
      <c r="F723" s="298"/>
      <c r="G723" s="287"/>
      <c r="H723" s="288"/>
      <c r="I723" s="83" t="str">
        <f t="shared" si="4"/>
        <v/>
      </c>
      <c r="J723" s="291">
        <v>289</v>
      </c>
      <c r="K723" s="291"/>
      <c r="L723" s="83" t="str">
        <f t="shared" si="5"/>
        <v/>
      </c>
      <c r="M723" s="84"/>
      <c r="N723" s="304" t="s">
        <v>651</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 customHeight="1" x14ac:dyDescent="0.15">
      <c r="A726" s="641" t="s">
        <v>48</v>
      </c>
      <c r="B726" s="803"/>
      <c r="C726" s="816" t="s">
        <v>53</v>
      </c>
      <c r="D726" s="838"/>
      <c r="E726" s="838"/>
      <c r="F726" s="839"/>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
      <c r="A727" s="804"/>
      <c r="B727" s="805"/>
      <c r="C727" s="749" t="s">
        <v>57</v>
      </c>
      <c r="D727" s="750"/>
      <c r="E727" s="750"/>
      <c r="F727" s="751"/>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7" customHeight="1" thickBot="1" x14ac:dyDescent="0.2">
      <c r="A729" s="635" t="s">
        <v>660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7" customHeight="1" thickBot="1" x14ac:dyDescent="0.2">
      <c r="A731" s="800" t="s">
        <v>257</v>
      </c>
      <c r="B731" s="801"/>
      <c r="C731" s="801"/>
      <c r="D731" s="801"/>
      <c r="E731" s="802"/>
      <c r="F731" s="730" t="s">
        <v>661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7"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0"/>
      <c r="C737" s="210"/>
      <c r="D737" s="211"/>
      <c r="E737" s="991" t="s">
        <v>636</v>
      </c>
      <c r="F737" s="991"/>
      <c r="G737" s="991"/>
      <c r="H737" s="991"/>
      <c r="I737" s="991"/>
      <c r="J737" s="991"/>
      <c r="K737" s="991"/>
      <c r="L737" s="991"/>
      <c r="M737" s="991"/>
      <c r="N737" s="365" t="s">
        <v>543</v>
      </c>
      <c r="O737" s="365"/>
      <c r="P737" s="365"/>
      <c r="Q737" s="365"/>
      <c r="R737" s="991" t="s">
        <v>636</v>
      </c>
      <c r="S737" s="991"/>
      <c r="T737" s="991"/>
      <c r="U737" s="991"/>
      <c r="V737" s="991"/>
      <c r="W737" s="991"/>
      <c r="X737" s="991"/>
      <c r="Y737" s="991"/>
      <c r="Z737" s="991"/>
      <c r="AA737" s="365" t="s">
        <v>542</v>
      </c>
      <c r="AB737" s="365"/>
      <c r="AC737" s="365"/>
      <c r="AD737" s="365"/>
      <c r="AE737" s="991" t="s">
        <v>637</v>
      </c>
      <c r="AF737" s="991"/>
      <c r="AG737" s="991"/>
      <c r="AH737" s="991"/>
      <c r="AI737" s="991"/>
      <c r="AJ737" s="991"/>
      <c r="AK737" s="991"/>
      <c r="AL737" s="991"/>
      <c r="AM737" s="991"/>
      <c r="AN737" s="365" t="s">
        <v>541</v>
      </c>
      <c r="AO737" s="365"/>
      <c r="AP737" s="365"/>
      <c r="AQ737" s="365"/>
      <c r="AR737" s="983" t="s">
        <v>638</v>
      </c>
      <c r="AS737" s="984"/>
      <c r="AT737" s="984"/>
      <c r="AU737" s="984"/>
      <c r="AV737" s="984"/>
      <c r="AW737" s="984"/>
      <c r="AX737" s="985"/>
      <c r="AY737" s="89"/>
      <c r="AZ737" s="89"/>
    </row>
    <row r="738" spans="1:52" ht="24.75" customHeight="1" x14ac:dyDescent="0.15">
      <c r="A738" s="992" t="s">
        <v>540</v>
      </c>
      <c r="B738" s="210"/>
      <c r="C738" s="210"/>
      <c r="D738" s="211"/>
      <c r="E738" s="991" t="s">
        <v>639</v>
      </c>
      <c r="F738" s="991"/>
      <c r="G738" s="991"/>
      <c r="H738" s="991"/>
      <c r="I738" s="991"/>
      <c r="J738" s="991"/>
      <c r="K738" s="991"/>
      <c r="L738" s="991"/>
      <c r="M738" s="991"/>
      <c r="N738" s="365" t="s">
        <v>539</v>
      </c>
      <c r="O738" s="365"/>
      <c r="P738" s="365"/>
      <c r="Q738" s="365"/>
      <c r="R738" s="991" t="s">
        <v>640</v>
      </c>
      <c r="S738" s="991"/>
      <c r="T738" s="991"/>
      <c r="U738" s="991"/>
      <c r="V738" s="991"/>
      <c r="W738" s="991"/>
      <c r="X738" s="991"/>
      <c r="Y738" s="991"/>
      <c r="Z738" s="991"/>
      <c r="AA738" s="365" t="s">
        <v>538</v>
      </c>
      <c r="AB738" s="365"/>
      <c r="AC738" s="365"/>
      <c r="AD738" s="365"/>
      <c r="AE738" s="991" t="s">
        <v>641</v>
      </c>
      <c r="AF738" s="991"/>
      <c r="AG738" s="991"/>
      <c r="AH738" s="991"/>
      <c r="AI738" s="991"/>
      <c r="AJ738" s="991"/>
      <c r="AK738" s="991"/>
      <c r="AL738" s="991"/>
      <c r="AM738" s="991"/>
      <c r="AN738" s="365" t="s">
        <v>534</v>
      </c>
      <c r="AO738" s="365"/>
      <c r="AP738" s="365"/>
      <c r="AQ738" s="365"/>
      <c r="AR738" s="983" t="s">
        <v>642</v>
      </c>
      <c r="AS738" s="984"/>
      <c r="AT738" s="984"/>
      <c r="AU738" s="984"/>
      <c r="AV738" s="984"/>
      <c r="AW738" s="984"/>
      <c r="AX738" s="985"/>
    </row>
    <row r="739" spans="1:52" ht="24.75" customHeight="1" thickBot="1" x14ac:dyDescent="0.2">
      <c r="A739" s="993" t="s">
        <v>530</v>
      </c>
      <c r="B739" s="994"/>
      <c r="C739" s="994"/>
      <c r="D739" s="995"/>
      <c r="E739" s="996" t="s">
        <v>572</v>
      </c>
      <c r="F739" s="986"/>
      <c r="G739" s="986"/>
      <c r="H739" s="93" t="str">
        <f>IF(E739="", "", "(")</f>
        <v>(</v>
      </c>
      <c r="I739" s="986"/>
      <c r="J739" s="986"/>
      <c r="K739" s="93" t="str">
        <f>IF(OR(I739="　", I739=""), "", "-")</f>
        <v/>
      </c>
      <c r="L739" s="987">
        <v>78</v>
      </c>
      <c r="M739" s="987"/>
      <c r="N739" s="94" t="str">
        <f>IF(O739="", "", "-")</f>
        <v/>
      </c>
      <c r="O739" s="95"/>
      <c r="P739" s="94" t="str">
        <f>IF(E739="", "", ")")</f>
        <v>)</v>
      </c>
      <c r="Q739" s="996" t="s">
        <v>632</v>
      </c>
      <c r="R739" s="986"/>
      <c r="S739" s="986"/>
      <c r="T739" s="93" t="str">
        <f>IF(Q739="", "", "(")</f>
        <v>(</v>
      </c>
      <c r="U739" s="986"/>
      <c r="V739" s="986"/>
      <c r="W739" s="93" t="str">
        <f>IF(OR(U739="　", U739=""), "", "-")</f>
        <v/>
      </c>
      <c r="X739" s="987">
        <v>350</v>
      </c>
      <c r="Y739" s="987"/>
      <c r="Z739" s="94" t="str">
        <f>IF(AA739="", "", "-")</f>
        <v/>
      </c>
      <c r="AA739" s="95"/>
      <c r="AB739" s="94" t="str">
        <f>IF(Q739="", "", ")")</f>
        <v>)</v>
      </c>
      <c r="AC739" s="996" t="s">
        <v>633</v>
      </c>
      <c r="AD739" s="986"/>
      <c r="AE739" s="986"/>
      <c r="AF739" s="93" t="str">
        <f>IF(AC739="", "", "(")</f>
        <v>(</v>
      </c>
      <c r="AG739" s="986"/>
      <c r="AH739" s="986"/>
      <c r="AI739" s="93" t="str">
        <f>IF(OR(AG739="　", AG739=""), "", "-")</f>
        <v/>
      </c>
      <c r="AJ739" s="987">
        <v>269</v>
      </c>
      <c r="AK739" s="987"/>
      <c r="AL739" s="94" t="str">
        <f>IF(AM739="", "", "-")</f>
        <v/>
      </c>
      <c r="AM739" s="95"/>
      <c r="AN739" s="94" t="str">
        <f>IF(AC739="", "", ")")</f>
        <v>)</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644</v>
      </c>
      <c r="H781" s="672"/>
      <c r="I781" s="672"/>
      <c r="J781" s="672"/>
      <c r="K781" s="673"/>
      <c r="L781" s="665" t="s">
        <v>645</v>
      </c>
      <c r="M781" s="666"/>
      <c r="N781" s="666"/>
      <c r="O781" s="666"/>
      <c r="P781" s="666"/>
      <c r="Q781" s="666"/>
      <c r="R781" s="666"/>
      <c r="S781" s="666"/>
      <c r="T781" s="666"/>
      <c r="U781" s="666"/>
      <c r="V781" s="666"/>
      <c r="W781" s="666"/>
      <c r="X781" s="667"/>
      <c r="Y781" s="388">
        <v>169</v>
      </c>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169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1"/>
      <c r="B794" s="632"/>
      <c r="C794" s="632"/>
      <c r="D794" s="632"/>
      <c r="E794" s="632"/>
      <c r="F794" s="633"/>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1"/>
      <c r="B807" s="632"/>
      <c r="C807" s="632"/>
      <c r="D807" s="632"/>
      <c r="E807" s="632"/>
      <c r="F807" s="633"/>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t="s">
        <v>582</v>
      </c>
      <c r="K837" s="349"/>
      <c r="L837" s="349"/>
      <c r="M837" s="349"/>
      <c r="N837" s="349"/>
      <c r="O837" s="349"/>
      <c r="P837" s="362" t="s">
        <v>647</v>
      </c>
      <c r="Q837" s="350"/>
      <c r="R837" s="350"/>
      <c r="S837" s="350"/>
      <c r="T837" s="350"/>
      <c r="U837" s="350"/>
      <c r="V837" s="350"/>
      <c r="W837" s="350"/>
      <c r="X837" s="350"/>
      <c r="Y837" s="351">
        <v>169</v>
      </c>
      <c r="Z837" s="352"/>
      <c r="AA837" s="352"/>
      <c r="AB837" s="353"/>
      <c r="AC837" s="363" t="s">
        <v>196</v>
      </c>
      <c r="AD837" s="371"/>
      <c r="AE837" s="371"/>
      <c r="AF837" s="371"/>
      <c r="AG837" s="371"/>
      <c r="AH837" s="372" t="s">
        <v>583</v>
      </c>
      <c r="AI837" s="373"/>
      <c r="AJ837" s="373"/>
      <c r="AK837" s="373"/>
      <c r="AL837" s="357" t="s">
        <v>582</v>
      </c>
      <c r="AM837" s="358"/>
      <c r="AN837" s="358"/>
      <c r="AO837" s="359"/>
      <c r="AP837" s="360" t="s">
        <v>582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4" max="49" man="1"/>
    <brk id="135" max="49" man="1"/>
    <brk id="714" max="49" man="1"/>
    <brk id="73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576</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7"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576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4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4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4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4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4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4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4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4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4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4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4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4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4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4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4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4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4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4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4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4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4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4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4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4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4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4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4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4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4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4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4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4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4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4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4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4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4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4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4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4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4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4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4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4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4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4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4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4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4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4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4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4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4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4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4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4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4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4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4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4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4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4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4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4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4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4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4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4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4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4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4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4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4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4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4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4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4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4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4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4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4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4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4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4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4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4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4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4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4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4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4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4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4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4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4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4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4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4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4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4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4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4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4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4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4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4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4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4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4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4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4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4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4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4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4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4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4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4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4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4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4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4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4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4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4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4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4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4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4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4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4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4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4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4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4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4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4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4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4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4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4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4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4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4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4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4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4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4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4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4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4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4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4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4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4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4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4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4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4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4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4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4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4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4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4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4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4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4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4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4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4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4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4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4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4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4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4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4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4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4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4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4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4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4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4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4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4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4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4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4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4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4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4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4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4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4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4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4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4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4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4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4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4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4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4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4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4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4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4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4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4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4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4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4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4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4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4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4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4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4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4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4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4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4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4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4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4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4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4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4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4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4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4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4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4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4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4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4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4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4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4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4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4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4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4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4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4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4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4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4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4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4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4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4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4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4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4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4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4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4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4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4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4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4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4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4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4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4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4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4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4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4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4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4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4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4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4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4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4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4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4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4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4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4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4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4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4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4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4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4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4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4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4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4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4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4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4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4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4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4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4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4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4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4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4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4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4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4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4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4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4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4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4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4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4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4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4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4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4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4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4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4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4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4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4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4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4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4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4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4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4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4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4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4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4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4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4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4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4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4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4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4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4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4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4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4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4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4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4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4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4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4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4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4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4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4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4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4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4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4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4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4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4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4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4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4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4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4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4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4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4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4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4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4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4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4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4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4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4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4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4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4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4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4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4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4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4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4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4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4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4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4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4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4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4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4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4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4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4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4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4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4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4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4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4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4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4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4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4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4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4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4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4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4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4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4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4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4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4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4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4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4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4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4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4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4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4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4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4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4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4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4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4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4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4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4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4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4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4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4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4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4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4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4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4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4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4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4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4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4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4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4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4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4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4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4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4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4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4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4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4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4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4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4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4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4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4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4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4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4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4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4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4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4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4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4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4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4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4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4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4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4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4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4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4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4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4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4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4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4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4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4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4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4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4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4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4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4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4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4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4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4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4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4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4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4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4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4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4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4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4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4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4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4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4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4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4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4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4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4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4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4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4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4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4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4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4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4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4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4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4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4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4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4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4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4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4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4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4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4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4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4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4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4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4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4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4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4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4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4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4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4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4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4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4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4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4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4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4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4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4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4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4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4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4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4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4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4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4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4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4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4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4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4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4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4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4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4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4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4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4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4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4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4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4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4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4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4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4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4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4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4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4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4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4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4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4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4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4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4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4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4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4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4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4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4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4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4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4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4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4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4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4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4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4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4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4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4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4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4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4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4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4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4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4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4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4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4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4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4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4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4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4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4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4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4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4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4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4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4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4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4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4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4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4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4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4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4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4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4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4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4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4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4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4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4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4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4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4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4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4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4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4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4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4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4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4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4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4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4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4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4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4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4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4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4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4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4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4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4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4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4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4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4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4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4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4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4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4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4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4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4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4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4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4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4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4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4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4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4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4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4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4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4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4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4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4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4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4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4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4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4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4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4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4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4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4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4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4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4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4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4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4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4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4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4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4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4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4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4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4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4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4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4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4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4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4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4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4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4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4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4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4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4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4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4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4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4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4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4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4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4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4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4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4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4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4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4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4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4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4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4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4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4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4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4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4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4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4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4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4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4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4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4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4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4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4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4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4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4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4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4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4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4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4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4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4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4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4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4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4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4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4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4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4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4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4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4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4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4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4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4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4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4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4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4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4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4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4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4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4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4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4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4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4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4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4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4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4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4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4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4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4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4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4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4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4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4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4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4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4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4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4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4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4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4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4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4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4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4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4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4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4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4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4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4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4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4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4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4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4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4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4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4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4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4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4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4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4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4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4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4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4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4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4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4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4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4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4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4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4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4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4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4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4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4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4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4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4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4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4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4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4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4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4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4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4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4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4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4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4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4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4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4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4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4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4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4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4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4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4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4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4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4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4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4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4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4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4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4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4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4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4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4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4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4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4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4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4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4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4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4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4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4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4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4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4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4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4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4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4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4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4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4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4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4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4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4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4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4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4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4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4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4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4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4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4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4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4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4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4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4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4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4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4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4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4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4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4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4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4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4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4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4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4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4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4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4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4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4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4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4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4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4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4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4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4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4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4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4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4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4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4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4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4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4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4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4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4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4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4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4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4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4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4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4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4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4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4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4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4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4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4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4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4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4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4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4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4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4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4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4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4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4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4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4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4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4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4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4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4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4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4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4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4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4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4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4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4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4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4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4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4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4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4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4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4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4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4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4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4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4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4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4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4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4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4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4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4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4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4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4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4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4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4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4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4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4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4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4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4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4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4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4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4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4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4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4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4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4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4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4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4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4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4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4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4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4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4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4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4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4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4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4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4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4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4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4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4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4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4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4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4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4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4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4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4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4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4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4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4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4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4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4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4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4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4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4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4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4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4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4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4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4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4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4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4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4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4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4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4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4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4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4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4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4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4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4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4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4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4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4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4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4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4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4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4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4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4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4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4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4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4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4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4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4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4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4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4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4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4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4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4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4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4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4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4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4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4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4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4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4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4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4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4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4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4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4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4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4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4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4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4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4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4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4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4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4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4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4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4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4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4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4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4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4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4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4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4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4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4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4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4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4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4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4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4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4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4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4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2019-08-19T04:52:07Z</cp:lastPrinted>
  <dcterms:created xsi:type="dcterms:W3CDTF">2012-03-13T00:50:25Z</dcterms:created>
  <dcterms:modified xsi:type="dcterms:W3CDTF">2020-11-24T13:10:31Z</dcterms:modified>
</cp:coreProperties>
</file>