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事業室\中間公表用\見える化ライン\"/>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M69" i="3"/>
  <c r="AM67" i="3"/>
  <c r="AM70" i="3" l="1"/>
  <c r="AM116" i="3" l="1"/>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<sst xmlns="http://schemas.openxmlformats.org/spreadsheetml/2006/main" count="2983" uniqueCount="674">
  <si>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</si>
  <si>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</si>
  <si>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</si>
  <si>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</si>
  <si>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</si>
  <si>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</si>
  <si>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</si>
  <si>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</si>
  <si>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</si>
  <si>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</si>
  <si>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</si>
  <si>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</si>
  <si>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</si>
  <si>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</si>
  <si>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</si>
  <si>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</si>
  <si>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</si>
  <si>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</si>
  <si>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</si>
  <si>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</si>
  <si>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</si>
  <si>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</si>
  <si>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</si>
  <si>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</si>
  <si>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</si>
  <si>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</si>
  <si>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</si>
  <si>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</si>
  <si>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</si>
  <si>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</si>
  <si>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</si>
  <si>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</si>
  <si>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</si>
  <si>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</si>
  <si>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</si>
  <si>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</si>
  <si>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</si>
  <si>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</si>
  <si>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</si>
  <si>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</si>
  <si>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</si>
  <si>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</si>
  <si>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</si>
  <si>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</si>
  <si>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</si>
  <si>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</si>
  <si>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</si>
  <si>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</si>
  <si>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</si>
  <si>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</si>
  <si>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</si>
  <si>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</si>
  <si>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</si>
  <si>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</si>
  <si>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</si>
  <si>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</si>
  <si>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</si>
  <si>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</si>
  <si>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</si>
  <si>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</si>
  <si>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</si>
  <si>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</si>
  <si>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</si>
  <si>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</si>
  <si>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</si>
  <si>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</si>
  <si>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</si>
  <si>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</si>
  <si>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</si>
  <si>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</si>
  <si>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</si>
  <si>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</si>
  <si>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</si>
  <si>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</si>
  <si>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</si>
  <si>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</si>
  <si>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</si>
  <si>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</si>
  <si>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</si>
  <si>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</si>
  <si>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</si>
  <si>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</si>
  <si>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</si>
  <si>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</si>
  <si>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</si>
  <si>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</si>
  <si>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</si>
  <si>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</si>
  <si>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</si>
  <si>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</si>
  <si>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</si>
  <si>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</si>
  <si>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</si>
  <si>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</si>
  <si>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</si>
  <si>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</si>
  <si>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</si>
  <si>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</si>
  <si>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</si>
  <si>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</si>
  <si>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</si>
  <si>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</si>
  <si>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</si>
  <si>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</si>
  <si>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</si>
  <si>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</si>
  <si>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</si>
  <si>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</si>
  <si>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</si>
  <si>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</si>
  <si>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</si>
  <si>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</si>
  <si>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</si>
  <si>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</si>
  <si>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</si>
  <si>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</si>
  <si>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</si>
  <si>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</si>
  <si>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</si>
  <si>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</si>
  <si>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</si>
  <si>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</si>
  <si>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</si>
  <si>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</si>
  <si>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</si>
  <si>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</si>
  <si>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</si>
  <si>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</si>
  <si>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</si>
  <si>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</si>
  <si>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</si>
  <si>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</si>
  <si>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</si>
  <si>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</si>
  <si>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</si>
  <si>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</si>
  <si>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</si>
  <si>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</si>
  <si>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</si>
  <si>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</si>
  <si>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</si>
  <si>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</si>
  <si>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</si>
  <si>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</si>
  <si>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</si>
  <si>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</si>
  <si>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</si>
  <si>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</si>
  <si>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</si>
  <si>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</si>
  <si>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</si>
  <si>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</si>
  <si>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</si>
  <si>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</si>
  <si>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</si>
  <si>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</si>
  <si>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</si>
  <si>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</si>
  <si>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</si>
  <si>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</si>
  <si>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</si>
  <si>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</si>
  <si>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</si>
  <si>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</si>
  <si>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</si>
  <si>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</si>
  <si>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</si>
  <si>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</si>
  <si>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</si>
  <si>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</si>
  <si>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</si>
  <si>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</si>
  <si>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</si>
  <si>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</si>
  <si>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</si>
  <si>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</si>
  <si>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</si>
  <si>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</si>
  <si>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</si>
  <si>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</si>
  <si>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</si>
  <si>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</si>
  <si>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</si>
  <si>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</si>
  <si>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</si>
  <si>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</si>
  <si>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</si>
  <si>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</si>
  <si>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</si>
  <si>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</si>
  <si>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</si>
  <si>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</si>
  <si>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</si>
  <si>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</si>
  <si>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</si>
  <si>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</si>
  <si>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</si>
  <si>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</si>
  <si>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</si>
  <si>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</si>
  <si>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</si>
  <si>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</si>
  <si>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</si>
  <si>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</si>
  <si>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</si>
  <si>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</si>
  <si>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</si>
  <si>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</si>
  <si>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</si>
  <si>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</si>
  <si>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</si>
  <si>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</si>
  <si>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</si>
  <si>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</si>
  <si>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</si>
  <si>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</si>
  <si>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</si>
  <si>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</si>
  <si>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</si>
  <si>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</si>
  <si>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</si>
  <si>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</si>
  <si>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</si>
  <si>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</si>
  <si>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</si>
  <si>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</si>
  <si>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</si>
  <si>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</si>
  <si>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</si>
  <si>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</si>
  <si>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</si>
  <si>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</si>
  <si>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</si>
  <si>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</si>
  <si>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</si>
  <si>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</si>
  <si>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</si>
  <si>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</si>
  <si>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</si>
  <si>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</si>
  <si>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</si>
  <si>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</si>
  <si>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</si>
  <si>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</si>
  <si>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</si>
  <si>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</si>
  <si>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</si>
  <si>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</si>
  <si>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</si>
  <si>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</si>
  <si>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</si>
  <si>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</si>
  <si>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</si>
  <si>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</si>
  <si>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</si>
  <si>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</si>
  <si>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</si>
  <si>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</si>
  <si>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</si>
  <si>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</si>
  <si>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</si>
  <si>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</si>
  <si>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</si>
  <si>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</si>
  <si>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</si>
  <si>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</si>
  <si>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</si>
  <si>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</si>
  <si>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</si>
  <si>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</si>
  <si>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</si>
  <si>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</si>
  <si>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</si>
  <si>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</si>
  <si>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</si>
  <si>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</si>
  <si>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</si>
  <si>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</si>
  <si>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</si>
  <si>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</si>
  <si>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</si>
  <si>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</si>
  <si>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</si>
  <si>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</si>
  <si>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</si>
  <si>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</si>
  <si>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</si>
  <si>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</si>
  <si>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</si>
  <si>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</si>
  <si>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</si>
  <si>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</si>
  <si>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</si>
  <si>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</si>
  <si>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</si>
  <si>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</si>
  <si>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</si>
  <si>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</si>
  <si>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</si>
  <si>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</si>
  <si>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</si>
  <si>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</si>
  <si>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</si>
  <si>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</si>
  <si>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</si>
  <si>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</si>
  <si>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</si>
  <si>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</si>
  <si>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</si>
  <si>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</si>
  <si>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</si>
  <si>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</si>
  <si>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</si>
  <si>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</si>
  <si>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</si>
  <si>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</si>
  <si>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</si>
  <si>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</si>
  <si>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</si>
  <si>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</si>
  <si>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</si>
  <si>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</si>
  <si>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</si>
  <si>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</si>
  <si>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</si>
  <si>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</si>
  <si>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</si>
  <si>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</si>
  <si>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</si>
  <si>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</si>
  <si>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</si>
  <si>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</si>
  <si>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</si>
  <si>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</si>
  <si>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</si>
  <si>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</si>
  <si>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</si>
  <si>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</si>
  <si>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</si>
  <si>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</si>
  <si>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</si>
  <si>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</si>
  <si>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</si>
  <si>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</si>
  <si>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</si>
  <si>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</si>
  <si>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</si>
  <si>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</si>
  <si>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</si>
  <si>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</si>
  <si>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</si>
  <si>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</si>
  <si>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</si>
  <si>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</si>
  <si>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</si>
  <si>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</si>
  <si>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</si>
  <si>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</si>
  <si>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</si>
  <si>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</si>
  <si>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</si>
  <si>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</si>
  <si>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</si>
  <si>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</si>
  <si>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</si>
  <si>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</si>
  <si>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</si>
  <si>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</si>
  <si>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</si>
  <si>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</si>
  <si>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</si>
  <si>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</si>
  <si>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</si>
  <si>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</si>
  <si>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</si>
  <si>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</si>
  <si>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</si>
  <si>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</si>
  <si>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</si>
  <si>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</si>
  <si>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</si>
  <si>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</si>
  <si>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</si>
  <si>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</si>
  <si>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</si>
  <si>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</si>
  <si>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</si>
  <si>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</si>
  <si>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</si>
  <si>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</si>
  <si>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</si>
  <si>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</si>
  <si>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</si>
  <si>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</si>
  <si>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</si>
  <si>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</si>
  <si>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</si>
  <si>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</si>
  <si>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</si>
  <si>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</si>
  <si>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</si>
  <si>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</si>
  <si>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</si>
  <si>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</si>
  <si>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</si>
  <si>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</si>
  <si>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</si>
  <si>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</si>
  <si>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</si>
  <si>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</si>
  <si>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</si>
  <si>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</si>
  <si>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</si>
  <si>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</si>
  <si>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</si>
  <si>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</si>
  <si>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</si>
  <si>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</si>
  <si>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</si>
  <si>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</si>
  <si>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</si>
  <si>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</si>
  <si>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</si>
  <si>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</si>
  <si>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</si>
  <si>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</si>
  <si>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</si>
  <si>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</si>
  <si>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</si>
  <si>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</si>
  <si>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</si>
  <si>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</si>
  <si>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</si>
  <si>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</si>
  <si>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</si>
  <si>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</si>
  <si>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</si>
  <si>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</si>
  <si>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</si>
  <si>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</si>
  <si>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</si>
  <si>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</si>
  <si>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</si>
  <si>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</si>
  <si>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</si>
  <si>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</si>
  <si>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</si>
  <si>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</si>
  <si>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</si>
  <si>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</si>
  <si>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</si>
  <si>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</si>
  <si>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</si>
  <si>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</si>
  <si>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</si>
  <si>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</si>
  <si>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</si>
  <si>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</si>
  <si>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</si>
  <si>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</si>
  <si>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</si>
  <si>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</si>
  <si>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</si>
  <si>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</si>
  <si>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</si>
  <si>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</si>
  <si>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</si>
  <si>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</si>
  <si>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</si>
  <si>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</si>
  <si>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</si>
  <si>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</si>
  <si>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</si>
  <si>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</si>
  <si>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</si>
  <si>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</si>
  <si>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</si>
  <si>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</si>
  <si>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</si>
  <si>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</si>
  <si>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</si>
  <si>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</si>
  <si>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</si>
  <si>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</si>
  <si>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</si>
  <si>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</si>
  <si>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</si>
  <si>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</si>
  <si>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</si>
  <si>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</si>
  <si>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</si>
  <si>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</si>
  <si>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</si>
  <si>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</si>
  <si>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</si>
  <si>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</si>
  <si>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</si>
  <si>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</si>
  <si>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</si>
  <si>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</si>
  <si>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</si>
  <si>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</si>
  <si>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</si>
  <si>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</si>
  <si>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</si>
  <si>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</si>
  <si>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</si>
  <si>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</si>
  <si>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</si>
  <si>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</si>
  <si>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</si>
  <si>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</si>
  <si>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</si>
  <si>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</si>
  <si>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</si>
  <si>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</si>
  <si>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</si>
  <si>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</si>
  <si>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</si>
  <si>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</si>
  <si>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</si>
  <si>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</si>
  <si>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</si>
  <si>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</si>
  <si>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</si>
  <si>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</si>
  <si>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</si>
  <si>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</si>
  <si>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</si>
  <si>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</si>
  <si>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</si>
  <si>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</si>
  <si>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</si>
  <si>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</si>
  <si>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</si>
  <si>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</si>
  <si>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</si>
  <si>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</si>
  <si>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</si>
  <si>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</si>
  <si>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</si>
  <si>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</si>
  <si>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</si>
  <si>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</si>
  <si>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</si>
  <si>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</si>
  <si>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</si>
  <si>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</si>
  <si>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</si>
  <si>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</si>
  <si>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</si>
  <si>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</si>
  <si>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</si>
  <si>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</si>
  <si>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</si>
  <si>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</si>
  <si>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</si>
  <si>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</si>
  <si>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</si>
  <si>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</si>
  <si>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</si>
  <si>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</si>
  <si>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</si>
  <si>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</si>
  <si>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</si>
  <si>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</si>
  <si>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</si>
  <si>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</si>
  <si>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</si>
  <si>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賃貸住宅における省CO2促進モデル事業（国土交通省連携事業）</t>
    <phoneticPr fontId="6"/>
  </si>
  <si>
    <t>環境省</t>
  </si>
  <si>
    <t>環境省</t>
    <phoneticPr fontId="6"/>
  </si>
  <si>
    <t>地球環境局</t>
    <rPh sb="0" eb="2">
      <t>チキュウ</t>
    </rPh>
    <rPh sb="2" eb="5">
      <t>カンキョウキョク</t>
    </rPh>
    <phoneticPr fontId="6"/>
  </si>
  <si>
    <t>地球温暖化対策課
地球温暖化対策事業室</t>
    <phoneticPr fontId="6"/>
  </si>
  <si>
    <t>室長　相澤　寛史</t>
    <phoneticPr fontId="6"/>
  </si>
  <si>
    <t>○</t>
  </si>
  <si>
    <t>特別会計に関する法律第85条第3項第１号ホ及び第２号
同施行令第50条第７項第10号及び第９項第１号</t>
    <phoneticPr fontId="6"/>
  </si>
  <si>
    <t>地球温暖化対策計画（平成28年5月13日閣議決定）</t>
    <phoneticPr fontId="6"/>
  </si>
  <si>
    <t>2030年のCO2削減目標達成のためには、家庭部門からCO2排出量を約4割削減する必要がある。賃貸住宅については新規着工件数の約４割を占めるが低炭素価値(省エネ・省CO2)が評価されておらず、「賃料アップによる入居者獲得につながらない」「オーナー側のメリットが少ない」ことから、低炭素化の市場展開が遅れている。このような背景から、市場への省CO2性能に優れた賃貸住宅の供給促進と、市場において低炭素価値が評価されるための普及啓発を一体的に行うことを目的とする。</t>
    <phoneticPr fontId="6"/>
  </si>
  <si>
    <t>賃貸住宅について、一定の断熱性能を満たし、かつ住宅の省エネ基準よりも①20％以上若しくは②10％以上CO2排出量が少ない賃貸住宅を新築又は同基準を達成するように既築住宅を改修する場合に、追加的に必要となる給湯、空調、照明設備等の高効率化のために要する費用の一部を補助する。（①1/２(上限額：60万円/戸)、②1/３(上限額：30万円/戸))</t>
    <phoneticPr fontId="6"/>
  </si>
  <si>
    <t>-</t>
    <phoneticPr fontId="6"/>
  </si>
  <si>
    <t>-</t>
    <phoneticPr fontId="6"/>
  </si>
  <si>
    <t>-</t>
    <phoneticPr fontId="6"/>
  </si>
  <si>
    <t>-</t>
    <phoneticPr fontId="6"/>
  </si>
  <si>
    <t>-</t>
    <phoneticPr fontId="6"/>
  </si>
  <si>
    <t>平成30年度限りの事業</t>
    <phoneticPr fontId="6"/>
  </si>
  <si>
    <t>平成30年度において、当該事業の採択ベースにより算出したCO2排出削減量を3,103t-CO2/年程度とする。</t>
    <phoneticPr fontId="6"/>
  </si>
  <si>
    <t>補助事業による年間のCO2排出削減量</t>
    <phoneticPr fontId="6"/>
  </si>
  <si>
    <t>平成29年度二酸化炭素排出抑制対策事業費等補助金（賃貸住宅における省CO2促進モデル事業）完了実績報告書</t>
    <phoneticPr fontId="6"/>
  </si>
  <si>
    <t>平成30年度において当該事業の採択ベースによるCO2削減コストを70,000円/t-CO2程度とする。</t>
    <phoneticPr fontId="6"/>
  </si>
  <si>
    <t>1t-CO2当たりの削減コスト</t>
    <phoneticPr fontId="6"/>
  </si>
  <si>
    <t>本補助金の導入によって省CO2機器の一定の需要を生み出すことで平成30年に13万戸/年程度の波及効果を想定。</t>
    <phoneticPr fontId="6"/>
  </si>
  <si>
    <t>予算額/削減効果（波及効果含む）</t>
    <phoneticPr fontId="6"/>
  </si>
  <si>
    <t>t-CO2/年</t>
    <phoneticPr fontId="6"/>
  </si>
  <si>
    <t>t-CO2/年</t>
    <phoneticPr fontId="6"/>
  </si>
  <si>
    <t>補助事業実施件数</t>
    <phoneticPr fontId="6"/>
  </si>
  <si>
    <t>件</t>
    <rPh sb="0" eb="1">
      <t>ケン</t>
    </rPh>
    <phoneticPr fontId="6"/>
  </si>
  <si>
    <t>　　　　　　　　　　　　　　　　　　　　　　　　　</t>
    <phoneticPr fontId="6"/>
  </si>
  <si>
    <t>各年度の補助金額／CO2排出削減量（耐用年数を加味した見込み）　　　</t>
    <phoneticPr fontId="6"/>
  </si>
  <si>
    <t>円/CO2</t>
  </si>
  <si>
    <t>億円/(t-CO2×年）</t>
    <rPh sb="0" eb="2">
      <t>オクエン</t>
    </rPh>
    <rPh sb="10" eb="11">
      <t>ネン</t>
    </rPh>
    <phoneticPr fontId="7"/>
  </si>
  <si>
    <t>13.16 /
（1,587×6）</t>
  </si>
  <si>
    <t>1.地球温暖化対策の推進</t>
    <phoneticPr fontId="6"/>
  </si>
  <si>
    <t>エネルギー起源二酸化炭素の排出量（CO2換算トン）</t>
    <phoneticPr fontId="6"/>
  </si>
  <si>
    <t>t-CO2/年</t>
    <rPh sb="6" eb="7">
      <t>ネン</t>
    </rPh>
    <phoneticPr fontId="7"/>
  </si>
  <si>
    <t>-</t>
    <phoneticPr fontId="6"/>
  </si>
  <si>
    <t>-</t>
    <phoneticPr fontId="6"/>
  </si>
  <si>
    <t>省CO2設備の賃貸住宅への導入により、エネルギー起源CO2の排出削減に寄与する。</t>
    <phoneticPr fontId="6"/>
  </si>
  <si>
    <t>-</t>
    <phoneticPr fontId="6"/>
  </si>
  <si>
    <t>-</t>
    <phoneticPr fontId="6"/>
  </si>
  <si>
    <t>-</t>
    <phoneticPr fontId="6"/>
  </si>
  <si>
    <t>-</t>
    <phoneticPr fontId="6"/>
  </si>
  <si>
    <t>-</t>
    <phoneticPr fontId="6"/>
  </si>
  <si>
    <t>○</t>
    <phoneticPr fontId="6"/>
  </si>
  <si>
    <t>○</t>
    <phoneticPr fontId="6"/>
  </si>
  <si>
    <t>無</t>
  </si>
  <si>
    <t>賃貸住宅では低炭素化が評価されておらず、「賃料アップによる入居者獲得につながらない」「オーナー側のメリットが少ない」ことから民間等に委ねていても低炭素化を図ることが難しいため、国が補助金で誘導する必要がある。</t>
    <phoneticPr fontId="6"/>
  </si>
  <si>
    <t>○</t>
    <phoneticPr fontId="6"/>
  </si>
  <si>
    <t>事業の実施に必要な事業者への支出に限られている。</t>
    <phoneticPr fontId="6"/>
  </si>
  <si>
    <t>事業目的に則した費目・使途に限られている。</t>
    <phoneticPr fontId="6"/>
  </si>
  <si>
    <t>△</t>
  </si>
  <si>
    <t>当初は見込んでいた交付額よりも実際の交付額が下回ったことに加え、応募数も想定を下回ったことを理由に、執行率は3割程度に留まった。</t>
    <phoneticPr fontId="6"/>
  </si>
  <si>
    <t>事業実施に当たり、適宜有識者の助言を受けつつ実施していることから、実効性の高い手段で、効果的に実施できている。</t>
    <phoneticPr fontId="6"/>
  </si>
  <si>
    <t>‐</t>
  </si>
  <si>
    <t>成果物は、今年度当該事業を実施する際の基礎情報とするなど、十分活用されている。</t>
    <phoneticPr fontId="6"/>
  </si>
  <si>
    <t>新28-0010</t>
    <rPh sb="0" eb="1">
      <t>シン</t>
    </rPh>
    <phoneticPr fontId="6"/>
  </si>
  <si>
    <t>0065</t>
    <phoneticPr fontId="6"/>
  </si>
  <si>
    <t>事業費</t>
    <rPh sb="0" eb="3">
      <t>ジギョウヒ</t>
    </rPh>
    <phoneticPr fontId="6"/>
  </si>
  <si>
    <t>事務費</t>
    <rPh sb="0" eb="3">
      <t>ジムヒ</t>
    </rPh>
    <phoneticPr fontId="6"/>
  </si>
  <si>
    <t>間接補助事業者への補助金の交付</t>
    <phoneticPr fontId="6"/>
  </si>
  <si>
    <t>事業運営費用(人件費、旅費、建物借料、雑役務費、消耗品費、諸謝金、委託料等)</t>
    <phoneticPr fontId="6"/>
  </si>
  <si>
    <t>低炭素機器の導入</t>
    <phoneticPr fontId="6"/>
  </si>
  <si>
    <t>（一社）低炭素社会創出促進協会</t>
    <phoneticPr fontId="6"/>
  </si>
  <si>
    <t>補助事業の執行</t>
    <rPh sb="0" eb="2">
      <t>ホジョ</t>
    </rPh>
    <rPh sb="2" eb="4">
      <t>ジギョウ</t>
    </rPh>
    <rPh sb="5" eb="7">
      <t>シッコウ</t>
    </rPh>
    <phoneticPr fontId="6"/>
  </si>
  <si>
    <t>補助金等交付</t>
  </si>
  <si>
    <t>個人A</t>
    <rPh sb="0" eb="2">
      <t>コジン</t>
    </rPh>
    <phoneticPr fontId="6"/>
  </si>
  <si>
    <t>-</t>
    <phoneticPr fontId="6"/>
  </si>
  <si>
    <r>
      <t>省C</t>
    </r>
    <r>
      <rPr>
        <sz val="11"/>
        <rFont val="ＭＳ Ｐゴシック"/>
        <family val="3"/>
        <charset val="128"/>
      </rPr>
      <t>O2性能に優れた賃貸住宅の新築・改修</t>
    </r>
    <rPh sb="0" eb="1">
      <t>ショウ</t>
    </rPh>
    <rPh sb="4" eb="6">
      <t>セイノウ</t>
    </rPh>
    <rPh sb="7" eb="8">
      <t>スグ</t>
    </rPh>
    <rPh sb="10" eb="12">
      <t>チンタイ</t>
    </rPh>
    <rPh sb="12" eb="14">
      <t>ジュウタク</t>
    </rPh>
    <rPh sb="15" eb="17">
      <t>シンチク</t>
    </rPh>
    <rPh sb="18" eb="20">
      <t>カイシュウ</t>
    </rPh>
    <phoneticPr fontId="6"/>
  </si>
  <si>
    <t>-</t>
    <phoneticPr fontId="6"/>
  </si>
  <si>
    <t>-</t>
    <phoneticPr fontId="6"/>
  </si>
  <si>
    <t>-</t>
    <phoneticPr fontId="6"/>
  </si>
  <si>
    <t>-</t>
    <phoneticPr fontId="6"/>
  </si>
  <si>
    <t>-</t>
    <phoneticPr fontId="6"/>
  </si>
  <si>
    <t>-</t>
    <phoneticPr fontId="6"/>
  </si>
  <si>
    <t>個人B</t>
    <rPh sb="0" eb="2">
      <t>コジン</t>
    </rPh>
    <phoneticPr fontId="6"/>
  </si>
  <si>
    <r>
      <t>省C</t>
    </r>
    <r>
      <rPr>
        <sz val="11"/>
        <rFont val="ＭＳ Ｐゴシック"/>
        <family val="3"/>
        <charset val="128"/>
      </rPr>
      <t>O2性能に優れた賃貸住宅の新築・改修</t>
    </r>
    <r>
      <rPr>
        <sz val="11"/>
        <color theme="1"/>
        <rFont val="ＭＳ Ｐゴシック"/>
        <family val="2"/>
        <charset val="128"/>
        <scheme val="minor"/>
      </rPr>
      <t/>
    </r>
    <rPh sb="0" eb="1">
      <t>ショウ</t>
    </rPh>
    <rPh sb="4" eb="6">
      <t>セイノウ</t>
    </rPh>
    <rPh sb="7" eb="8">
      <t>スグ</t>
    </rPh>
    <rPh sb="10" eb="12">
      <t>チンタイ</t>
    </rPh>
    <rPh sb="12" eb="14">
      <t>ジュウタク</t>
    </rPh>
    <rPh sb="15" eb="17">
      <t>シンチク</t>
    </rPh>
    <rPh sb="18" eb="20">
      <t>カイシュウ</t>
    </rPh>
    <phoneticPr fontId="6"/>
  </si>
  <si>
    <t>-</t>
    <phoneticPr fontId="6"/>
  </si>
  <si>
    <t>個人C</t>
    <rPh sb="0" eb="2">
      <t>コジン</t>
    </rPh>
    <phoneticPr fontId="6"/>
  </si>
  <si>
    <t>個人D</t>
    <rPh sb="0" eb="2">
      <t>コジン</t>
    </rPh>
    <phoneticPr fontId="6"/>
  </si>
  <si>
    <t>個人E</t>
    <rPh sb="0" eb="2">
      <t>コジン</t>
    </rPh>
    <phoneticPr fontId="6"/>
  </si>
  <si>
    <t>-</t>
    <phoneticPr fontId="6"/>
  </si>
  <si>
    <t>市場への省CO2性能に優れた賃貸住宅の供給促進と、市場において低炭素価値が評価されるための普及啓発を一体的に行うことを目的とする本事業は、家庭部門の対策において重要である。予算の範囲内で、効率的・効果的に成果が得られるよう事業を実施しているが、平成29年度事業と比較すると執行率は低下しており、未だ活動実績が目標に対し未達である。市場のニーズに合わせた補助事業額検討が必要である。</t>
    <rPh sb="165" eb="167">
      <t>シジョウ</t>
    </rPh>
    <rPh sb="172" eb="173">
      <t>ア</t>
    </rPh>
    <rPh sb="176" eb="178">
      <t>ホジョ</t>
    </rPh>
    <rPh sb="178" eb="180">
      <t>ジギョウ</t>
    </rPh>
    <rPh sb="180" eb="181">
      <t>ガク</t>
    </rPh>
    <rPh sb="181" eb="183">
      <t>ケントウ</t>
    </rPh>
    <rPh sb="184" eb="186">
      <t>ヒツヨウ</t>
    </rPh>
    <phoneticPr fontId="6"/>
  </si>
  <si>
    <t>11.66 /（2128×6）</t>
    <phoneticPr fontId="6"/>
  </si>
  <si>
    <t>5.34 /（955×6）</t>
    <phoneticPr fontId="6"/>
  </si>
  <si>
    <t>-</t>
    <phoneticPr fontId="6"/>
  </si>
  <si>
    <t>本事業は平成30年度で終了し、集合住宅におけるネット・ゼロ・エネルギー・ハウス（ＺＥＨ－Ｍ）支援事業にて、省CO2性能に優れた賃貸住宅の普及に引き続き取り組む。</t>
    <rPh sb="0" eb="1">
      <t>ホン</t>
    </rPh>
    <rPh sb="1" eb="3">
      <t>ジギョウ</t>
    </rPh>
    <rPh sb="4" eb="6">
      <t>ヘイセイ</t>
    </rPh>
    <rPh sb="8" eb="10">
      <t>ネンド</t>
    </rPh>
    <rPh sb="11" eb="13">
      <t>シュウリョウ</t>
    </rPh>
    <rPh sb="15" eb="17">
      <t>シュウゴウ</t>
    </rPh>
    <rPh sb="17" eb="19">
      <t>ジュウタク</t>
    </rPh>
    <rPh sb="46" eb="48">
      <t>シエン</t>
    </rPh>
    <rPh sb="48" eb="50">
      <t>ジギョウ</t>
    </rPh>
    <rPh sb="68" eb="70">
      <t>フキュウ</t>
    </rPh>
    <rPh sb="71" eb="72">
      <t>ヒ</t>
    </rPh>
    <rPh sb="73" eb="74">
      <t>ツヅ</t>
    </rPh>
    <rPh sb="75" eb="76">
      <t>ト</t>
    </rPh>
    <rPh sb="77" eb="78">
      <t>ク</t>
    </rPh>
    <phoneticPr fontId="6"/>
  </si>
  <si>
    <t>株式会社三陽住建</t>
    <rPh sb="0" eb="2">
      <t>カブシキ</t>
    </rPh>
    <rPh sb="2" eb="4">
      <t>ガイシャ</t>
    </rPh>
    <rPh sb="4" eb="6">
      <t>サンヨウ</t>
    </rPh>
    <rPh sb="6" eb="8">
      <t>ジュウケン</t>
    </rPh>
    <phoneticPr fontId="6"/>
  </si>
  <si>
    <t>合同会社YP</t>
    <rPh sb="0" eb="2">
      <t>ゴウドウ</t>
    </rPh>
    <rPh sb="2" eb="4">
      <t>カイシャ</t>
    </rPh>
    <phoneticPr fontId="6"/>
  </si>
  <si>
    <t>有限会社秀和</t>
    <rPh sb="0" eb="4">
      <t>ユウゲンガイシャ</t>
    </rPh>
    <rPh sb="4" eb="6">
      <t>シュウワ</t>
    </rPh>
    <phoneticPr fontId="6"/>
  </si>
  <si>
    <t>合同会社テイクプラニング</t>
    <rPh sb="0" eb="2">
      <t>ゴウドウ</t>
    </rPh>
    <rPh sb="2" eb="4">
      <t>カイシャ</t>
    </rPh>
    <phoneticPr fontId="6"/>
  </si>
  <si>
    <t>株式会社ヤナギホールディングス</t>
    <rPh sb="0" eb="4">
      <t>カブシキガイシャ</t>
    </rPh>
    <phoneticPr fontId="6"/>
  </si>
  <si>
    <t>-</t>
    <phoneticPr fontId="6"/>
  </si>
  <si>
    <t>-</t>
    <phoneticPr fontId="6"/>
  </si>
  <si>
    <t>住宅の新規着工件数のうち、賃貸住宅は約４割を占めるが、低炭素化が進んでいないことからも、社会のニーズとして的確に反映する必要がある。</t>
    <phoneticPr fontId="6"/>
  </si>
  <si>
    <t>地球温暖化対策計画（平成28年５月閣議決定）において、家庭部門のCO2排出量を2030年までに約４割削減する必要があることから、政策体系の中でも優先度が高い。</t>
    <phoneticPr fontId="6"/>
  </si>
  <si>
    <t>補助対象事業者は公募し、見込まれる二酸化炭素排出削減効果等により間接補助事業者を選定している。</t>
    <phoneticPr fontId="6"/>
  </si>
  <si>
    <t>省エネ性能に応じて補助率を1/2または1/3と設定しており、受益者にも相応の負担を求めている。</t>
    <phoneticPr fontId="6"/>
  </si>
  <si>
    <t>当初は見込んでいた応募数よりも実際の応募数が下回ったことを理由に、CO2削減量は5割程度に留まった。</t>
    <phoneticPr fontId="6"/>
  </si>
  <si>
    <t>事業実施に当たり、適宜有識者の助言を受けつつ実施していることから、実効性の高い手段で、効果的に実施できている。</t>
    <phoneticPr fontId="6"/>
  </si>
  <si>
    <t>当初は見込んでいた交付額よりも実際の交付額が下回ったことに加え、応募数も想定を下回ったことを理由に、執行率は3割5分程度に留まった。</t>
    <phoneticPr fontId="6"/>
  </si>
  <si>
    <t>A.（一社）低炭素社会創出促進協会</t>
    <rPh sb="3" eb="4">
      <t>イッ</t>
    </rPh>
    <rPh sb="4" eb="5">
      <t>シャ</t>
    </rPh>
    <rPh sb="6" eb="9">
      <t>テイタンソ</t>
    </rPh>
    <rPh sb="9" eb="11">
      <t>シャカイ</t>
    </rPh>
    <rPh sb="11" eb="13">
      <t>ソウシュツ</t>
    </rPh>
    <rPh sb="13" eb="15">
      <t>ソクシン</t>
    </rPh>
    <rPh sb="15" eb="17">
      <t>キョウカイ</t>
    </rPh>
    <phoneticPr fontId="6"/>
  </si>
  <si>
    <t>B.個人</t>
    <rPh sb="2" eb="4">
      <t>コジン</t>
    </rPh>
    <phoneticPr fontId="6"/>
  </si>
  <si>
    <t>補助金額と実施件数を勘案し、単位当たりコスト等の水準は妥当であることを確認している。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</si>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</sst>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14068</xdr:colOff>
      <xdr:row>740</xdr:row>
      <xdr:rowOff>0</xdr:rowOff>
    </xdr:from>
    <xdr:to>
      <xdr:col>21</xdr:col>
      <xdr:colOff>27988</xdr:colOff>
      <xdr:row>741</xdr:row>
      <xdr:rowOff>282017</xdr:rowOff>
    </xdr:to>
    <xdr:sp macro="" textlink="">
      <xdr:nvSpPr>
        <xdr:cNvPr id="3" name="正方形/長方形 2"/>
        <xdr:cNvSpPr/>
      </xdr:nvSpPr>
      <xdr:spPr>
        <a:xfrm>
          <a:off x="1810211" y="44023643"/>
          <a:ext cx="1646777" cy="6358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５３４百万円</a:t>
          </a:r>
        </a:p>
      </xdr:txBody>
    </xdr:sp>
    <xdr:clientData/>
  </xdr:twoCellAnchor>
  <xdr:twoCellAnchor>
    <xdr:from>
      <xdr:col>15</xdr:col>
      <xdr:colOff>154796</xdr:colOff>
      <xdr:row>741</xdr:row>
      <xdr:rowOff>279657</xdr:rowOff>
    </xdr:from>
    <xdr:to>
      <xdr:col>15</xdr:col>
      <xdr:colOff>154796</xdr:colOff>
      <xdr:row>744</xdr:row>
      <xdr:rowOff>354414</xdr:rowOff>
    </xdr:to>
    <xdr:cxnSp macro="">
      <xdr:nvCxnSpPr>
        <xdr:cNvPr id="4" name="直線矢印コネクタ 3"/>
        <xdr:cNvCxnSpPr/>
      </xdr:nvCxnSpPr>
      <xdr:spPr>
        <a:xfrm>
          <a:off x="3142182" y="45947702"/>
          <a:ext cx="0" cy="11398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61793</xdr:colOff>
      <xdr:row>745</xdr:row>
      <xdr:rowOff>16590</xdr:rowOff>
    </xdr:from>
    <xdr:to>
      <xdr:col>21</xdr:col>
      <xdr:colOff>70196</xdr:colOff>
      <xdr:row>748</xdr:row>
      <xdr:rowOff>186377</xdr:rowOff>
    </xdr:to>
    <xdr:sp macro="" textlink="">
      <xdr:nvSpPr>
        <xdr:cNvPr id="5" name="正方形/長方形 4"/>
        <xdr:cNvSpPr/>
      </xdr:nvSpPr>
      <xdr:spPr>
        <a:xfrm>
          <a:off x="1531364" y="45809161"/>
          <a:ext cx="1967832" cy="12311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（一社）低炭素社会創出促進協会</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５３４</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oneCellAnchor>
    <xdr:from>
      <xdr:col>16</xdr:col>
      <xdr:colOff>149131</xdr:colOff>
      <xdr:row>743</xdr:row>
      <xdr:rowOff>29494</xdr:rowOff>
    </xdr:from>
    <xdr:ext cx="1031051" cy="275717"/>
    <xdr:sp macro="" textlink="">
      <xdr:nvSpPr>
        <xdr:cNvPr id="6" name="テキスト ボックス 5"/>
        <xdr:cNvSpPr txBox="1"/>
      </xdr:nvSpPr>
      <xdr:spPr>
        <a:xfrm>
          <a:off x="2761702" y="4511449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9</xdr:col>
      <xdr:colOff>0</xdr:colOff>
      <xdr:row>754</xdr:row>
      <xdr:rowOff>53842</xdr:rowOff>
    </xdr:from>
    <xdr:to>
      <xdr:col>25</xdr:col>
      <xdr:colOff>103001</xdr:colOff>
      <xdr:row>755</xdr:row>
      <xdr:rowOff>326229</xdr:rowOff>
    </xdr:to>
    <xdr:sp macro="" textlink="">
      <xdr:nvSpPr>
        <xdr:cNvPr id="7" name="大かっこ 6"/>
        <xdr:cNvSpPr/>
      </xdr:nvSpPr>
      <xdr:spPr>
        <a:xfrm>
          <a:off x="1469571" y="49030485"/>
          <a:ext cx="2715573" cy="6261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a:effectLst/>
            </a:rPr>
            <a:t>省</a:t>
          </a:r>
          <a:r>
            <a:rPr lang="en-US" altLang="ja-JP">
              <a:effectLst/>
            </a:rPr>
            <a:t>CO2</a:t>
          </a:r>
          <a:r>
            <a:rPr lang="ja-JP" altLang="en-US">
              <a:effectLst/>
            </a:rPr>
            <a:t>性能に優れた賃貸住宅の新築・改修</a:t>
          </a:r>
          <a:endParaRPr lang="ja-JP" altLang="ja-JP">
            <a:effectLst/>
          </a:endParaRPr>
        </a:p>
      </xdr:txBody>
    </xdr:sp>
    <xdr:clientData/>
  </xdr:twoCellAnchor>
  <xdr:twoCellAnchor>
    <xdr:from>
      <xdr:col>15</xdr:col>
      <xdr:colOff>161146</xdr:colOff>
      <xdr:row>748</xdr:row>
      <xdr:rowOff>183083</xdr:rowOff>
    </xdr:from>
    <xdr:to>
      <xdr:col>15</xdr:col>
      <xdr:colOff>161146</xdr:colOff>
      <xdr:row>751</xdr:row>
      <xdr:rowOff>46421</xdr:rowOff>
    </xdr:to>
    <xdr:cxnSp macro="">
      <xdr:nvCxnSpPr>
        <xdr:cNvPr id="8" name="直線矢印コネクタ 7"/>
        <xdr:cNvCxnSpPr/>
      </xdr:nvCxnSpPr>
      <xdr:spPr>
        <a:xfrm>
          <a:off x="3148532" y="48336288"/>
          <a:ext cx="0" cy="92840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81527</xdr:colOff>
      <xdr:row>751</xdr:row>
      <xdr:rowOff>138428</xdr:rowOff>
    </xdr:from>
    <xdr:to>
      <xdr:col>22</xdr:col>
      <xdr:colOff>29020</xdr:colOff>
      <xdr:row>753</xdr:row>
      <xdr:rowOff>311883</xdr:rowOff>
    </xdr:to>
    <xdr:sp macro="" textlink="">
      <xdr:nvSpPr>
        <xdr:cNvPr id="9" name="正方形/長方形 8"/>
        <xdr:cNvSpPr/>
      </xdr:nvSpPr>
      <xdr:spPr>
        <a:xfrm>
          <a:off x="1714384" y="48053714"/>
          <a:ext cx="1906922" cy="881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建築主（所有者）：</a:t>
          </a:r>
          <a:r>
            <a:rPr lang="en-US" altLang="ja-JP" sz="1200" b="0" i="0" u="none" strike="noStrike" baseline="0" smtClean="0">
              <a:solidFill>
                <a:sysClr val="windowText" lastClr="000000"/>
              </a:solidFill>
              <a:latin typeface="+mn-lt"/>
              <a:ea typeface="+mn-ea"/>
              <a:cs typeface="+mn-cs"/>
            </a:rPr>
            <a:t>275</a:t>
          </a:r>
          <a:r>
            <a:rPr lang="ja-JP" altLang="en-US" sz="1200" b="0" i="0" u="none" strike="noStrike" baseline="0" smtClean="0">
              <a:solidFill>
                <a:sysClr val="windowText" lastClr="000000"/>
              </a:solidFill>
              <a:latin typeface="+mn-lt"/>
              <a:ea typeface="+mn-ea"/>
              <a:cs typeface="+mn-cs"/>
            </a:rPr>
            <a:t>件</a:t>
          </a:r>
          <a:endParaRPr lang="en-US" altLang="ja-JP" sz="1200" b="0" i="0" u="none" strike="noStrike" baseline="0" smtClean="0">
            <a:solidFill>
              <a:sysClr val="windowText" lastClr="000000"/>
            </a:solidFill>
            <a:latin typeface="+mn-lt"/>
            <a:ea typeface="+mn-ea"/>
            <a:cs typeface="+mn-cs"/>
          </a:endParaRPr>
        </a:p>
        <a:p>
          <a:pPr algn="ctr"/>
          <a:r>
            <a:rPr lang="ja-JP" altLang="en-US" sz="1200" b="0" i="0" u="none" strike="noStrike" baseline="0" smtClean="0">
              <a:solidFill>
                <a:sysClr val="windowText" lastClr="000000"/>
              </a:solidFill>
              <a:latin typeface="+mn-lt"/>
              <a:ea typeface="+mn-ea"/>
              <a:cs typeface="+mn-cs"/>
            </a:rPr>
            <a:t>４６８百万円</a:t>
          </a:r>
          <a:endParaRPr lang="en-US" altLang="ja-JP" sz="1200" b="0" i="0" u="none" strike="noStrike" baseline="0" smtClean="0">
            <a:solidFill>
              <a:sysClr val="windowText" lastClr="000000"/>
            </a:solidFill>
            <a:latin typeface="+mn-lt"/>
            <a:ea typeface="+mn-ea"/>
            <a:cs typeface="+mn-cs"/>
          </a:endParaRPr>
        </a:p>
      </xdr:txBody>
    </xdr:sp>
    <xdr:clientData/>
  </xdr:twoCellAnchor>
  <xdr:twoCellAnchor>
    <xdr:from>
      <xdr:col>23</xdr:col>
      <xdr:colOff>34398</xdr:colOff>
      <xdr:row>745</xdr:row>
      <xdr:rowOff>80090</xdr:rowOff>
    </xdr:from>
    <xdr:to>
      <xdr:col>40</xdr:col>
      <xdr:colOff>156591</xdr:colOff>
      <xdr:row>748</xdr:row>
      <xdr:rowOff>173863</xdr:rowOff>
    </xdr:to>
    <xdr:sp macro="" textlink="">
      <xdr:nvSpPr>
        <xdr:cNvPr id="10" name="大かっこ 9"/>
        <xdr:cNvSpPr/>
      </xdr:nvSpPr>
      <xdr:spPr>
        <a:xfrm>
          <a:off x="3789969" y="45872661"/>
          <a:ext cx="2898051" cy="1155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a:effectLst/>
            </a:rPr>
            <a:t>補助金交付事業の実施</a:t>
          </a:r>
          <a:endParaRPr lang="en-US" altLang="ja-JP">
            <a:effectLst/>
          </a:endParaRPr>
        </a:p>
        <a:p>
          <a:pPr rtl="0" eaLnBrk="1" fontAlgn="auto" latinLnBrk="0" hangingPunct="1"/>
          <a:r>
            <a:rPr lang="ja-JP" altLang="en-US">
              <a:effectLst/>
            </a:rPr>
            <a:t>（補助対象事業者の公募・補助金交付等）</a:t>
          </a:r>
          <a:endParaRPr lang="ja-JP" altLang="ja-JP">
            <a:effectLst/>
          </a:endParaRPr>
        </a:p>
      </xdr:txBody>
    </xdr:sp>
    <xdr:clientData/>
  </xdr:twoCellAnchor>
  <xdr:oneCellAnchor>
    <xdr:from>
      <xdr:col>17</xdr:col>
      <xdr:colOff>4895</xdr:colOff>
      <xdr:row>749</xdr:row>
      <xdr:rowOff>154695</xdr:rowOff>
    </xdr:from>
    <xdr:ext cx="1193800" cy="275717"/>
    <xdr:sp macro="" textlink="">
      <xdr:nvSpPr>
        <xdr:cNvPr id="11" name="テキスト ボックス 10"/>
        <xdr:cNvSpPr txBox="1"/>
      </xdr:nvSpPr>
      <xdr:spPr>
        <a:xfrm>
          <a:off x="2780752" y="47362409"/>
          <a:ext cx="1193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補助金等交付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40</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2000</v>
      </c>
      <c r="Q13" s="658"/>
      <c r="R13" s="658"/>
      <c r="S13" s="658"/>
      <c r="T13" s="658"/>
      <c r="U13" s="658"/>
      <c r="V13" s="659"/>
      <c r="W13" s="657">
        <v>3500</v>
      </c>
      <c r="X13" s="658"/>
      <c r="Y13" s="658"/>
      <c r="Z13" s="658"/>
      <c r="AA13" s="658"/>
      <c r="AB13" s="658"/>
      <c r="AC13" s="659"/>
      <c r="AD13" s="657">
        <v>1700</v>
      </c>
      <c r="AE13" s="658"/>
      <c r="AF13" s="658"/>
      <c r="AG13" s="658"/>
      <c r="AH13" s="658"/>
      <c r="AI13" s="658"/>
      <c r="AJ13" s="659"/>
      <c r="AK13" s="657" t="s">
        <v>662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582</v>
      </c>
      <c r="X14" s="658"/>
      <c r="Y14" s="658"/>
      <c r="Z14" s="658"/>
      <c r="AA14" s="658"/>
      <c r="AB14" s="658"/>
      <c r="AC14" s="659"/>
      <c r="AD14" s="657" t="s">
        <v>582</v>
      </c>
      <c r="AE14" s="658"/>
      <c r="AF14" s="658"/>
      <c r="AG14" s="658"/>
      <c r="AH14" s="658"/>
      <c r="AI14" s="658"/>
      <c r="AJ14" s="659"/>
      <c r="AK14" s="657" t="s">
        <v>582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582</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583</v>
      </c>
      <c r="X16" s="658"/>
      <c r="Y16" s="658"/>
      <c r="Z16" s="658"/>
      <c r="AA16" s="658"/>
      <c r="AB16" s="658"/>
      <c r="AC16" s="659"/>
      <c r="AD16" s="657" t="s">
        <v>584</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581</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2000</v>
      </c>
      <c r="Q18" s="879"/>
      <c r="R18" s="879"/>
      <c r="S18" s="879"/>
      <c r="T18" s="879"/>
      <c r="U18" s="879"/>
      <c r="V18" s="880"/>
      <c r="W18" s="878">
        <f>SUM(W13:AC17)</f>
        <v>3500</v>
      </c>
      <c r="X18" s="879"/>
      <c r="Y18" s="879"/>
      <c r="Z18" s="879"/>
      <c r="AA18" s="879"/>
      <c r="AB18" s="879"/>
      <c r="AC18" s="880"/>
      <c r="AD18" s="878">
        <f>SUM(AD13:AJ17)</f>
        <v>1700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1316</v>
      </c>
      <c r="Q19" s="658"/>
      <c r="R19" s="658"/>
      <c r="S19" s="658"/>
      <c r="T19" s="658"/>
      <c r="U19" s="658"/>
      <c r="V19" s="659"/>
      <c r="W19" s="657">
        <v>1166</v>
      </c>
      <c r="X19" s="658"/>
      <c r="Y19" s="658"/>
      <c r="Z19" s="658"/>
      <c r="AA19" s="658"/>
      <c r="AB19" s="658"/>
      <c r="AC19" s="659"/>
      <c r="AD19" s="657">
        <v>534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0.65800000000000003</v>
      </c>
      <c r="Q20" s="318"/>
      <c r="R20" s="318"/>
      <c r="S20" s="318"/>
      <c r="T20" s="318"/>
      <c r="U20" s="318"/>
      <c r="V20" s="318"/>
      <c r="W20" s="318">
        <f t="shared" ref="W20" si="0">IF(W18=0, "-", SUM(W19)/W18)</f>
        <v>0.33314285714285713</v>
      </c>
      <c r="X20" s="318"/>
      <c r="Y20" s="318"/>
      <c r="Z20" s="318"/>
      <c r="AA20" s="318"/>
      <c r="AB20" s="318"/>
      <c r="AC20" s="318"/>
      <c r="AD20" s="318">
        <f t="shared" ref="AD20" si="1">IF(AD18=0, "-", SUM(AD19)/AD18)</f>
        <v>0.31411764705882356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39.950000000000003" customHeight="1" x14ac:dyDescent="0.15">
      <c r="A21" s="849"/>
      <c r="B21" s="850"/>
      <c r="C21" s="850"/>
      <c r="D21" s="850"/>
      <c r="E21" s="850"/>
      <c r="F21" s="946"/>
      <c r="G21" s="316" t="s">
        <v>478</v>
      </c>
      <c r="H21" s="317"/>
      <c r="I21" s="317"/>
      <c r="J21" s="317"/>
      <c r="K21" s="317"/>
      <c r="L21" s="317"/>
      <c r="M21" s="317"/>
      <c r="N21" s="317"/>
      <c r="O21" s="317"/>
      <c r="P21" s="318">
        <f>IF(P19=0, "-", SUM(P19)/SUM(P13,P14))</f>
        <v>0.65800000000000003</v>
      </c>
      <c r="Q21" s="318"/>
      <c r="R21" s="318"/>
      <c r="S21" s="318"/>
      <c r="T21" s="318"/>
      <c r="U21" s="318"/>
      <c r="V21" s="318"/>
      <c r="W21" s="318">
        <f t="shared" ref="W21" si="2">IF(W19=0, "-", SUM(W19)/SUM(W13,W14))</f>
        <v>0.33314285714285713</v>
      </c>
      <c r="X21" s="318"/>
      <c r="Y21" s="318"/>
      <c r="Z21" s="318"/>
      <c r="AA21" s="318"/>
      <c r="AB21" s="318"/>
      <c r="AC21" s="318"/>
      <c r="AD21" s="318">
        <f t="shared" ref="AD21" si="3">IF(AD19=0, "-", SUM(AD19)/SUM(AD13,AD14))</f>
        <v>0.31411764705882356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c r="H23" s="953"/>
      <c r="I23" s="953"/>
      <c r="J23" s="953"/>
      <c r="K23" s="953"/>
      <c r="L23" s="953"/>
      <c r="M23" s="953"/>
      <c r="N23" s="953"/>
      <c r="O23" s="954"/>
      <c r="P23" s="919" t="s">
        <v>662</v>
      </c>
      <c r="Q23" s="920"/>
      <c r="R23" s="920"/>
      <c r="S23" s="920"/>
      <c r="T23" s="920"/>
      <c r="U23" s="920"/>
      <c r="V23" s="937"/>
      <c r="W23" s="919"/>
      <c r="X23" s="920"/>
      <c r="Y23" s="920"/>
      <c r="Z23" s="920"/>
      <c r="AA23" s="920"/>
      <c r="AB23" s="920"/>
      <c r="AC23" s="937"/>
      <c r="AD23" s="974" t="s">
        <v>585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t="s">
        <v>580</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593</v>
      </c>
      <c r="AC32" s="461"/>
      <c r="AD32" s="461"/>
      <c r="AE32" s="218">
        <v>1587</v>
      </c>
      <c r="AF32" s="219"/>
      <c r="AG32" s="219"/>
      <c r="AH32" s="219"/>
      <c r="AI32" s="218">
        <v>2128</v>
      </c>
      <c r="AJ32" s="219"/>
      <c r="AK32" s="219"/>
      <c r="AL32" s="219"/>
      <c r="AM32" s="218">
        <v>955</v>
      </c>
      <c r="AN32" s="219"/>
      <c r="AO32" s="219"/>
      <c r="AP32" s="219"/>
      <c r="AQ32" s="340" t="s">
        <v>580</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594</v>
      </c>
      <c r="AC33" s="523"/>
      <c r="AD33" s="523"/>
      <c r="AE33" s="218">
        <v>2349</v>
      </c>
      <c r="AF33" s="219"/>
      <c r="AG33" s="219"/>
      <c r="AH33" s="219"/>
      <c r="AI33" s="218">
        <v>4221</v>
      </c>
      <c r="AJ33" s="219"/>
      <c r="AK33" s="219"/>
      <c r="AL33" s="219"/>
      <c r="AM33" s="218">
        <v>3103</v>
      </c>
      <c r="AN33" s="219"/>
      <c r="AO33" s="219"/>
      <c r="AP33" s="219"/>
      <c r="AQ33" s="340" t="s">
        <v>582</v>
      </c>
      <c r="AR33" s="207"/>
      <c r="AS33" s="207"/>
      <c r="AT33" s="341"/>
      <c r="AU33" s="219" t="s">
        <v>580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67.599999999999994</v>
      </c>
      <c r="AF34" s="219"/>
      <c r="AG34" s="219"/>
      <c r="AH34" s="219"/>
      <c r="AI34" s="218">
        <v>50.4</v>
      </c>
      <c r="AJ34" s="219"/>
      <c r="AK34" s="219"/>
      <c r="AL34" s="219"/>
      <c r="AM34" s="218">
        <f>AM32/AM33*100</f>
        <v>30.776667740895906</v>
      </c>
      <c r="AN34" s="219"/>
      <c r="AO34" s="219"/>
      <c r="AP34" s="219"/>
      <c r="AQ34" s="340" t="s">
        <v>580</v>
      </c>
      <c r="AR34" s="207"/>
      <c r="AS34" s="207"/>
      <c r="AT34" s="341"/>
      <c r="AU34" s="219" t="s">
        <v>582</v>
      </c>
      <c r="AV34" s="219"/>
      <c r="AW34" s="219"/>
      <c r="AX34" s="221"/>
    </row>
    <row r="35" spans="1:50" ht="44.1"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6.6"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580</v>
      </c>
      <c r="AR66" s="199"/>
      <c r="AS66" s="242" t="s">
        <v>355</v>
      </c>
      <c r="AT66" s="243"/>
      <c r="AU66" s="199" t="s">
        <v>580</v>
      </c>
      <c r="AV66" s="199"/>
      <c r="AW66" s="242" t="s">
        <v>472</v>
      </c>
      <c r="AX66" s="254"/>
    </row>
    <row r="67" spans="1:50" ht="38.450000000000003" customHeight="1" x14ac:dyDescent="0.15">
      <c r="A67" s="475"/>
      <c r="B67" s="476"/>
      <c r="C67" s="476"/>
      <c r="D67" s="476"/>
      <c r="E67" s="476"/>
      <c r="F67" s="477"/>
      <c r="G67" s="255" t="s">
        <v>356</v>
      </c>
      <c r="H67" s="258" t="s">
        <v>589</v>
      </c>
      <c r="I67" s="259"/>
      <c r="J67" s="259"/>
      <c r="K67" s="259"/>
      <c r="L67" s="259"/>
      <c r="M67" s="259"/>
      <c r="N67" s="259"/>
      <c r="O67" s="260"/>
      <c r="P67" s="258" t="s">
        <v>590</v>
      </c>
      <c r="Q67" s="259"/>
      <c r="R67" s="259"/>
      <c r="S67" s="259"/>
      <c r="T67" s="259"/>
      <c r="U67" s="259"/>
      <c r="V67" s="260"/>
      <c r="W67" s="264"/>
      <c r="X67" s="265"/>
      <c r="Y67" s="270" t="s">
        <v>12</v>
      </c>
      <c r="Z67" s="270"/>
      <c r="AA67" s="271"/>
      <c r="AB67" s="272" t="s">
        <v>495</v>
      </c>
      <c r="AC67" s="272"/>
      <c r="AD67" s="272"/>
      <c r="AE67" s="218">
        <v>138153</v>
      </c>
      <c r="AF67" s="219"/>
      <c r="AG67" s="219"/>
      <c r="AH67" s="219"/>
      <c r="AI67" s="218">
        <v>104644</v>
      </c>
      <c r="AJ67" s="219"/>
      <c r="AK67" s="219"/>
      <c r="AL67" s="219"/>
      <c r="AM67" s="218">
        <f>ROUND(AD19/AM32/6*1000000,0)</f>
        <v>93194</v>
      </c>
      <c r="AN67" s="219"/>
      <c r="AO67" s="219"/>
      <c r="AP67" s="219"/>
      <c r="AQ67" s="218" t="s">
        <v>581</v>
      </c>
      <c r="AR67" s="219"/>
      <c r="AS67" s="219"/>
      <c r="AT67" s="220"/>
      <c r="AU67" s="219" t="s">
        <v>580</v>
      </c>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v>141904</v>
      </c>
      <c r="AF68" s="219"/>
      <c r="AG68" s="219"/>
      <c r="AH68" s="219"/>
      <c r="AI68" s="218">
        <v>138198</v>
      </c>
      <c r="AJ68" s="219"/>
      <c r="AK68" s="219"/>
      <c r="AL68" s="219"/>
      <c r="AM68" s="218">
        <v>83020</v>
      </c>
      <c r="AN68" s="219"/>
      <c r="AO68" s="219"/>
      <c r="AP68" s="219"/>
      <c r="AQ68" s="218" t="s">
        <v>582</v>
      </c>
      <c r="AR68" s="219"/>
      <c r="AS68" s="219"/>
      <c r="AT68" s="220"/>
      <c r="AU68" s="219" t="s">
        <v>580</v>
      </c>
      <c r="AV68" s="219"/>
      <c r="AW68" s="219"/>
      <c r="AX68" s="221"/>
    </row>
    <row r="69" spans="1:50" ht="26.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v>103</v>
      </c>
      <c r="AF69" s="274"/>
      <c r="AG69" s="274"/>
      <c r="AH69" s="274"/>
      <c r="AI69" s="273">
        <v>105</v>
      </c>
      <c r="AJ69" s="274"/>
      <c r="AK69" s="274"/>
      <c r="AL69" s="274"/>
      <c r="AM69" s="273">
        <f>AM68/AM67*100</f>
        <v>89.08298817520442</v>
      </c>
      <c r="AN69" s="274"/>
      <c r="AO69" s="274"/>
      <c r="AP69" s="274"/>
      <c r="AQ69" s="218" t="s">
        <v>580</v>
      </c>
      <c r="AR69" s="219"/>
      <c r="AS69" s="219"/>
      <c r="AT69" s="220"/>
      <c r="AU69" s="219" t="s">
        <v>581</v>
      </c>
      <c r="AV69" s="219"/>
      <c r="AW69" s="219"/>
      <c r="AX69" s="221"/>
    </row>
    <row r="70" spans="1:50" ht="38.450000000000003" customHeight="1" x14ac:dyDescent="0.15">
      <c r="A70" s="475" t="s">
        <v>479</v>
      </c>
      <c r="B70" s="476"/>
      <c r="C70" s="476"/>
      <c r="D70" s="476"/>
      <c r="E70" s="476"/>
      <c r="F70" s="477"/>
      <c r="G70" s="256" t="s">
        <v>357</v>
      </c>
      <c r="H70" s="307" t="s">
        <v>591</v>
      </c>
      <c r="I70" s="307"/>
      <c r="J70" s="307"/>
      <c r="K70" s="307"/>
      <c r="L70" s="307"/>
      <c r="M70" s="307"/>
      <c r="N70" s="307"/>
      <c r="O70" s="307"/>
      <c r="P70" s="307" t="s">
        <v>592</v>
      </c>
      <c r="Q70" s="307"/>
      <c r="R70" s="307"/>
      <c r="S70" s="307"/>
      <c r="T70" s="307"/>
      <c r="U70" s="307"/>
      <c r="V70" s="307"/>
      <c r="W70" s="310" t="s">
        <v>494</v>
      </c>
      <c r="X70" s="311"/>
      <c r="Y70" s="270" t="s">
        <v>12</v>
      </c>
      <c r="Z70" s="270"/>
      <c r="AA70" s="271"/>
      <c r="AB70" s="272" t="s">
        <v>495</v>
      </c>
      <c r="AC70" s="272"/>
      <c r="AD70" s="272"/>
      <c r="AE70" s="218">
        <v>138153</v>
      </c>
      <c r="AF70" s="219"/>
      <c r="AG70" s="219"/>
      <c r="AH70" s="219"/>
      <c r="AI70" s="218">
        <v>91322</v>
      </c>
      <c r="AJ70" s="219"/>
      <c r="AK70" s="219"/>
      <c r="AL70" s="219"/>
      <c r="AM70" s="218">
        <f>ROUND(AD19*1000000/AM32/6,0)</f>
        <v>93194</v>
      </c>
      <c r="AN70" s="219"/>
      <c r="AO70" s="219"/>
      <c r="AP70" s="220"/>
      <c r="AQ70" s="218" t="s">
        <v>580</v>
      </c>
      <c r="AR70" s="219"/>
      <c r="AS70" s="219"/>
      <c r="AT70" s="220"/>
      <c r="AU70" s="219" t="s">
        <v>580</v>
      </c>
      <c r="AV70" s="219"/>
      <c r="AW70" s="219"/>
      <c r="AX70" s="221"/>
    </row>
    <row r="71" spans="1:50" ht="35.450000000000003"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v>141904</v>
      </c>
      <c r="AF71" s="219"/>
      <c r="AG71" s="219"/>
      <c r="AH71" s="219"/>
      <c r="AI71" s="218">
        <v>138198</v>
      </c>
      <c r="AJ71" s="219"/>
      <c r="AK71" s="219"/>
      <c r="AL71" s="219"/>
      <c r="AM71" s="218">
        <v>83020</v>
      </c>
      <c r="AN71" s="219"/>
      <c r="AO71" s="219"/>
      <c r="AP71" s="219"/>
      <c r="AQ71" s="218" t="s">
        <v>580</v>
      </c>
      <c r="AR71" s="219"/>
      <c r="AS71" s="219"/>
      <c r="AT71" s="220"/>
      <c r="AU71" s="219" t="s">
        <v>580</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v>103</v>
      </c>
      <c r="AF72" s="219"/>
      <c r="AG72" s="219"/>
      <c r="AH72" s="219"/>
      <c r="AI72" s="218">
        <v>151</v>
      </c>
      <c r="AJ72" s="219"/>
      <c r="AK72" s="219"/>
      <c r="AL72" s="219"/>
      <c r="AM72" s="218">
        <f>AM71/AM70*100</f>
        <v>89.08298817520442</v>
      </c>
      <c r="AN72" s="219"/>
      <c r="AO72" s="219"/>
      <c r="AP72" s="220"/>
      <c r="AQ72" s="218" t="s">
        <v>580</v>
      </c>
      <c r="AR72" s="219"/>
      <c r="AS72" s="219"/>
      <c r="AT72" s="220"/>
      <c r="AU72" s="219" t="s">
        <v>580</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3237</v>
      </c>
      <c r="AF101" s="219"/>
      <c r="AG101" s="219"/>
      <c r="AH101" s="220"/>
      <c r="AI101" s="218">
        <v>4008</v>
      </c>
      <c r="AJ101" s="219"/>
      <c r="AK101" s="219"/>
      <c r="AL101" s="220"/>
      <c r="AM101" s="218">
        <v>1795</v>
      </c>
      <c r="AN101" s="219"/>
      <c r="AO101" s="219"/>
      <c r="AP101" s="220"/>
      <c r="AQ101" s="218" t="s">
        <v>580</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4500</v>
      </c>
      <c r="AF102" s="418"/>
      <c r="AG102" s="418"/>
      <c r="AH102" s="418"/>
      <c r="AI102" s="418">
        <v>6184</v>
      </c>
      <c r="AJ102" s="418"/>
      <c r="AK102" s="418"/>
      <c r="AL102" s="418"/>
      <c r="AM102" s="418">
        <v>5844</v>
      </c>
      <c r="AN102" s="418"/>
      <c r="AO102" s="418"/>
      <c r="AP102" s="418"/>
      <c r="AQ102" s="273" t="s">
        <v>580</v>
      </c>
      <c r="AR102" s="274"/>
      <c r="AS102" s="274"/>
      <c r="AT102" s="319"/>
      <c r="AU102" s="273" t="s">
        <v>580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t="s">
        <v>597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599</v>
      </c>
      <c r="AC116" s="463"/>
      <c r="AD116" s="464"/>
      <c r="AE116" s="418">
        <v>138206</v>
      </c>
      <c r="AF116" s="418"/>
      <c r="AG116" s="418"/>
      <c r="AH116" s="418"/>
      <c r="AI116" s="418">
        <v>91322</v>
      </c>
      <c r="AJ116" s="418"/>
      <c r="AK116" s="418"/>
      <c r="AL116" s="418"/>
      <c r="AM116" s="418">
        <f>ROUND(534000000/955/6,0)</f>
        <v>93194</v>
      </c>
      <c r="AN116" s="418"/>
      <c r="AO116" s="418"/>
      <c r="AP116" s="418"/>
      <c r="AQ116" s="218" t="s">
        <v>654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601</v>
      </c>
      <c r="AF117" s="551"/>
      <c r="AG117" s="551"/>
      <c r="AH117" s="551"/>
      <c r="AI117" s="551" t="s">
        <v>652</v>
      </c>
      <c r="AJ117" s="551"/>
      <c r="AK117" s="551"/>
      <c r="AL117" s="551"/>
      <c r="AM117" s="551" t="s">
        <v>653</v>
      </c>
      <c r="AN117" s="551"/>
      <c r="AO117" s="551"/>
      <c r="AP117" s="551"/>
      <c r="AQ117" s="551" t="s">
        <v>654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v>112800</v>
      </c>
      <c r="AF134" s="207"/>
      <c r="AG134" s="207"/>
      <c r="AH134" s="207"/>
      <c r="AI134" s="206">
        <v>111100</v>
      </c>
      <c r="AJ134" s="207"/>
      <c r="AK134" s="207"/>
      <c r="AL134" s="207"/>
      <c r="AM134" s="206" t="s">
        <v>582</v>
      </c>
      <c r="AN134" s="207"/>
      <c r="AO134" s="207"/>
      <c r="AP134" s="207"/>
      <c r="AQ134" s="206" t="s">
        <v>582</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605</v>
      </c>
      <c r="AF135" s="207"/>
      <c r="AG135" s="207"/>
      <c r="AH135" s="207"/>
      <c r="AI135" s="206" t="s">
        <v>582</v>
      </c>
      <c r="AJ135" s="207"/>
      <c r="AK135" s="207"/>
      <c r="AL135" s="207"/>
      <c r="AM135" s="206" t="s">
        <v>580</v>
      </c>
      <c r="AN135" s="207"/>
      <c r="AO135" s="207"/>
      <c r="AP135" s="207"/>
      <c r="AQ135" s="206" t="s">
        <v>582</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606</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x14ac:dyDescent="0.15">
      <c r="A182" s="189"/>
      <c r="B182" s="186"/>
      <c r="C182" s="180"/>
      <c r="D182" s="186"/>
      <c r="E182" s="180"/>
      <c r="F182" s="181"/>
      <c r="G182" s="104" t="s">
        <v>580</v>
      </c>
      <c r="H182" s="105"/>
      <c r="I182" s="105"/>
      <c r="J182" s="105"/>
      <c r="K182" s="105"/>
      <c r="L182" s="105"/>
      <c r="M182" s="105"/>
      <c r="N182" s="105"/>
      <c r="O182" s="105"/>
      <c r="P182" s="106"/>
      <c r="Q182" s="125" t="s">
        <v>580</v>
      </c>
      <c r="R182" s="105"/>
      <c r="S182" s="105"/>
      <c r="T182" s="105"/>
      <c r="U182" s="105"/>
      <c r="V182" s="105"/>
      <c r="W182" s="105"/>
      <c r="X182" s="105"/>
      <c r="Y182" s="105"/>
      <c r="Z182" s="105"/>
      <c r="AA182" s="293"/>
      <c r="AB182" s="141"/>
      <c r="AC182" s="142"/>
      <c r="AD182" s="142"/>
      <c r="AE182" s="147" t="s">
        <v>580</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580</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607</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582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611</v>
      </c>
      <c r="AV432" s="200"/>
      <c r="AW432" s="133" t="s">
        <v>300</v>
      </c>
      <c r="AX432" s="195"/>
    </row>
    <row r="433" spans="1:50" ht="23.25" customHeight="1" x14ac:dyDescent="0.15">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207"/>
      <c r="AI433" s="340" t="s">
        <v>582</v>
      </c>
      <c r="AJ433" s="207"/>
      <c r="AK433" s="207"/>
      <c r="AL433" s="207"/>
      <c r="AM433" s="340" t="s">
        <v>582</v>
      </c>
      <c r="AN433" s="207"/>
      <c r="AO433" s="207"/>
      <c r="AP433" s="341"/>
      <c r="AQ433" s="340" t="s">
        <v>610</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583</v>
      </c>
      <c r="AJ434" s="207"/>
      <c r="AK434" s="207"/>
      <c r="AL434" s="207"/>
      <c r="AM434" s="340" t="s">
        <v>609</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582</v>
      </c>
      <c r="AF435" s="207"/>
      <c r="AG435" s="207"/>
      <c r="AH435" s="341"/>
      <c r="AI435" s="340" t="s">
        <v>580</v>
      </c>
      <c r="AJ435" s="207"/>
      <c r="AK435" s="207"/>
      <c r="AL435" s="207"/>
      <c r="AM435" s="340" t="s">
        <v>582</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582</v>
      </c>
      <c r="AF437" s="200"/>
      <c r="AG437" s="133" t="s">
        <v>355</v>
      </c>
      <c r="AH437" s="134"/>
      <c r="AI437" s="156"/>
      <c r="AJ437" s="156"/>
      <c r="AK437" s="156"/>
      <c r="AL437" s="154"/>
      <c r="AM437" s="156"/>
      <c r="AN437" s="156"/>
      <c r="AO437" s="156"/>
      <c r="AP437" s="154"/>
      <c r="AQ437" s="590" t="s">
        <v>580</v>
      </c>
      <c r="AR437" s="200"/>
      <c r="AS437" s="133" t="s">
        <v>355</v>
      </c>
      <c r="AT437" s="134"/>
      <c r="AU437" s="200" t="s">
        <v>580</v>
      </c>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580</v>
      </c>
      <c r="AC438" s="213"/>
      <c r="AD438" s="213"/>
      <c r="AE438" s="340" t="s">
        <v>580</v>
      </c>
      <c r="AF438" s="207"/>
      <c r="AG438" s="207"/>
      <c r="AH438" s="207"/>
      <c r="AI438" s="340" t="s">
        <v>581</v>
      </c>
      <c r="AJ438" s="207"/>
      <c r="AK438" s="207"/>
      <c r="AL438" s="207"/>
      <c r="AM438" s="340" t="s">
        <v>580</v>
      </c>
      <c r="AN438" s="207"/>
      <c r="AO438" s="207"/>
      <c r="AP438" s="341"/>
      <c r="AQ438" s="340" t="s">
        <v>610</v>
      </c>
      <c r="AR438" s="207"/>
      <c r="AS438" s="207"/>
      <c r="AT438" s="341"/>
      <c r="AU438" s="207" t="s">
        <v>582</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t="s">
        <v>580</v>
      </c>
      <c r="AF439" s="207"/>
      <c r="AG439" s="207"/>
      <c r="AH439" s="341"/>
      <c r="AI439" s="340" t="s">
        <v>609</v>
      </c>
      <c r="AJ439" s="207"/>
      <c r="AK439" s="207"/>
      <c r="AL439" s="207"/>
      <c r="AM439" s="340" t="s">
        <v>605</v>
      </c>
      <c r="AN439" s="207"/>
      <c r="AO439" s="207"/>
      <c r="AP439" s="341"/>
      <c r="AQ439" s="340" t="s">
        <v>580</v>
      </c>
      <c r="AR439" s="207"/>
      <c r="AS439" s="207"/>
      <c r="AT439" s="341"/>
      <c r="AU439" s="207" t="s">
        <v>580</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580</v>
      </c>
      <c r="AF440" s="207"/>
      <c r="AG440" s="207"/>
      <c r="AH440" s="341"/>
      <c r="AI440" s="340" t="s">
        <v>582</v>
      </c>
      <c r="AJ440" s="207"/>
      <c r="AK440" s="207"/>
      <c r="AL440" s="207"/>
      <c r="AM440" s="340" t="s">
        <v>583</v>
      </c>
      <c r="AN440" s="207"/>
      <c r="AO440" s="207"/>
      <c r="AP440" s="341"/>
      <c r="AQ440" s="340" t="s">
        <v>580</v>
      </c>
      <c r="AR440" s="207"/>
      <c r="AS440" s="207"/>
      <c r="AT440" s="341"/>
      <c r="AU440" s="207" t="s">
        <v>582</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582</v>
      </c>
      <c r="AF458" s="207"/>
      <c r="AG458" s="207"/>
      <c r="AH458" s="207"/>
      <c r="AI458" s="340" t="s">
        <v>580</v>
      </c>
      <c r="AJ458" s="207"/>
      <c r="AK458" s="207"/>
      <c r="AL458" s="207"/>
      <c r="AM458" s="340" t="s">
        <v>583</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580</v>
      </c>
      <c r="AF459" s="207"/>
      <c r="AG459" s="207"/>
      <c r="AH459" s="341"/>
      <c r="AI459" s="340" t="s">
        <v>580</v>
      </c>
      <c r="AJ459" s="207"/>
      <c r="AK459" s="207"/>
      <c r="AL459" s="207"/>
      <c r="AM459" s="340" t="s">
        <v>582</v>
      </c>
      <c r="AN459" s="207"/>
      <c r="AO459" s="207"/>
      <c r="AP459" s="341"/>
      <c r="AQ459" s="340" t="s">
        <v>612</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582</v>
      </c>
      <c r="AN460" s="207"/>
      <c r="AO460" s="207"/>
      <c r="AP460" s="341"/>
      <c r="AQ460" s="340" t="s">
        <v>582</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613</v>
      </c>
      <c r="AE702" s="346"/>
      <c r="AF702" s="346"/>
      <c r="AG702" s="385" t="s">
        <v>663</v>
      </c>
      <c r="AH702" s="386"/>
      <c r="AI702" s="386"/>
      <c r="AJ702" s="386"/>
      <c r="AK702" s="386"/>
      <c r="AL702" s="386"/>
      <c r="AM702" s="386"/>
      <c r="AN702" s="386"/>
      <c r="AO702" s="386"/>
      <c r="AP702" s="386"/>
      <c r="AQ702" s="386"/>
      <c r="AR702" s="386"/>
      <c r="AS702" s="386"/>
      <c r="AT702" s="386"/>
      <c r="AU702" s="386"/>
      <c r="AV702" s="386"/>
      <c r="AW702" s="386"/>
      <c r="AX702" s="387"/>
    </row>
    <row r="703" spans="1:50" ht="75.59999999999999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613</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7.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614</v>
      </c>
      <c r="AE704" s="783"/>
      <c r="AF704" s="783"/>
      <c r="AG704" s="167" t="s">
        <v>664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614</v>
      </c>
      <c r="AE705" s="715"/>
      <c r="AF705" s="715"/>
      <c r="AG705" s="125" t="s">
        <v>665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450000000000003"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666</v>
      </c>
      <c r="AH708" s="743"/>
      <c r="AI708" s="743"/>
      <c r="AJ708" s="743"/>
      <c r="AK708" s="743"/>
      <c r="AL708" s="743"/>
      <c r="AM708" s="743"/>
      <c r="AN708" s="743"/>
      <c r="AO708" s="743"/>
      <c r="AP708" s="743"/>
      <c r="AQ708" s="743"/>
      <c r="AR708" s="743"/>
      <c r="AS708" s="743"/>
      <c r="AT708" s="743"/>
      <c r="AU708" s="743"/>
      <c r="AV708" s="743"/>
      <c r="AW708" s="743"/>
      <c r="AX708" s="744"/>
    </row>
    <row r="709" spans="1:50" ht="36.6"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t="s">
        <v>672</v>
      </c>
      <c r="AH709" s="102"/>
      <c r="AI709" s="102"/>
      <c r="AJ709" s="102"/>
      <c r="AK709" s="102"/>
      <c r="AL709" s="102"/>
      <c r="AM709" s="102"/>
      <c r="AN709" s="102"/>
      <c r="AO709" s="102"/>
      <c r="AP709" s="102"/>
      <c r="AQ709" s="102"/>
      <c r="AR709" s="102"/>
      <c r="AS709" s="102"/>
      <c r="AT709" s="102"/>
      <c r="AU709" s="102"/>
      <c r="AV709" s="102"/>
      <c r="AW709" s="102"/>
      <c r="AX709" s="103"/>
    </row>
    <row r="710" spans="1:50" ht="31.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614</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45.7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620</v>
      </c>
      <c r="AE712" s="783"/>
      <c r="AF712" s="783"/>
      <c r="AG712" s="810" t="s">
        <v>621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623</v>
      </c>
      <c r="AE713" s="329"/>
      <c r="AF713" s="663"/>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53.1"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47.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667</v>
      </c>
      <c r="AH715" s="743"/>
      <c r="AI715" s="743"/>
      <c r="AJ715" s="743"/>
      <c r="AK715" s="743"/>
      <c r="AL715" s="743"/>
      <c r="AM715" s="743"/>
      <c r="AN715" s="743"/>
      <c r="AO715" s="743"/>
      <c r="AP715" s="743"/>
      <c r="AQ715" s="743"/>
      <c r="AR715" s="743"/>
      <c r="AS715" s="743"/>
      <c r="AT715" s="743"/>
      <c r="AU715" s="743"/>
      <c r="AV715" s="743"/>
      <c r="AW715" s="743"/>
      <c r="AX715" s="744"/>
    </row>
    <row r="716" spans="1:50" ht="51.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668</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669</v>
      </c>
      <c r="AH717" s="102"/>
      <c r="AI717" s="102"/>
      <c r="AJ717" s="102"/>
      <c r="AK717" s="102"/>
      <c r="AL717" s="102"/>
      <c r="AM717" s="102"/>
      <c r="AN717" s="102"/>
      <c r="AO717" s="102"/>
      <c r="AP717" s="102"/>
      <c r="AQ717" s="102"/>
      <c r="AR717" s="102"/>
      <c r="AS717" s="102"/>
      <c r="AT717" s="102"/>
      <c r="AU717" s="102"/>
      <c r="AV717" s="102"/>
      <c r="AW717" s="102"/>
      <c r="AX717" s="103"/>
    </row>
    <row r="718" spans="1:50" ht="36"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c r="F737" s="990"/>
      <c r="G737" s="990"/>
      <c r="H737" s="990"/>
      <c r="I737" s="990"/>
      <c r="J737" s="990"/>
      <c r="K737" s="990"/>
      <c r="L737" s="990"/>
      <c r="M737" s="990"/>
      <c r="N737" s="365" t="s">
        <v>542</v>
      </c>
      <c r="O737" s="365"/>
      <c r="P737" s="365"/>
      <c r="Q737" s="365"/>
      <c r="R737" s="990"/>
      <c r="S737" s="990"/>
      <c r="T737" s="990"/>
      <c r="U737" s="990"/>
      <c r="V737" s="990"/>
      <c r="W737" s="990"/>
      <c r="X737" s="990"/>
      <c r="Y737" s="990"/>
      <c r="Z737" s="990"/>
      <c r="AA737" s="365" t="s">
        <v>541</v>
      </c>
      <c r="AB737" s="365"/>
      <c r="AC737" s="365"/>
      <c r="AD737" s="365"/>
      <c r="AE737" s="990"/>
      <c r="AF737" s="990"/>
      <c r="AG737" s="990"/>
      <c r="AH737" s="990"/>
      <c r="AI737" s="990"/>
      <c r="AJ737" s="990"/>
      <c r="AK737" s="990"/>
      <c r="AL737" s="990"/>
      <c r="AM737" s="990"/>
      <c r="AN737" s="365" t="s">
        <v>540</v>
      </c>
      <c r="AO737" s="365"/>
      <c r="AP737" s="365"/>
      <c r="AQ737" s="365"/>
      <c r="AR737" s="982"/>
      <c r="AS737" s="983"/>
      <c r="AT737" s="983"/>
      <c r="AU737" s="983"/>
      <c r="AV737" s="983"/>
      <c r="AW737" s="983"/>
      <c r="AX737" s="984"/>
      <c r="AY737" s="89"/>
      <c r="AZ737" s="89"/>
    </row>
    <row r="738" spans="1:52" ht="24.75" customHeight="1" x14ac:dyDescent="0.15">
      <c r="A738" s="991" t="s">
        <v>539</v>
      </c>
      <c r="B738" s="210"/>
      <c r="C738" s="210"/>
      <c r="D738" s="211"/>
      <c r="E738" s="990"/>
      <c r="F738" s="990"/>
      <c r="G738" s="990"/>
      <c r="H738" s="990"/>
      <c r="I738" s="990"/>
      <c r="J738" s="990"/>
      <c r="K738" s="990"/>
      <c r="L738" s="990"/>
      <c r="M738" s="990"/>
      <c r="N738" s="365" t="s">
        <v>538</v>
      </c>
      <c r="O738" s="365"/>
      <c r="P738" s="365"/>
      <c r="Q738" s="365"/>
      <c r="R738" s="990"/>
      <c r="S738" s="990"/>
      <c r="T738" s="990"/>
      <c r="U738" s="990"/>
      <c r="V738" s="990"/>
      <c r="W738" s="990"/>
      <c r="X738" s="990"/>
      <c r="Y738" s="990"/>
      <c r="Z738" s="990"/>
      <c r="AA738" s="365" t="s">
        <v>537</v>
      </c>
      <c r="AB738" s="365"/>
      <c r="AC738" s="365"/>
      <c r="AD738" s="365"/>
      <c r="AE738" s="990" t="s">
        <v>625</v>
      </c>
      <c r="AF738" s="990"/>
      <c r="AG738" s="990"/>
      <c r="AH738" s="990"/>
      <c r="AI738" s="990"/>
      <c r="AJ738" s="990"/>
      <c r="AK738" s="990"/>
      <c r="AL738" s="990"/>
      <c r="AM738" s="990"/>
      <c r="AN738" s="365" t="s">
        <v>533</v>
      </c>
      <c r="AO738" s="365"/>
      <c r="AP738" s="365"/>
      <c r="AQ738" s="365"/>
      <c r="AR738" s="982" t="s">
        <v>626</v>
      </c>
      <c r="AS738" s="983"/>
      <c r="AT738" s="983"/>
      <c r="AU738" s="983"/>
      <c r="AV738" s="983"/>
      <c r="AW738" s="983"/>
      <c r="AX738" s="984"/>
    </row>
    <row r="739" spans="1:52" ht="24.75" customHeight="1" thickBot="1" x14ac:dyDescent="0.2">
      <c r="A739" s="992" t="s">
        <v>529</v>
      </c>
      <c r="B739" s="993"/>
      <c r="C739" s="993"/>
      <c r="D739" s="994"/>
      <c r="E739" s="995" t="s">
        <v>570</v>
      </c>
      <c r="F739" s="985"/>
      <c r="G739" s="985"/>
      <c r="H739" s="93" t="str">
        <f>IF(E739="", "", "(")</f>
        <v>(</v>
      </c>
      <c r="I739" s="985" t="s">
        <v>466</v>
      </c>
      <c r="J739" s="985"/>
      <c r="K739" s="93" t="str">
        <f>IF(OR(I739="　", I739=""), "", "-")</f>
        <v/>
      </c>
      <c r="L739" s="986">
        <v>51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670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627</v>
      </c>
      <c r="H781" s="671"/>
      <c r="I781" s="671"/>
      <c r="J781" s="671"/>
      <c r="K781" s="672"/>
      <c r="L781" s="664" t="s">
        <v>629</v>
      </c>
      <c r="M781" s="665"/>
      <c r="N781" s="665"/>
      <c r="O781" s="665"/>
      <c r="P781" s="665"/>
      <c r="Q781" s="665"/>
      <c r="R781" s="665"/>
      <c r="S781" s="665"/>
      <c r="T781" s="665"/>
      <c r="U781" s="665"/>
      <c r="V781" s="665"/>
      <c r="W781" s="665"/>
      <c r="X781" s="666"/>
      <c r="Y781" s="388">
        <v>468</v>
      </c>
      <c r="Z781" s="389"/>
      <c r="AA781" s="389"/>
      <c r="AB781" s="805"/>
      <c r="AC781" s="670" t="s">
        <v>627</v>
      </c>
      <c r="AD781" s="671"/>
      <c r="AE781" s="671"/>
      <c r="AF781" s="671"/>
      <c r="AG781" s="672"/>
      <c r="AH781" s="664" t="s">
        <v>631</v>
      </c>
      <c r="AI781" s="665"/>
      <c r="AJ781" s="665"/>
      <c r="AK781" s="665"/>
      <c r="AL781" s="665"/>
      <c r="AM781" s="665"/>
      <c r="AN781" s="665"/>
      <c r="AO781" s="665"/>
      <c r="AP781" s="665"/>
      <c r="AQ781" s="665"/>
      <c r="AR781" s="665"/>
      <c r="AS781" s="665"/>
      <c r="AT781" s="666"/>
      <c r="AU781" s="388">
        <v>10</v>
      </c>
      <c r="AV781" s="389"/>
      <c r="AW781" s="389"/>
      <c r="AX781" s="390"/>
    </row>
    <row r="782" spans="1:50" ht="24.75" customHeight="1" x14ac:dyDescent="0.15">
      <c r="A782" s="631"/>
      <c r="B782" s="632"/>
      <c r="C782" s="632"/>
      <c r="D782" s="632"/>
      <c r="E782" s="632"/>
      <c r="F782" s="633"/>
      <c r="G782" s="606" t="s">
        <v>628</v>
      </c>
      <c r="H782" s="607"/>
      <c r="I782" s="607"/>
      <c r="J782" s="607"/>
      <c r="K782" s="608"/>
      <c r="L782" s="598" t="s">
        <v>630</v>
      </c>
      <c r="M782" s="599"/>
      <c r="N782" s="599"/>
      <c r="O782" s="599"/>
      <c r="P782" s="599"/>
      <c r="Q782" s="599"/>
      <c r="R782" s="599"/>
      <c r="S782" s="599"/>
      <c r="T782" s="599"/>
      <c r="U782" s="599"/>
      <c r="V782" s="599"/>
      <c r="W782" s="599"/>
      <c r="X782" s="600"/>
      <c r="Y782" s="601">
        <v>66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534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7.099999999999994"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1010005020215</v>
      </c>
      <c r="K837" s="349"/>
      <c r="L837" s="349"/>
      <c r="M837" s="349"/>
      <c r="N837" s="349"/>
      <c r="O837" s="349"/>
      <c r="P837" s="362" t="s">
        <v>633</v>
      </c>
      <c r="Q837" s="350"/>
      <c r="R837" s="350"/>
      <c r="S837" s="350"/>
      <c r="T837" s="350"/>
      <c r="U837" s="350"/>
      <c r="V837" s="350"/>
      <c r="W837" s="350"/>
      <c r="X837" s="350"/>
      <c r="Y837" s="351">
        <v>534</v>
      </c>
      <c r="Z837" s="352"/>
      <c r="AA837" s="352"/>
      <c r="AB837" s="353"/>
      <c r="AC837" s="363" t="s">
        <v>634</v>
      </c>
      <c r="AD837" s="371"/>
      <c r="AE837" s="371"/>
      <c r="AF837" s="371"/>
      <c r="AG837" s="371"/>
      <c r="AH837" s="372" t="s">
        <v>580</v>
      </c>
      <c r="AI837" s="373"/>
      <c r="AJ837" s="373"/>
      <c r="AK837" s="373"/>
      <c r="AL837" s="357" t="s">
        <v>580</v>
      </c>
      <c r="AM837" s="358"/>
      <c r="AN837" s="358"/>
      <c r="AO837" s="359"/>
      <c r="AP837" s="360" t="s">
        <v>582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635</v>
      </c>
      <c r="D870" s="347"/>
      <c r="E870" s="347"/>
      <c r="F870" s="347"/>
      <c r="G870" s="347"/>
      <c r="H870" s="347"/>
      <c r="I870" s="347"/>
      <c r="J870" s="348" t="s">
        <v>636</v>
      </c>
      <c r="K870" s="349"/>
      <c r="L870" s="349"/>
      <c r="M870" s="349"/>
      <c r="N870" s="349"/>
      <c r="O870" s="349"/>
      <c r="P870" s="362" t="s">
        <v>637</v>
      </c>
      <c r="Q870" s="350"/>
      <c r="R870" s="350"/>
      <c r="S870" s="350"/>
      <c r="T870" s="350"/>
      <c r="U870" s="350"/>
      <c r="V870" s="350"/>
      <c r="W870" s="350"/>
      <c r="X870" s="350"/>
      <c r="Y870" s="351">
        <v>10</v>
      </c>
      <c r="Z870" s="352"/>
      <c r="AA870" s="352"/>
      <c r="AB870" s="353"/>
      <c r="AC870" s="363" t="s">
        <v>634</v>
      </c>
      <c r="AD870" s="371"/>
      <c r="AE870" s="371"/>
      <c r="AF870" s="371"/>
      <c r="AG870" s="371"/>
      <c r="AH870" s="372" t="s">
        <v>638</v>
      </c>
      <c r="AI870" s="373"/>
      <c r="AJ870" s="373"/>
      <c r="AK870" s="373"/>
      <c r="AL870" s="357" t="s">
        <v>639</v>
      </c>
      <c r="AM870" s="358"/>
      <c r="AN870" s="358"/>
      <c r="AO870" s="359"/>
      <c r="AP870" s="360" t="s">
        <v>640</v>
      </c>
      <c r="AQ870" s="360"/>
      <c r="AR870" s="360"/>
      <c r="AS870" s="360"/>
      <c r="AT870" s="360"/>
      <c r="AU870" s="360"/>
      <c r="AV870" s="360"/>
      <c r="AW870" s="360"/>
      <c r="AX870" s="360"/>
    </row>
    <row r="871" spans="1:50" ht="30" customHeight="1" x14ac:dyDescent="0.15">
      <c r="A871" s="376">
        <v>2</v>
      </c>
      <c r="B871" s="376">
        <v>1</v>
      </c>
      <c r="C871" s="361" t="s">
        <v>644</v>
      </c>
      <c r="D871" s="347"/>
      <c r="E871" s="347"/>
      <c r="F871" s="347"/>
      <c r="G871" s="347"/>
      <c r="H871" s="347"/>
      <c r="I871" s="347"/>
      <c r="J871" s="348" t="s">
        <v>661</v>
      </c>
      <c r="K871" s="349"/>
      <c r="L871" s="349"/>
      <c r="M871" s="349"/>
      <c r="N871" s="349"/>
      <c r="O871" s="349"/>
      <c r="P871" s="362" t="s">
        <v>637</v>
      </c>
      <c r="Q871" s="350"/>
      <c r="R871" s="350"/>
      <c r="S871" s="350"/>
      <c r="T871" s="350"/>
      <c r="U871" s="350"/>
      <c r="V871" s="350"/>
      <c r="W871" s="350"/>
      <c r="X871" s="350"/>
      <c r="Y871" s="351">
        <v>6</v>
      </c>
      <c r="Z871" s="352"/>
      <c r="AA871" s="352"/>
      <c r="AB871" s="353"/>
      <c r="AC871" s="363" t="s">
        <v>634</v>
      </c>
      <c r="AD871" s="371"/>
      <c r="AE871" s="371"/>
      <c r="AF871" s="371"/>
      <c r="AG871" s="371"/>
      <c r="AH871" s="372" t="s">
        <v>641</v>
      </c>
      <c r="AI871" s="373"/>
      <c r="AJ871" s="373"/>
      <c r="AK871" s="373"/>
      <c r="AL871" s="357" t="s">
        <v>642</v>
      </c>
      <c r="AM871" s="358"/>
      <c r="AN871" s="358"/>
      <c r="AO871" s="359"/>
      <c r="AP871" s="360" t="s">
        <v>643</v>
      </c>
      <c r="AQ871" s="360"/>
      <c r="AR871" s="360"/>
      <c r="AS871" s="360"/>
      <c r="AT871" s="360"/>
      <c r="AU871" s="360"/>
      <c r="AV871" s="360"/>
      <c r="AW871" s="360"/>
      <c r="AX871" s="360"/>
    </row>
    <row r="872" spans="1:50" ht="30" customHeight="1" x14ac:dyDescent="0.15">
      <c r="A872" s="376">
        <v>3</v>
      </c>
      <c r="B872" s="376">
        <v>1</v>
      </c>
      <c r="C872" s="361" t="s">
        <v>647</v>
      </c>
      <c r="D872" s="347"/>
      <c r="E872" s="347"/>
      <c r="F872" s="347"/>
      <c r="G872" s="347"/>
      <c r="H872" s="347"/>
      <c r="I872" s="347"/>
      <c r="J872" s="348" t="s">
        <v>661</v>
      </c>
      <c r="K872" s="349"/>
      <c r="L872" s="349"/>
      <c r="M872" s="349"/>
      <c r="N872" s="349"/>
      <c r="O872" s="349"/>
      <c r="P872" s="362" t="s">
        <v>637</v>
      </c>
      <c r="Q872" s="350"/>
      <c r="R872" s="350"/>
      <c r="S872" s="350"/>
      <c r="T872" s="350"/>
      <c r="U872" s="350"/>
      <c r="V872" s="350"/>
      <c r="W872" s="350"/>
      <c r="X872" s="350"/>
      <c r="Y872" s="351">
        <v>6</v>
      </c>
      <c r="Z872" s="352"/>
      <c r="AA872" s="352"/>
      <c r="AB872" s="353"/>
      <c r="AC872" s="363" t="s">
        <v>634</v>
      </c>
      <c r="AD872" s="371"/>
      <c r="AE872" s="371"/>
      <c r="AF872" s="371"/>
      <c r="AG872" s="371"/>
      <c r="AH872" s="372" t="s">
        <v>642</v>
      </c>
      <c r="AI872" s="373"/>
      <c r="AJ872" s="373"/>
      <c r="AK872" s="373"/>
      <c r="AL872" s="357" t="s">
        <v>639</v>
      </c>
      <c r="AM872" s="358"/>
      <c r="AN872" s="358"/>
      <c r="AO872" s="359"/>
      <c r="AP872" s="360" t="s">
        <v>639</v>
      </c>
      <c r="AQ872" s="360"/>
      <c r="AR872" s="360"/>
      <c r="AS872" s="360"/>
      <c r="AT872" s="360"/>
      <c r="AU872" s="360"/>
      <c r="AV872" s="360"/>
      <c r="AW872" s="360"/>
      <c r="AX872" s="360"/>
    </row>
    <row r="873" spans="1:50" ht="30" customHeight="1" x14ac:dyDescent="0.15">
      <c r="A873" s="376">
        <v>4</v>
      </c>
      <c r="B873" s="376">
        <v>1</v>
      </c>
      <c r="C873" s="361" t="s">
        <v>656</v>
      </c>
      <c r="D873" s="347"/>
      <c r="E873" s="347"/>
      <c r="F873" s="347"/>
      <c r="G873" s="347"/>
      <c r="H873" s="347"/>
      <c r="I873" s="347"/>
      <c r="J873" s="348">
        <v>7120001051890</v>
      </c>
      <c r="K873" s="349"/>
      <c r="L873" s="349"/>
      <c r="M873" s="349"/>
      <c r="N873" s="349"/>
      <c r="O873" s="349"/>
      <c r="P873" s="362" t="s">
        <v>645</v>
      </c>
      <c r="Q873" s="350"/>
      <c r="R873" s="350"/>
      <c r="S873" s="350"/>
      <c r="T873" s="350"/>
      <c r="U873" s="350"/>
      <c r="V873" s="350"/>
      <c r="W873" s="350"/>
      <c r="X873" s="350"/>
      <c r="Y873" s="351">
        <v>6</v>
      </c>
      <c r="Z873" s="352"/>
      <c r="AA873" s="352"/>
      <c r="AB873" s="353"/>
      <c r="AC873" s="363" t="s">
        <v>634</v>
      </c>
      <c r="AD873" s="371"/>
      <c r="AE873" s="371"/>
      <c r="AF873" s="371"/>
      <c r="AG873" s="371"/>
      <c r="AH873" s="372" t="s">
        <v>642</v>
      </c>
      <c r="AI873" s="373"/>
      <c r="AJ873" s="373"/>
      <c r="AK873" s="373"/>
      <c r="AL873" s="357" t="s">
        <v>646</v>
      </c>
      <c r="AM873" s="358"/>
      <c r="AN873" s="358"/>
      <c r="AO873" s="359"/>
      <c r="AP873" s="360" t="s">
        <v>646</v>
      </c>
      <c r="AQ873" s="360"/>
      <c r="AR873" s="360"/>
      <c r="AS873" s="360"/>
      <c r="AT873" s="360"/>
      <c r="AU873" s="360"/>
      <c r="AV873" s="360"/>
      <c r="AW873" s="360"/>
      <c r="AX873" s="360"/>
    </row>
    <row r="874" spans="1:50" ht="30" customHeight="1" x14ac:dyDescent="0.15">
      <c r="A874" s="376">
        <v>5</v>
      </c>
      <c r="B874" s="376">
        <v>1</v>
      </c>
      <c r="C874" s="361" t="s">
        <v>657</v>
      </c>
      <c r="D874" s="347"/>
      <c r="E874" s="347"/>
      <c r="F874" s="347"/>
      <c r="G874" s="347"/>
      <c r="H874" s="347"/>
      <c r="I874" s="347"/>
      <c r="J874" s="348">
        <v>1011103005925</v>
      </c>
      <c r="K874" s="349"/>
      <c r="L874" s="349"/>
      <c r="M874" s="349"/>
      <c r="N874" s="349"/>
      <c r="O874" s="349"/>
      <c r="P874" s="362" t="s">
        <v>645</v>
      </c>
      <c r="Q874" s="350"/>
      <c r="R874" s="350"/>
      <c r="S874" s="350"/>
      <c r="T874" s="350"/>
      <c r="U874" s="350"/>
      <c r="V874" s="350"/>
      <c r="W874" s="350"/>
      <c r="X874" s="350"/>
      <c r="Y874" s="351">
        <v>5</v>
      </c>
      <c r="Z874" s="352"/>
      <c r="AA874" s="352"/>
      <c r="AB874" s="353"/>
      <c r="AC874" s="363" t="s">
        <v>634</v>
      </c>
      <c r="AD874" s="371"/>
      <c r="AE874" s="371"/>
      <c r="AF874" s="371"/>
      <c r="AG874" s="371"/>
      <c r="AH874" s="372" t="s">
        <v>643</v>
      </c>
      <c r="AI874" s="373"/>
      <c r="AJ874" s="373"/>
      <c r="AK874" s="373"/>
      <c r="AL874" s="357" t="s">
        <v>640</v>
      </c>
      <c r="AM874" s="358"/>
      <c r="AN874" s="358"/>
      <c r="AO874" s="359"/>
      <c r="AP874" s="360" t="s">
        <v>639</v>
      </c>
      <c r="AQ874" s="360"/>
      <c r="AR874" s="360"/>
      <c r="AS874" s="360"/>
      <c r="AT874" s="360"/>
      <c r="AU874" s="360"/>
      <c r="AV874" s="360"/>
      <c r="AW874" s="360"/>
      <c r="AX874" s="360"/>
    </row>
    <row r="875" spans="1:50" ht="30" customHeight="1" x14ac:dyDescent="0.15">
      <c r="A875" s="376">
        <v>6</v>
      </c>
      <c r="B875" s="376">
        <v>1</v>
      </c>
      <c r="C875" s="361" t="s">
        <v>658</v>
      </c>
      <c r="D875" s="347"/>
      <c r="E875" s="347"/>
      <c r="F875" s="347"/>
      <c r="G875" s="347"/>
      <c r="H875" s="347"/>
      <c r="I875" s="347"/>
      <c r="J875" s="348">
        <v>8200002014482</v>
      </c>
      <c r="K875" s="349"/>
      <c r="L875" s="349"/>
      <c r="M875" s="349"/>
      <c r="N875" s="349"/>
      <c r="O875" s="349"/>
      <c r="P875" s="362" t="s">
        <v>645</v>
      </c>
      <c r="Q875" s="350"/>
      <c r="R875" s="350"/>
      <c r="S875" s="350"/>
      <c r="T875" s="350"/>
      <c r="U875" s="350"/>
      <c r="V875" s="350"/>
      <c r="W875" s="350"/>
      <c r="X875" s="350"/>
      <c r="Y875" s="351">
        <v>5</v>
      </c>
      <c r="Z875" s="352"/>
      <c r="AA875" s="352"/>
      <c r="AB875" s="353"/>
      <c r="AC875" s="363" t="s">
        <v>634</v>
      </c>
      <c r="AD875" s="371"/>
      <c r="AE875" s="371"/>
      <c r="AF875" s="371"/>
      <c r="AG875" s="371"/>
      <c r="AH875" s="372" t="s">
        <v>640</v>
      </c>
      <c r="AI875" s="373"/>
      <c r="AJ875" s="373"/>
      <c r="AK875" s="373"/>
      <c r="AL875" s="357" t="s">
        <v>638</v>
      </c>
      <c r="AM875" s="358"/>
      <c r="AN875" s="358"/>
      <c r="AO875" s="359"/>
      <c r="AP875" s="360" t="s">
        <v>640</v>
      </c>
      <c r="AQ875" s="360"/>
      <c r="AR875" s="360"/>
      <c r="AS875" s="360"/>
      <c r="AT875" s="360"/>
      <c r="AU875" s="360"/>
      <c r="AV875" s="360"/>
      <c r="AW875" s="360"/>
      <c r="AX875" s="360"/>
    </row>
    <row r="876" spans="1:50" ht="30" customHeight="1" x14ac:dyDescent="0.15">
      <c r="A876" s="376">
        <v>7</v>
      </c>
      <c r="B876" s="376">
        <v>1</v>
      </c>
      <c r="C876" s="361" t="s">
        <v>659</v>
      </c>
      <c r="D876" s="347"/>
      <c r="E876" s="347"/>
      <c r="F876" s="347"/>
      <c r="G876" s="347"/>
      <c r="H876" s="347"/>
      <c r="I876" s="347"/>
      <c r="J876" s="348">
        <v>1020003013938</v>
      </c>
      <c r="K876" s="349"/>
      <c r="L876" s="349"/>
      <c r="M876" s="349"/>
      <c r="N876" s="349"/>
      <c r="O876" s="349"/>
      <c r="P876" s="362" t="s">
        <v>645</v>
      </c>
      <c r="Q876" s="350"/>
      <c r="R876" s="350"/>
      <c r="S876" s="350"/>
      <c r="T876" s="350"/>
      <c r="U876" s="350"/>
      <c r="V876" s="350"/>
      <c r="W876" s="350"/>
      <c r="X876" s="350"/>
      <c r="Y876" s="351">
        <v>5</v>
      </c>
      <c r="Z876" s="352"/>
      <c r="AA876" s="352"/>
      <c r="AB876" s="353"/>
      <c r="AC876" s="363" t="s">
        <v>634</v>
      </c>
      <c r="AD876" s="371"/>
      <c r="AE876" s="371"/>
      <c r="AF876" s="371"/>
      <c r="AG876" s="371"/>
      <c r="AH876" s="372" t="s">
        <v>650</v>
      </c>
      <c r="AI876" s="373"/>
      <c r="AJ876" s="373"/>
      <c r="AK876" s="373"/>
      <c r="AL876" s="357" t="s">
        <v>640</v>
      </c>
      <c r="AM876" s="358"/>
      <c r="AN876" s="358"/>
      <c r="AO876" s="359"/>
      <c r="AP876" s="360" t="s">
        <v>643</v>
      </c>
      <c r="AQ876" s="360"/>
      <c r="AR876" s="360"/>
      <c r="AS876" s="360"/>
      <c r="AT876" s="360"/>
      <c r="AU876" s="360"/>
      <c r="AV876" s="360"/>
      <c r="AW876" s="360"/>
      <c r="AX876" s="360"/>
    </row>
    <row r="877" spans="1:50" ht="30" customHeight="1" x14ac:dyDescent="0.15">
      <c r="A877" s="376">
        <v>8</v>
      </c>
      <c r="B877" s="376">
        <v>1</v>
      </c>
      <c r="C877" s="361" t="s">
        <v>660</v>
      </c>
      <c r="D877" s="347"/>
      <c r="E877" s="347"/>
      <c r="F877" s="347"/>
      <c r="G877" s="347"/>
      <c r="H877" s="347"/>
      <c r="I877" s="347"/>
      <c r="J877" s="348">
        <v>5050001027339</v>
      </c>
      <c r="K877" s="349"/>
      <c r="L877" s="349"/>
      <c r="M877" s="349"/>
      <c r="N877" s="349"/>
      <c r="O877" s="349"/>
      <c r="P877" s="362" t="s">
        <v>645</v>
      </c>
      <c r="Q877" s="350"/>
      <c r="R877" s="350"/>
      <c r="S877" s="350"/>
      <c r="T877" s="350"/>
      <c r="U877" s="350"/>
      <c r="V877" s="350"/>
      <c r="W877" s="350"/>
      <c r="X877" s="350"/>
      <c r="Y877" s="351">
        <v>5</v>
      </c>
      <c r="Z877" s="352"/>
      <c r="AA877" s="352"/>
      <c r="AB877" s="353"/>
      <c r="AC877" s="363" t="s">
        <v>634</v>
      </c>
      <c r="AD877" s="371"/>
      <c r="AE877" s="371"/>
      <c r="AF877" s="371"/>
      <c r="AG877" s="371"/>
      <c r="AH877" s="372" t="s">
        <v>638</v>
      </c>
      <c r="AI877" s="373"/>
      <c r="AJ877" s="373"/>
      <c r="AK877" s="373"/>
      <c r="AL877" s="357" t="s">
        <v>639</v>
      </c>
      <c r="AM877" s="358"/>
      <c r="AN877" s="358"/>
      <c r="AO877" s="359"/>
      <c r="AP877" s="360" t="s">
        <v>643</v>
      </c>
      <c r="AQ877" s="360"/>
      <c r="AR877" s="360"/>
      <c r="AS877" s="360"/>
      <c r="AT877" s="360"/>
      <c r="AU877" s="360"/>
      <c r="AV877" s="360"/>
      <c r="AW877" s="360"/>
      <c r="AX877" s="360"/>
    </row>
    <row r="878" spans="1:50" ht="30" customHeight="1" x14ac:dyDescent="0.15">
      <c r="A878" s="376">
        <v>9</v>
      </c>
      <c r="B878" s="376">
        <v>1</v>
      </c>
      <c r="C878" s="361" t="s">
        <v>648</v>
      </c>
      <c r="D878" s="347"/>
      <c r="E878" s="347"/>
      <c r="F878" s="347"/>
      <c r="G878" s="347"/>
      <c r="H878" s="347"/>
      <c r="I878" s="347"/>
      <c r="J878" s="348" t="s">
        <v>661</v>
      </c>
      <c r="K878" s="349"/>
      <c r="L878" s="349"/>
      <c r="M878" s="349"/>
      <c r="N878" s="349"/>
      <c r="O878" s="349"/>
      <c r="P878" s="362" t="s">
        <v>645</v>
      </c>
      <c r="Q878" s="350"/>
      <c r="R878" s="350"/>
      <c r="S878" s="350"/>
      <c r="T878" s="350"/>
      <c r="U878" s="350"/>
      <c r="V878" s="350"/>
      <c r="W878" s="350"/>
      <c r="X878" s="350"/>
      <c r="Y878" s="351">
        <v>5</v>
      </c>
      <c r="Z878" s="352"/>
      <c r="AA878" s="352"/>
      <c r="AB878" s="353"/>
      <c r="AC878" s="363" t="s">
        <v>634</v>
      </c>
      <c r="AD878" s="371"/>
      <c r="AE878" s="371"/>
      <c r="AF878" s="371"/>
      <c r="AG878" s="371"/>
      <c r="AH878" s="372" t="s">
        <v>640</v>
      </c>
      <c r="AI878" s="373"/>
      <c r="AJ878" s="373"/>
      <c r="AK878" s="373"/>
      <c r="AL878" s="357" t="s">
        <v>650</v>
      </c>
      <c r="AM878" s="358"/>
      <c r="AN878" s="358"/>
      <c r="AO878" s="359"/>
      <c r="AP878" s="360" t="s">
        <v>640</v>
      </c>
      <c r="AQ878" s="360"/>
      <c r="AR878" s="360"/>
      <c r="AS878" s="360"/>
      <c r="AT878" s="360"/>
      <c r="AU878" s="360"/>
      <c r="AV878" s="360"/>
      <c r="AW878" s="360"/>
      <c r="AX878" s="360"/>
    </row>
    <row r="879" spans="1:50" ht="30" customHeight="1" x14ac:dyDescent="0.15">
      <c r="A879" s="376">
        <v>10</v>
      </c>
      <c r="B879" s="376">
        <v>1</v>
      </c>
      <c r="C879" s="361" t="s">
        <v>649</v>
      </c>
      <c r="D879" s="347"/>
      <c r="E879" s="347"/>
      <c r="F879" s="347"/>
      <c r="G879" s="347"/>
      <c r="H879" s="347"/>
      <c r="I879" s="347"/>
      <c r="J879" s="348" t="s">
        <v>642</v>
      </c>
      <c r="K879" s="349"/>
      <c r="L879" s="349"/>
      <c r="M879" s="349"/>
      <c r="N879" s="349"/>
      <c r="O879" s="349"/>
      <c r="P879" s="362" t="s">
        <v>645</v>
      </c>
      <c r="Q879" s="350"/>
      <c r="R879" s="350"/>
      <c r="S879" s="350"/>
      <c r="T879" s="350"/>
      <c r="U879" s="350"/>
      <c r="V879" s="350"/>
      <c r="W879" s="350"/>
      <c r="X879" s="350"/>
      <c r="Y879" s="351">
        <v>5</v>
      </c>
      <c r="Z879" s="352"/>
      <c r="AA879" s="352"/>
      <c r="AB879" s="353"/>
      <c r="AC879" s="363" t="s">
        <v>634</v>
      </c>
      <c r="AD879" s="371"/>
      <c r="AE879" s="371"/>
      <c r="AF879" s="371"/>
      <c r="AG879" s="371"/>
      <c r="AH879" s="372" t="s">
        <v>643</v>
      </c>
      <c r="AI879" s="373"/>
      <c r="AJ879" s="373"/>
      <c r="AK879" s="373"/>
      <c r="AL879" s="357" t="s">
        <v>638</v>
      </c>
      <c r="AM879" s="358"/>
      <c r="AN879" s="358"/>
      <c r="AO879" s="359"/>
      <c r="AP879" s="360" t="s">
        <v>639</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8">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80:Y899">
    <cfRule type="expression" dxfId="2059" priority="2077">
      <formula>IF(RIGHT(TEXT(Y880,"0.#"),1)=".",FALSE,TRUE)</formula>
    </cfRule>
    <cfRule type="expression" dxfId="2058" priority="2078">
      <formula>IF(RIGHT(TEXT(Y880,"0.#"),1)=".",TRUE,FALSE)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0:AO899">
    <cfRule type="expression" dxfId="1963" priority="2079">
      <formula>IF(AND(AL880&gt;=0, RIGHT(TEXT(AL880,"0.#"),1)&lt;&gt;"."),TRUE,FALSE)</formula>
    </cfRule>
    <cfRule type="expression" dxfId="1962" priority="2080">
      <formula>IF(AND(AL880&gt;=0, RIGHT(TEXT(AL880,"0.#"),1)="."),TRUE,FALSE)</formula>
    </cfRule>
    <cfRule type="expression" dxfId="1961" priority="2081">
      <formula>IF(AND(AL880&lt;0, RIGHT(TEXT(AL880,"0.#"),1)&lt;&gt;"."),TRUE,FALSE)</formula>
    </cfRule>
    <cfRule type="expression" dxfId="1960" priority="2082">
      <formula>IF(AND(AL880&lt;0, RIGHT(TEXT(AL880,"0.#"),1)="."),TRUE,FALSE)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1">
      <formula>IF(RIGHT(TEXT(Y870,"0.#"),1)=".",FALSE,TRUE)</formula>
    </cfRule>
    <cfRule type="expression" dxfId="704" priority="2">
      <formula>IF(RIGHT(TEXT(Y870,"0.#"),1)=".",TRUE,FALSE)</formula>
    </cfRule>
  </conditionalFormatting>
  <conditionalFormatting sqref="AL870:AO87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49" man="1"/>
    <brk id="94" max="49" man="1"/>
    <brk id="483" max="49" man="1"/>
    <brk id="727" max="49" man="1"/>
    <brk id="739" max="49" man="1"/>
    <brk id="778"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575</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2019-06-07T04:28:15Z</cp:lastPrinted>
  <dcterms:created xsi:type="dcterms:W3CDTF">2012-03-13T00:50:25Z</dcterms:created>
  <dcterms:modified xsi:type="dcterms:W3CDTF">2019-07-09T13:20:29Z</dcterms:modified>
</cp:coreProperties>
</file>