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１ 地球温暖化対策の推進\"/>
    </mc:Choice>
  </mc:AlternateContent>
  <bookViews>
    <workbookView xWindow="0" yWindow="0" windowWidth="19200" windowHeight="82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l="1"/>
  <c r="AI116" i="3" l="1"/>
  <c r="AE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<sst xmlns="http://schemas.openxmlformats.org/spreadsheetml/2006/main" count="2985" uniqueCount="690">
  <si>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</si>
  <si>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</si>
  <si>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</si>
  <si>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</si>
  <si>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</si>
  <si>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</si>
  <si>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</si>
  <si>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</si>
  <si>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</si>
  <si>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</si>
  <si>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</si>
  <si>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</si>
  <si>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</si>
  <si>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</si>
  <si>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</si>
  <si>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</si>
  <si>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</si>
  <si>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</si>
  <si>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</si>
  <si>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</si>
  <si>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</si>
  <si>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</si>
  <si>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</si>
  <si>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</si>
  <si>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</si>
  <si>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</si>
  <si>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</si>
  <si>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</si>
  <si>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</si>
  <si>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</si>
  <si>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</si>
  <si>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</si>
  <si>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</si>
  <si>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</si>
  <si>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</si>
  <si>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</si>
  <si>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</si>
  <si>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</si>
  <si>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</si>
  <si>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</si>
  <si>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</si>
  <si>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</si>
  <si>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</si>
  <si>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</si>
  <si>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</si>
  <si>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</si>
  <si>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</si>
  <si>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</si>
  <si>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</si>
  <si>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</si>
  <si>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</si>
  <si>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</si>
  <si>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</si>
  <si>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</si>
  <si>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</si>
  <si>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</si>
  <si>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</si>
  <si>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</si>
  <si>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</si>
  <si>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</si>
  <si>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</si>
  <si>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</si>
  <si>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</si>
  <si>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</si>
  <si>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</si>
  <si>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</si>
  <si>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</si>
  <si>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</si>
  <si>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</si>
  <si>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</si>
  <si>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</si>
  <si>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</si>
  <si>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</si>
  <si>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</si>
  <si>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</si>
  <si>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</si>
  <si>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</si>
  <si>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</si>
  <si>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</si>
  <si>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</si>
  <si>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</si>
  <si>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</si>
  <si>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</si>
  <si>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</si>
  <si>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</si>
  <si>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</si>
  <si>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</si>
  <si>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</si>
  <si>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</si>
  <si>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</si>
  <si>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</si>
  <si>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</si>
  <si>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</si>
  <si>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</si>
  <si>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</si>
  <si>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</si>
  <si>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</si>
  <si>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</si>
  <si>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</si>
  <si>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</si>
  <si>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</si>
  <si>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</si>
  <si>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</si>
  <si>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</si>
  <si>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</si>
  <si>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</si>
  <si>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</si>
  <si>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</si>
  <si>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</si>
  <si>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</si>
  <si>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</si>
  <si>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</si>
  <si>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</si>
  <si>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</si>
  <si>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</si>
  <si>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</si>
  <si>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</si>
  <si>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</si>
  <si>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</si>
  <si>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</si>
  <si>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</si>
  <si>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</si>
  <si>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</si>
  <si>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</si>
  <si>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</si>
  <si>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</si>
  <si>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</si>
  <si>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</si>
  <si>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</si>
  <si>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</si>
  <si>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</si>
  <si>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</si>
  <si>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</si>
  <si>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</si>
  <si>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</si>
  <si>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</si>
  <si>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</si>
  <si>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</si>
  <si>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</si>
  <si>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</si>
  <si>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</si>
  <si>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</si>
  <si>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</si>
  <si>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</si>
  <si>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</si>
  <si>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</si>
  <si>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</si>
  <si>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</si>
  <si>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</si>
  <si>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</si>
  <si>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</si>
  <si>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</si>
  <si>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</si>
  <si>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</si>
  <si>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</si>
  <si>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</si>
  <si>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</si>
  <si>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</si>
  <si>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</si>
  <si>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</si>
  <si>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</si>
  <si>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</si>
  <si>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</si>
  <si>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</si>
  <si>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</si>
  <si>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</si>
  <si>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</si>
  <si>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</si>
  <si>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</si>
  <si>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</si>
  <si>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</si>
  <si>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</si>
  <si>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</si>
  <si>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</si>
  <si>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</si>
  <si>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</si>
  <si>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</si>
  <si>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</si>
  <si>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</si>
  <si>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</si>
  <si>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</si>
  <si>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</si>
  <si>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</si>
  <si>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</si>
  <si>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</si>
  <si>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</si>
  <si>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</si>
  <si>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</si>
  <si>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</si>
  <si>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</si>
  <si>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</si>
  <si>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</si>
  <si>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</si>
  <si>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</si>
  <si>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</si>
  <si>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</si>
  <si>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</si>
  <si>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</si>
  <si>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</si>
  <si>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</si>
  <si>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</si>
  <si>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</si>
  <si>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</si>
  <si>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</si>
  <si>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</si>
  <si>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</si>
  <si>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</si>
  <si>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</si>
  <si>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</si>
  <si>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</si>
  <si>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</si>
  <si>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</si>
  <si>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</si>
  <si>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</si>
  <si>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</si>
  <si>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</si>
  <si>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</si>
  <si>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</si>
  <si>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</si>
  <si>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</si>
  <si>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</si>
  <si>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</si>
  <si>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</si>
  <si>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</si>
  <si>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</si>
  <si>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</si>
  <si>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</si>
  <si>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</si>
  <si>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</si>
  <si>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</si>
  <si>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</si>
  <si>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</si>
  <si>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</si>
  <si>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</si>
  <si>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</si>
  <si>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</si>
  <si>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</si>
  <si>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</si>
  <si>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</si>
  <si>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</si>
  <si>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</si>
  <si>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</si>
  <si>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</si>
  <si>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</si>
  <si>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</si>
  <si>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</si>
  <si>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</si>
  <si>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</si>
  <si>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</si>
  <si>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</si>
  <si>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</si>
  <si>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</si>
  <si>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</si>
  <si>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</si>
  <si>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</si>
  <si>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</si>
  <si>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</si>
  <si>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</si>
  <si>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</si>
  <si>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</si>
  <si>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</si>
  <si>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</si>
  <si>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</si>
  <si>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</si>
  <si>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</si>
  <si>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</si>
  <si>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</si>
  <si>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</si>
  <si>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</si>
  <si>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</si>
  <si>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</si>
  <si>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</si>
  <si>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</si>
  <si>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</si>
  <si>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</si>
  <si>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</si>
  <si>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</si>
  <si>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</si>
  <si>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</si>
  <si>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</si>
  <si>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</si>
  <si>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</si>
  <si>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</si>
  <si>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</si>
  <si>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</si>
  <si>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</si>
  <si>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</si>
  <si>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</si>
  <si>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</si>
  <si>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</si>
  <si>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</si>
  <si>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</si>
  <si>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</si>
  <si>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</si>
  <si>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</si>
  <si>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</si>
  <si>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</si>
  <si>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</si>
  <si>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</si>
  <si>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</si>
  <si>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</si>
  <si>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</si>
  <si>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</si>
  <si>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</si>
  <si>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</si>
  <si>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</si>
  <si>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</si>
  <si>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</si>
  <si>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</si>
  <si>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</si>
  <si>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</si>
  <si>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</si>
  <si>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</si>
  <si>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</si>
  <si>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</si>
  <si>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</si>
  <si>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</si>
  <si>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</si>
  <si>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</si>
  <si>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</si>
  <si>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</si>
  <si>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</si>
  <si>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</si>
  <si>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</si>
  <si>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</si>
  <si>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</si>
  <si>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</si>
  <si>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</si>
  <si>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</si>
  <si>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</si>
  <si>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</si>
  <si>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</si>
  <si>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</si>
  <si>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</si>
  <si>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</si>
  <si>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</si>
  <si>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</si>
  <si>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</si>
  <si>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</si>
  <si>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</si>
  <si>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</si>
  <si>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</si>
  <si>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</si>
  <si>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</si>
  <si>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</si>
  <si>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</si>
  <si>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</si>
  <si>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</si>
  <si>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</si>
  <si>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</si>
  <si>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</si>
  <si>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</si>
  <si>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</si>
  <si>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</si>
  <si>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</si>
  <si>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</si>
  <si>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</si>
  <si>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</si>
  <si>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</si>
  <si>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</si>
  <si>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</si>
  <si>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</si>
  <si>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</si>
  <si>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</si>
  <si>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</si>
  <si>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</si>
  <si>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</si>
  <si>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</si>
  <si>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</si>
  <si>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</si>
  <si>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</si>
  <si>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</si>
  <si>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</si>
  <si>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</si>
  <si>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</si>
  <si>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</si>
  <si>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</si>
  <si>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</si>
  <si>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</si>
  <si>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</si>
  <si>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</si>
  <si>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</si>
  <si>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</si>
  <si>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</si>
  <si>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</si>
  <si>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</si>
  <si>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</si>
  <si>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</si>
  <si>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</si>
  <si>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</si>
  <si>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</si>
  <si>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</si>
  <si>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</si>
  <si>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</si>
  <si>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</si>
  <si>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</si>
  <si>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</si>
  <si>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</si>
  <si>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</si>
  <si>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</si>
  <si>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</si>
  <si>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</si>
  <si>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</si>
  <si>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</si>
  <si>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</si>
  <si>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</si>
  <si>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</si>
  <si>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</si>
  <si>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</si>
  <si>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</si>
  <si>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</si>
  <si>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</si>
  <si>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</si>
  <si>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</si>
  <si>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</si>
  <si>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</si>
  <si>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</si>
  <si>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</si>
  <si>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</si>
  <si>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</si>
  <si>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</si>
  <si>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</si>
  <si>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</si>
  <si>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</si>
  <si>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</si>
  <si>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</si>
  <si>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</si>
  <si>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</si>
  <si>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</si>
  <si>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</si>
  <si>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</si>
  <si>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</si>
  <si>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</si>
  <si>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</si>
  <si>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</si>
  <si>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</si>
  <si>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</si>
  <si>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</si>
  <si>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</si>
  <si>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</si>
  <si>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</si>
  <si>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</si>
  <si>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</si>
  <si>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</si>
  <si>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</si>
  <si>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</si>
  <si>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</si>
  <si>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</si>
  <si>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</si>
  <si>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</si>
  <si>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</si>
  <si>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</si>
  <si>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</si>
  <si>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</si>
  <si>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</si>
  <si>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</si>
  <si>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</si>
  <si>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</si>
  <si>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</si>
  <si>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</si>
  <si>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</si>
  <si>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</si>
  <si>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</si>
  <si>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</si>
  <si>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</si>
  <si>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</si>
  <si>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</si>
  <si>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</si>
  <si>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</si>
  <si>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</si>
  <si>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</si>
  <si>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</si>
  <si>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</si>
  <si>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</si>
  <si>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</si>
  <si>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</si>
  <si>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</si>
  <si>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</si>
  <si>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</si>
  <si>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</si>
  <si>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</si>
  <si>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</si>
  <si>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</si>
  <si>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</si>
  <si>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</si>
  <si>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</si>
  <si>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</si>
  <si>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</si>
  <si>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</si>
  <si>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</si>
  <si>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</si>
  <si>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</si>
  <si>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</si>
  <si>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</si>
  <si>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</si>
  <si>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</si>
  <si>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</si>
  <si>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</si>
  <si>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</si>
  <si>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</si>
  <si>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</si>
  <si>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</si>
  <si>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</si>
  <si>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</si>
  <si>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</si>
  <si>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</si>
  <si>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</si>
  <si>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</si>
  <si>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</si>
  <si>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</si>
  <si>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</si>
  <si>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</si>
  <si>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</si>
  <si>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</si>
  <si>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</si>
  <si>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</si>
  <si>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</si>
  <si>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</si>
  <si>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</si>
  <si>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</si>
  <si>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</si>
  <si>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</si>
  <si>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</si>
  <si>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</si>
  <si>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</si>
  <si>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</si>
  <si>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</si>
  <si>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</si>
  <si>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</si>
  <si>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</si>
  <si>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</si>
  <si>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</si>
  <si>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</si>
  <si>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</si>
  <si>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</si>
  <si>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</si>
  <si>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</si>
  <si>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</si>
  <si>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</si>
  <si>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</si>
  <si>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</si>
  <si>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</si>
  <si>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</si>
  <si>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</si>
  <si>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</si>
  <si>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</si>
  <si>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</si>
  <si>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</si>
  <si>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</si>
  <si>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</si>
  <si>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</si>
  <si>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</si>
  <si>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</si>
  <si>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</si>
  <si>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</si>
  <si>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</si>
  <si>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</si>
  <si>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</si>
  <si>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</si>
  <si>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</si>
  <si>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</si>
  <si>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</si>
  <si>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</si>
  <si>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</si>
  <si>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</si>
  <si>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</si>
  <si>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短期寿命気候汚染物質削減に関する国際パートナーシップ拠出金関連業務</t>
    <phoneticPr fontId="5"/>
  </si>
  <si>
    <t>地球環境局、水・大気環境局</t>
    <phoneticPr fontId="5"/>
  </si>
  <si>
    <t>平成２５年度</t>
    <phoneticPr fontId="5"/>
  </si>
  <si>
    <t>令和2年度</t>
    <rPh sb="0" eb="2">
      <t>レイワ</t>
    </rPh>
    <rPh sb="3" eb="5">
      <t>ネンド</t>
    </rPh>
    <phoneticPr fontId="5"/>
  </si>
  <si>
    <t>地球環境局国際地球温暖化対策担当参事官室
水・大気環境局総務課環境管理技術室
水・大気環境局総務課国際協力推進室</t>
    <phoneticPr fontId="5"/>
  </si>
  <si>
    <t>参事官　小川　眞佐子
室長　　酒井 雅彦
総務課長　田中 聡志</t>
    <phoneticPr fontId="5"/>
  </si>
  <si>
    <t>○</t>
  </si>
  <si>
    <t>特別会計に関する法律85条第3項第2号
特別会計に関する法律施行令第50条第9項第1号、第3号</t>
    <phoneticPr fontId="5"/>
  </si>
  <si>
    <t>G8キャンプ・デービッド会議（平成24年５月）
地球温暖化対策計画（平成28年５月13日閣議決定）
G７富山環境大臣会合コミュニケ（平成28年５月）
G７伊勢志摩首脳宣言（平成28年５月）</t>
    <phoneticPr fontId="5"/>
  </si>
  <si>
    <t>国内におけるブラックカーボン等の短期寿命気候汚染物質（SLCP）の排出実態及び対策技術等に係る情報を収集・蓄積し、短期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t>
    <phoneticPr fontId="5"/>
  </si>
  <si>
    <t>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し、インベントリの排出原単位の更新及び成分組成データを収集する。また、アジアにおけるブラックカーボン等の対策について調査を行い、我が国の貢献のあり方について検討し、その知見をCCAC等を通じて発信する。</t>
    <phoneticPr fontId="5"/>
  </si>
  <si>
    <t>-</t>
  </si>
  <si>
    <t>-</t>
    <phoneticPr fontId="5"/>
  </si>
  <si>
    <t>-</t>
    <phoneticPr fontId="5"/>
  </si>
  <si>
    <t>-</t>
    <phoneticPr fontId="5"/>
  </si>
  <si>
    <t>国際エネルギー機関等拠出金</t>
    <phoneticPr fontId="5"/>
  </si>
  <si>
    <t>二酸化炭素排出抑制対策
事業等委託費</t>
    <phoneticPr fontId="5"/>
  </si>
  <si>
    <t>非効率・不完全な燃焼により発生するブラックカーボン等の排出削減（＝燃焼効率改善（省エネ））に資する情報収集のため、大規模固定煙源の実測によりPM2.5排出量等を取得し、大規模固定煙源の約８割のインベントリデータを更新することで日本国内のブラックカーボンを含むPM2.5排出量推計及び大気シミュレーションを実施する。</t>
    <phoneticPr fontId="5"/>
  </si>
  <si>
    <t>ブラックカーボンを含むPM2.5排出インベントリの大規模固定煙源について、排出量推計及び大気シミュレーションの精緻化に必要なデータを更新した割合</t>
    <phoneticPr fontId="5"/>
  </si>
  <si>
    <t>-</t>
    <phoneticPr fontId="5"/>
  </si>
  <si>
    <t>-</t>
    <phoneticPr fontId="5"/>
  </si>
  <si>
    <t>各年度のPM2.5排出インベントリ及び発生源プロファイル策定委託業務 報告書</t>
    <phoneticPr fontId="5"/>
  </si>
  <si>
    <t>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t>
    <phoneticPr fontId="5"/>
  </si>
  <si>
    <t>ＣＣＡＣパートナー数</t>
    <phoneticPr fontId="5"/>
  </si>
  <si>
    <t>パートナー数</t>
    <rPh sb="5" eb="6">
      <t>スウ</t>
    </rPh>
    <phoneticPr fontId="5"/>
  </si>
  <si>
    <t>-</t>
    <phoneticPr fontId="5"/>
  </si>
  <si>
    <t>CCACウェブサイト　http://www.ccacoalition.org/en</t>
    <phoneticPr fontId="5"/>
  </si>
  <si>
    <t>一定割合の邦人職員（専門職以上）を確保する。
（UNEPは686人（2015年末）の専門職以上の職員から構成されるため目標は21名）</t>
    <phoneticPr fontId="5"/>
  </si>
  <si>
    <t>日本再興戦略に基づく国連関係機関の邦人職員数の目標（3.1％）に基づく専門職員数</t>
    <phoneticPr fontId="5"/>
  </si>
  <si>
    <t>専門職員数</t>
    <rPh sb="0" eb="2">
      <t>センモン</t>
    </rPh>
    <rPh sb="2" eb="4">
      <t>ショクイン</t>
    </rPh>
    <rPh sb="4" eb="5">
      <t>スウ</t>
    </rPh>
    <phoneticPr fontId="5"/>
  </si>
  <si>
    <t>日本再興戦略</t>
    <phoneticPr fontId="5"/>
  </si>
  <si>
    <t>本事業は、地球温暖化対策関係予算において【D.基盤的施策など】に分類されており、我が国の温室効果ガスの排出削減等の直接的な効果を持たないものであるため、地球温暖化対策に係る横断的指標は設定できない。</t>
    <phoneticPr fontId="5"/>
  </si>
  <si>
    <t>-</t>
    <phoneticPr fontId="5"/>
  </si>
  <si>
    <t>日本国内のPM2.5排出インベントリの精緻化と更新をするため、検討・審議を行うための学識経験者等を含めた検討会を開催する。</t>
    <phoneticPr fontId="5"/>
  </si>
  <si>
    <t>検討会開催数</t>
    <phoneticPr fontId="5"/>
  </si>
  <si>
    <t>検討会開催数</t>
    <phoneticPr fontId="5"/>
  </si>
  <si>
    <t>UNEPにおける作業部会及びハイレベル総会の開催数の合計</t>
    <phoneticPr fontId="5"/>
  </si>
  <si>
    <t>回</t>
    <rPh sb="0" eb="1">
      <t>カイ</t>
    </rPh>
    <phoneticPr fontId="5"/>
  </si>
  <si>
    <t>委託費当該業務執行額／排出量データの更新を行った割合　　　　　　　　　　</t>
    <phoneticPr fontId="5"/>
  </si>
  <si>
    <t>百万円/%</t>
    <phoneticPr fontId="5"/>
  </si>
  <si>
    <t>予算執行額/排出量データの更新を行った割合</t>
    <phoneticPr fontId="5"/>
  </si>
  <si>
    <t>45/80</t>
    <phoneticPr fontId="5"/>
  </si>
  <si>
    <t>52/80</t>
    <phoneticPr fontId="5"/>
  </si>
  <si>
    <t>1. 地球温暖化対策の推進</t>
    <phoneticPr fontId="5"/>
  </si>
  <si>
    <t>-</t>
    <phoneticPr fontId="5"/>
  </si>
  <si>
    <t>パリ協定の実施に向けた貢献</t>
    <phoneticPr fontId="5"/>
  </si>
  <si>
    <t>パリ協定が平成27年12月に採択され、平成28年からは同協定の実施に向けての取組が始まった。本指標はそれを受けて平成28年度の事前評価において初めて設定した指標である。</t>
    <phoneticPr fontId="5"/>
  </si>
  <si>
    <t>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t>
    <phoneticPr fontId="5"/>
  </si>
  <si>
    <t>-</t>
    <phoneticPr fontId="5"/>
  </si>
  <si>
    <t>-</t>
    <phoneticPr fontId="5"/>
  </si>
  <si>
    <t>-</t>
    <phoneticPr fontId="5"/>
  </si>
  <si>
    <t>-</t>
    <phoneticPr fontId="5"/>
  </si>
  <si>
    <t>社会的に関心が高いSLCPに対応する事業である。</t>
    <phoneticPr fontId="5"/>
  </si>
  <si>
    <t>CCACへの拠出は参加国が行うこととされており、国が実施すべき事業である。</t>
    <phoneticPr fontId="5"/>
  </si>
  <si>
    <t>CCACはSLCPに対する唯一の国際的な取組であり、SLCP問題解決に必要な事業である。</t>
    <phoneticPr fontId="5"/>
  </si>
  <si>
    <t>無</t>
  </si>
  <si>
    <t>委託調査は競争性のある契約方式等により支出先を選定しており、競争性が確保されている。</t>
    <phoneticPr fontId="5"/>
  </si>
  <si>
    <t>受益者は国民全体であり、負担関係は妥当である。</t>
    <phoneticPr fontId="5"/>
  </si>
  <si>
    <t>毎年のCCAC関連会合で活動内容・進捗等を確認し、適切かつ効率的な実施に努めている。</t>
    <phoneticPr fontId="5"/>
  </si>
  <si>
    <t>‐</t>
  </si>
  <si>
    <t>拠出金や委託調査の費目・使途については事業目的に沿うものに限定している。</t>
    <phoneticPr fontId="5"/>
  </si>
  <si>
    <t>既存の研究結果や統計データを活用する等、コスト削減に努めている。</t>
    <phoneticPr fontId="5"/>
  </si>
  <si>
    <t>大規模固定煙源の実測により、PM2.5排出インベントリの精度向上が図られている。</t>
    <phoneticPr fontId="5"/>
  </si>
  <si>
    <t>毎年のCCAC関連会合で活動内容を定期的に見直す等、効果的かつ低コストでの実施に努めている。</t>
    <phoneticPr fontId="5"/>
  </si>
  <si>
    <t>活動実績は、毎年の会合に報告されており、計画されている活動内容のほとんどが達成されている。</t>
    <phoneticPr fontId="5"/>
  </si>
  <si>
    <t>CCACの成果は、各種報告書でも引用されるなど、十分活用されている。</t>
    <phoneticPr fontId="5"/>
  </si>
  <si>
    <t>調査実施にあたっては、競争性のある契約方式で支出先を選定するとともに、進捗状況を的確に把握することにより、効率的な実施に努めた。
また拠出金については毎年CCACの活動報告書を提出させ効果的な活動をしていることを確認するとともに、CCAC作業部会や常設委員会等において、拠出金がさらに効果的に活用されるよう働きかけている。</t>
    <phoneticPr fontId="5"/>
  </si>
  <si>
    <t>より一層効果的・効率的な拠出金の活用及び委託調査の実施に努める。</t>
    <phoneticPr fontId="5"/>
  </si>
  <si>
    <t>新25-024</t>
    <phoneticPr fontId="5"/>
  </si>
  <si>
    <t>新25-009</t>
    <phoneticPr fontId="5"/>
  </si>
  <si>
    <t>54</t>
    <phoneticPr fontId="5"/>
  </si>
  <si>
    <t>62</t>
    <phoneticPr fontId="5"/>
  </si>
  <si>
    <t>0049</t>
    <phoneticPr fontId="5"/>
  </si>
  <si>
    <t>0042</t>
    <phoneticPr fontId="5"/>
  </si>
  <si>
    <t>A.国連環境計画（UNEP）</t>
    <phoneticPr fontId="5"/>
  </si>
  <si>
    <t>拠出金</t>
    <phoneticPr fontId="5"/>
  </si>
  <si>
    <t>国連環境計画への拠出金</t>
    <phoneticPr fontId="5"/>
  </si>
  <si>
    <t>国連環境計画（UNEP）</t>
    <phoneticPr fontId="5"/>
  </si>
  <si>
    <t>B.社会システム株式会社</t>
    <phoneticPr fontId="5"/>
  </si>
  <si>
    <t>C.一般財団法人日本環境衛生センター</t>
    <phoneticPr fontId="5"/>
  </si>
  <si>
    <t>社会システム株式会社</t>
    <phoneticPr fontId="5"/>
  </si>
  <si>
    <t>株式会社数理計画</t>
    <phoneticPr fontId="5"/>
  </si>
  <si>
    <t xml:space="preserve">一般財団法人日本環境衛生センター   </t>
    <phoneticPr fontId="5"/>
  </si>
  <si>
    <t>株式会社エヌ・ティ・ティ・データＣＣＳ</t>
    <phoneticPr fontId="5"/>
  </si>
  <si>
    <t>株式会社エヌ・ティ・ティ・データＣＣＳ</t>
    <phoneticPr fontId="5"/>
  </si>
  <si>
    <t>平成30年度PM2.5発生源プロファイル策定のための実排ガス中に含まれる凝縮性ダスト及び微小粒子成分調査委託業務</t>
    <phoneticPr fontId="5"/>
  </si>
  <si>
    <t>人件費</t>
    <rPh sb="0" eb="3">
      <t>ジンケンヒ</t>
    </rPh>
    <phoneticPr fontId="5"/>
  </si>
  <si>
    <t>業務費</t>
    <rPh sb="0" eb="3">
      <t>ギョウムヒ</t>
    </rPh>
    <phoneticPr fontId="5"/>
  </si>
  <si>
    <t>外注費</t>
    <rPh sb="0" eb="3">
      <t>ガイチュウヒ</t>
    </rPh>
    <phoneticPr fontId="5"/>
  </si>
  <si>
    <t>D.株式会社エヌ・ティ・ティ・データＣＣＳ</t>
    <phoneticPr fontId="5"/>
  </si>
  <si>
    <t>その他</t>
    <rPh sb="2" eb="3">
      <t>ホカ</t>
    </rPh>
    <phoneticPr fontId="5"/>
  </si>
  <si>
    <t>一般管理費、消費税</t>
    <rPh sb="0" eb="5">
      <t>イッパンカンリヒ</t>
    </rPh>
    <rPh sb="6" eb="9">
      <t>ショウヒゼイ</t>
    </rPh>
    <phoneticPr fontId="5"/>
  </si>
  <si>
    <t>E.株式会社数理計画</t>
    <phoneticPr fontId="5"/>
  </si>
  <si>
    <t>検討会運営、インベントリ整備、報告作成等</t>
    <rPh sb="0" eb="3">
      <t>ケントウカイ</t>
    </rPh>
    <rPh sb="3" eb="5">
      <t>ウンエイ</t>
    </rPh>
    <rPh sb="12" eb="14">
      <t>セイビ</t>
    </rPh>
    <rPh sb="15" eb="17">
      <t>ホウコク</t>
    </rPh>
    <rPh sb="17" eb="19">
      <t>サクセイ</t>
    </rPh>
    <rPh sb="19" eb="20">
      <t>トウ</t>
    </rPh>
    <phoneticPr fontId="5"/>
  </si>
  <si>
    <t>諸謝金、旅費、消耗品費、会議費等</t>
    <rPh sb="0" eb="1">
      <t>ショ</t>
    </rPh>
    <rPh sb="1" eb="3">
      <t>シャキン</t>
    </rPh>
    <rPh sb="4" eb="6">
      <t>リョヒ</t>
    </rPh>
    <rPh sb="7" eb="10">
      <t>ショウモウヒン</t>
    </rPh>
    <rPh sb="10" eb="11">
      <t>ヒ</t>
    </rPh>
    <rPh sb="12" eb="15">
      <t>カイギヒ</t>
    </rPh>
    <rPh sb="15" eb="16">
      <t>トウ</t>
    </rPh>
    <phoneticPr fontId="5"/>
  </si>
  <si>
    <t>2015年度排出インベントリ整備</t>
    <rPh sb="4" eb="5">
      <t>ネン</t>
    </rPh>
    <rPh sb="5" eb="6">
      <t>ド</t>
    </rPh>
    <rPh sb="6" eb="8">
      <t>ハイシュツ</t>
    </rPh>
    <rPh sb="14" eb="16">
      <t>セイビ</t>
    </rPh>
    <phoneticPr fontId="5"/>
  </si>
  <si>
    <t>平成30年度PM2.5排出インベントリ及び発生源プロファイル策定委託業務</t>
    <rPh sb="0" eb="2">
      <t>ヘイセイ</t>
    </rPh>
    <rPh sb="4" eb="6">
      <t>ネンド</t>
    </rPh>
    <rPh sb="11" eb="13">
      <t>ハイシュツ</t>
    </rPh>
    <rPh sb="19" eb="20">
      <t>オヨ</t>
    </rPh>
    <rPh sb="21" eb="24">
      <t>ハッセイゲン</t>
    </rPh>
    <rPh sb="30" eb="32">
      <t>サクテイ</t>
    </rPh>
    <rPh sb="32" eb="34">
      <t>イタク</t>
    </rPh>
    <rPh sb="34" eb="36">
      <t>ギョウム</t>
    </rPh>
    <phoneticPr fontId="5"/>
  </si>
  <si>
    <t>2015年度排出インベントリ整備</t>
    <phoneticPr fontId="5"/>
  </si>
  <si>
    <t>2015年度排出インベントリ整備</t>
    <phoneticPr fontId="5"/>
  </si>
  <si>
    <t>-</t>
    <phoneticPr fontId="5"/>
  </si>
  <si>
    <t>-</t>
    <phoneticPr fontId="5"/>
  </si>
  <si>
    <t>-</t>
    <phoneticPr fontId="5"/>
  </si>
  <si>
    <t>-</t>
    <phoneticPr fontId="5"/>
  </si>
  <si>
    <t>F. 国立研究開発法人国立環境研究所</t>
    <phoneticPr fontId="5"/>
  </si>
  <si>
    <t>-</t>
    <phoneticPr fontId="5"/>
  </si>
  <si>
    <t>-</t>
    <phoneticPr fontId="5"/>
  </si>
  <si>
    <t>人件費</t>
    <rPh sb="0" eb="3">
      <t>ジンケンヒ</t>
    </rPh>
    <phoneticPr fontId="5"/>
  </si>
  <si>
    <t>外注費</t>
    <rPh sb="0" eb="3">
      <t>ガイチュウヒ</t>
    </rPh>
    <phoneticPr fontId="5"/>
  </si>
  <si>
    <t>その他</t>
    <rPh sb="2" eb="3">
      <t>ホカ</t>
    </rPh>
    <phoneticPr fontId="5"/>
  </si>
  <si>
    <t>業務費</t>
    <phoneticPr fontId="5"/>
  </si>
  <si>
    <t>分析費、借料損料、消耗品費、雑役務費等</t>
    <phoneticPr fontId="5"/>
  </si>
  <si>
    <t>一般管理費、消費税</t>
    <rPh sb="0" eb="5">
      <t>イッパンカンリヒ</t>
    </rPh>
    <rPh sb="6" eb="9">
      <t>ショウヒゼイ</t>
    </rPh>
    <phoneticPr fontId="5"/>
  </si>
  <si>
    <t>国立研究開発法人国立環境研究所</t>
    <phoneticPr fontId="5"/>
  </si>
  <si>
    <t>計画、打合せ、現地調査、データ整備、報告書作成等</t>
    <rPh sb="0" eb="2">
      <t>ケイカク</t>
    </rPh>
    <rPh sb="3" eb="5">
      <t>ウチアワ</t>
    </rPh>
    <rPh sb="7" eb="9">
      <t>ゲンチ</t>
    </rPh>
    <rPh sb="9" eb="11">
      <t>チョウサ</t>
    </rPh>
    <rPh sb="15" eb="17">
      <t>セイビ</t>
    </rPh>
    <rPh sb="18" eb="21">
      <t>ホウコクショ</t>
    </rPh>
    <rPh sb="21" eb="23">
      <t>サクセイ</t>
    </rPh>
    <rPh sb="23" eb="24">
      <t>トウ</t>
    </rPh>
    <phoneticPr fontId="5"/>
  </si>
  <si>
    <t>48/80</t>
    <phoneticPr fontId="5"/>
  </si>
  <si>
    <t>51/80</t>
    <phoneticPr fontId="5"/>
  </si>
  <si>
    <t>-</t>
    <phoneticPr fontId="5"/>
  </si>
  <si>
    <t>煙道における凝縮性ダスト及び微小粒子状物質の測定</t>
    <phoneticPr fontId="5"/>
  </si>
  <si>
    <t>煙道における凝縮性ダスト及び微小粒子状物質の測定</t>
    <phoneticPr fontId="5"/>
  </si>
  <si>
    <t>-</t>
    <phoneticPr fontId="5"/>
  </si>
  <si>
    <t>-</t>
    <phoneticPr fontId="5"/>
  </si>
  <si>
    <t>有</t>
  </si>
  <si>
    <t>温室効果ガスについて2013年度の排出量からの削減率（％）</t>
    <phoneticPr fontId="5"/>
  </si>
  <si>
    <t>-</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</si>
</sst>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31" fillId="5" borderId="24" xfId="0" applyNumberFormat="1" applyFont="1" applyFill="1" applyBorder="1" applyAlignment="1" applyProtection="1">
      <alignment horizontal="center" vertical="center" wrapText="1" shrinkToFit="1"/>
      <protection locked="0"/>
    </xf>
    <xf numFmtId="177" fontId="31" fillId="5" borderId="25" xfId="0" applyNumberFormat="1" applyFont="1" applyFill="1" applyBorder="1" applyAlignment="1" applyProtection="1">
      <alignment horizontal="center" vertical="center" shrinkToFit="1"/>
      <protection locked="0"/>
    </xf>
    <xf numFmtId="177" fontId="31" fillId="5" borderId="34"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31" fillId="0" borderId="24" xfId="0" applyNumberFormat="1" applyFont="1" applyFill="1" applyBorder="1" applyAlignment="1" applyProtection="1">
      <alignment horizontal="center" vertical="center" shrinkToFit="1"/>
      <protection locked="0"/>
    </xf>
    <xf numFmtId="177" fontId="31" fillId="0" borderId="25" xfId="0" applyNumberFormat="1" applyFont="1" applyFill="1" applyBorder="1" applyAlignment="1" applyProtection="1">
      <alignment horizontal="center" vertical="center" shrinkToFit="1"/>
      <protection locked="0"/>
    </xf>
    <xf numFmtId="0" fontId="31" fillId="5" borderId="11" xfId="0" applyFont="1" applyFill="1" applyBorder="1" applyAlignment="1" applyProtection="1">
      <alignment horizontal="center" vertical="center" wrapText="1" shrinkToFit="1"/>
      <protection locked="0"/>
    </xf>
    <xf numFmtId="0" fontId="31" fillId="5" borderId="11" xfId="0" applyFont="1"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0" borderId="11" xfId="0" applyFont="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1" fillId="5" borderId="38" xfId="0" applyFont="1" applyFill="1" applyBorder="1" applyAlignment="1" applyProtection="1">
      <alignment horizontal="center" vertical="center" wrapText="1" shrinkToFit="1"/>
      <protection locked="0"/>
    </xf>
    <xf numFmtId="0" fontId="31" fillId="5" borderId="38"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37396</xdr:colOff>
      <xdr:row>740</xdr:row>
      <xdr:rowOff>164900</xdr:rowOff>
    </xdr:from>
    <xdr:to>
      <xdr:col>49</xdr:col>
      <xdr:colOff>444499</xdr:colOff>
      <xdr:row>757</xdr:row>
      <xdr:rowOff>420418</xdr:rowOff>
    </xdr:to>
    <xdr:grpSp>
      <xdr:nvGrpSpPr>
        <xdr:cNvPr id="3" name="グループ化 2"/>
        <xdr:cNvGrpSpPr/>
      </xdr:nvGrpSpPr>
      <xdr:grpSpPr>
        <a:xfrm>
          <a:off x="1459796" y="53276300"/>
          <a:ext cx="8941503" cy="6618218"/>
          <a:chOff x="1535545" y="46054818"/>
          <a:chExt cx="8163728" cy="6641985"/>
        </a:xfrm>
      </xdr:grpSpPr>
      <xdr:grpSp>
        <xdr:nvGrpSpPr>
          <xdr:cNvPr id="4" name="グループ化 3"/>
          <xdr:cNvGrpSpPr/>
        </xdr:nvGrpSpPr>
        <xdr:grpSpPr>
          <a:xfrm>
            <a:off x="1535545" y="46054818"/>
            <a:ext cx="8163728" cy="6641985"/>
            <a:chOff x="1662545" y="51088636"/>
            <a:chExt cx="8163728" cy="6641985"/>
          </a:xfrm>
        </xdr:grpSpPr>
        <xdr:sp macro="" textlink="">
          <xdr:nvSpPr>
            <xdr:cNvPr id="6" name="テキスト ボックス 5"/>
            <xdr:cNvSpPr txBox="1"/>
          </xdr:nvSpPr>
          <xdr:spPr>
            <a:xfrm>
              <a:off x="1662545" y="51088636"/>
              <a:ext cx="1662546" cy="10621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2000">
                  <a:solidFill>
                    <a:schemeClr val="dk1"/>
                  </a:solidFill>
                  <a:effectLst/>
                  <a:latin typeface="+mn-lt"/>
                  <a:ea typeface="+mn-ea"/>
                  <a:cs typeface="+mn-cs"/>
                </a:rPr>
                <a:t>環境省</a:t>
              </a:r>
              <a:endParaRPr lang="ja-JP" altLang="ja-JP" sz="2000">
                <a:effectLst/>
              </a:endParaRPr>
            </a:p>
            <a:p>
              <a:pPr algn="ctr"/>
              <a:r>
                <a:rPr kumimoji="1" lang="en-US" altLang="ja-JP" sz="2000">
                  <a:solidFill>
                    <a:schemeClr val="dk1"/>
                  </a:solidFill>
                  <a:effectLst/>
                  <a:latin typeface="+mn-lt"/>
                  <a:ea typeface="+mn-ea"/>
                  <a:cs typeface="+mn-cs"/>
                </a:rPr>
                <a:t>328</a:t>
              </a:r>
              <a:r>
                <a:rPr kumimoji="1" lang="ja-JP" altLang="ja-JP" sz="2000">
                  <a:solidFill>
                    <a:schemeClr val="dk1"/>
                  </a:solidFill>
                  <a:effectLst/>
                  <a:latin typeface="+mn-lt"/>
                  <a:ea typeface="+mn-ea"/>
                  <a:cs typeface="+mn-cs"/>
                </a:rPr>
                <a:t>百万円</a:t>
              </a:r>
              <a:endParaRPr lang="ja-JP" altLang="ja-JP" sz="2000">
                <a:effectLst/>
              </a:endParaRPr>
            </a:p>
            <a:p>
              <a:pPr algn="ctr"/>
              <a:endParaRPr kumimoji="1" lang="en-US" altLang="ja-JP" sz="1100"/>
            </a:p>
            <a:p>
              <a:pPr algn="ctr"/>
              <a:r>
                <a:rPr kumimoji="1" lang="ja-JP" altLang="en-US" sz="1100"/>
                <a:t>　　　　　　　　　　　　</a:t>
              </a:r>
            </a:p>
          </xdr:txBody>
        </xdr:sp>
        <xdr:sp macro="" textlink="">
          <xdr:nvSpPr>
            <xdr:cNvPr id="7" name="テキスト ボックス 6"/>
            <xdr:cNvSpPr txBox="1"/>
          </xdr:nvSpPr>
          <xdr:spPr>
            <a:xfrm>
              <a:off x="4064000" y="51088636"/>
              <a:ext cx="4435144" cy="10621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800">
                  <a:solidFill>
                    <a:schemeClr val="dk1"/>
                  </a:solidFill>
                  <a:effectLst/>
                  <a:latin typeface="+mn-lt"/>
                  <a:ea typeface="+mn-ea"/>
                  <a:cs typeface="+mn-cs"/>
                </a:rPr>
                <a:t>A </a:t>
              </a:r>
              <a:r>
                <a:rPr kumimoji="1" lang="ja-JP" altLang="ja-JP" sz="1800">
                  <a:solidFill>
                    <a:schemeClr val="dk1"/>
                  </a:solidFill>
                  <a:effectLst/>
                  <a:latin typeface="+mn-lt"/>
                  <a:ea typeface="+mn-ea"/>
                  <a:cs typeface="+mn-cs"/>
                </a:rPr>
                <a:t>国連環境計画</a:t>
              </a:r>
              <a:r>
                <a:rPr kumimoji="1" lang="en-US" altLang="ja-JP" sz="1800">
                  <a:solidFill>
                    <a:schemeClr val="dk1"/>
                  </a:solidFill>
                  <a:effectLst/>
                  <a:latin typeface="+mn-lt"/>
                  <a:ea typeface="+mn-ea"/>
                  <a:cs typeface="+mn-cs"/>
                </a:rPr>
                <a:t>(UNEP)</a:t>
              </a:r>
              <a:endParaRPr lang="ja-JP" altLang="ja-JP" sz="1800">
                <a:effectLst/>
              </a:endParaRPr>
            </a:p>
            <a:p>
              <a:pPr algn="ctr"/>
              <a:r>
                <a:rPr kumimoji="1" lang="en-US" altLang="ja-JP" sz="1800">
                  <a:solidFill>
                    <a:schemeClr val="dk1"/>
                  </a:solidFill>
                  <a:effectLst/>
                  <a:latin typeface="+mn-lt"/>
                  <a:ea typeface="+mn-ea"/>
                  <a:cs typeface="+mn-cs"/>
                </a:rPr>
                <a:t>280</a:t>
              </a:r>
              <a:r>
                <a:rPr kumimoji="1" lang="ja-JP" altLang="ja-JP" sz="1800">
                  <a:solidFill>
                    <a:schemeClr val="dk1"/>
                  </a:solidFill>
                  <a:effectLst/>
                  <a:latin typeface="+mn-lt"/>
                  <a:ea typeface="+mn-ea"/>
                  <a:cs typeface="+mn-cs"/>
                </a:rPr>
                <a:t>百万円</a:t>
              </a:r>
              <a:endParaRPr lang="ja-JP" altLang="ja-JP" sz="1800">
                <a:effectLst/>
              </a:endParaRPr>
            </a:p>
            <a:p>
              <a:pPr algn="ctr"/>
              <a:endParaRPr kumimoji="1" lang="ja-JP" altLang="en-US" sz="1800"/>
            </a:p>
          </xdr:txBody>
        </xdr:sp>
        <xdr:sp macro="" textlink="">
          <xdr:nvSpPr>
            <xdr:cNvPr id="8" name="テキスト ボックス 7"/>
            <xdr:cNvSpPr txBox="1"/>
          </xdr:nvSpPr>
          <xdr:spPr>
            <a:xfrm>
              <a:off x="4007610" y="53963138"/>
              <a:ext cx="2675197" cy="6609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mn-lt"/>
                  <a:ea typeface="+mn-ea"/>
                  <a:cs typeface="+mn-cs"/>
                </a:rPr>
                <a:t>B </a:t>
              </a:r>
              <a:r>
                <a:rPr kumimoji="1" lang="ja-JP" altLang="ja-JP" sz="1200" b="0" i="0" u="none" strike="noStrike" kern="0" cap="none" spc="0" normalizeH="0" baseline="0" noProof="0">
                  <a:ln>
                    <a:noFill/>
                  </a:ln>
                  <a:solidFill>
                    <a:prstClr val="black"/>
                  </a:solidFill>
                  <a:effectLst/>
                  <a:uLnTx/>
                  <a:uFillTx/>
                  <a:latin typeface="+mn-lt"/>
                  <a:ea typeface="+mn-ea"/>
                  <a:cs typeface="+mn-cs"/>
                </a:rPr>
                <a:t>社会システム株式会社</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３５</a:t>
              </a:r>
              <a:r>
                <a:rPr kumimoji="1" lang="ja-JP" altLang="ja-JP" sz="12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 name="テキスト ボックス 8"/>
            <xdr:cNvSpPr txBox="1"/>
          </xdr:nvSpPr>
          <xdr:spPr>
            <a:xfrm>
              <a:off x="7129468" y="53936703"/>
              <a:ext cx="2696805" cy="7204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baseline="0">
                  <a:solidFill>
                    <a:schemeClr val="dk1"/>
                  </a:solidFill>
                  <a:effectLst/>
                  <a:latin typeface="+mn-lt"/>
                  <a:ea typeface="+mn-ea"/>
                  <a:cs typeface="+mn-cs"/>
                </a:rPr>
                <a:t>D </a:t>
              </a:r>
              <a:r>
                <a:rPr kumimoji="1" lang="ja-JP" altLang="en-US" sz="1200" b="0">
                  <a:solidFill>
                    <a:schemeClr val="dk1"/>
                  </a:solidFill>
                  <a:effectLst/>
                  <a:latin typeface="+mn-lt"/>
                  <a:ea typeface="+mn-ea"/>
                  <a:cs typeface="+mn-cs"/>
                </a:rPr>
                <a:t>株式会社エヌ・ティ・ティ・データＣＣＳ</a:t>
              </a:r>
              <a:endParaRPr kumimoji="1" lang="en-US" altLang="ja-JP" sz="1200" b="0">
                <a:solidFill>
                  <a:schemeClr val="dk1"/>
                </a:solidFill>
                <a:effectLst/>
                <a:latin typeface="+mn-lt"/>
                <a:ea typeface="+mn-ea"/>
                <a:cs typeface="+mn-cs"/>
              </a:endParaRPr>
            </a:p>
            <a:p>
              <a:pPr algn="ctr"/>
              <a:r>
                <a:rPr kumimoji="1" lang="ja-JP" altLang="en-US" sz="1200" b="0">
                  <a:solidFill>
                    <a:schemeClr val="dk1"/>
                  </a:solidFill>
                  <a:effectLst/>
                  <a:latin typeface="+mn-lt"/>
                  <a:ea typeface="+mn-ea"/>
                  <a:cs typeface="+mn-cs"/>
                </a:rPr>
                <a:t>８</a:t>
              </a:r>
              <a:r>
                <a:rPr kumimoji="1" lang="ja-JP" altLang="ja-JP" sz="1200" b="0">
                  <a:solidFill>
                    <a:schemeClr val="dk1"/>
                  </a:solidFill>
                  <a:effectLst/>
                  <a:latin typeface="+mn-lt"/>
                  <a:ea typeface="+mn-ea"/>
                  <a:cs typeface="+mn-cs"/>
                </a:rPr>
                <a:t>百万円</a:t>
              </a:r>
              <a:endParaRPr lang="ja-JP" altLang="ja-JP" sz="1200" b="0">
                <a:effectLst/>
              </a:endParaRPr>
            </a:p>
          </xdr:txBody>
        </xdr:sp>
        <xdr:sp macro="" textlink="">
          <xdr:nvSpPr>
            <xdr:cNvPr id="10" name="大かっこ 9"/>
            <xdr:cNvSpPr/>
          </xdr:nvSpPr>
          <xdr:spPr>
            <a:xfrm>
              <a:off x="4064000" y="52191533"/>
              <a:ext cx="4433455" cy="663558"/>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CCAC</a:t>
              </a:r>
              <a:r>
                <a:rPr kumimoji="1" lang="ja-JP" altLang="en-US" sz="1100">
                  <a:solidFill>
                    <a:sysClr val="windowText" lastClr="000000"/>
                  </a:solidFill>
                </a:rPr>
                <a:t>の参加国として、当パートナーシップに対し拠出を行う。</a:t>
              </a: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目的</a:t>
              </a:r>
              <a:r>
                <a:rPr kumimoji="1" lang="en-US" altLang="ja-JP" sz="1100">
                  <a:solidFill>
                    <a:sysClr val="windowText" lastClr="000000"/>
                  </a:solidFill>
                </a:rPr>
                <a:t>】</a:t>
              </a:r>
              <a:r>
                <a:rPr kumimoji="1" lang="ja-JP" altLang="en-US" sz="1100">
                  <a:solidFill>
                    <a:sysClr val="windowText" lastClr="000000"/>
                  </a:solidFill>
                </a:rPr>
                <a:t>世界の短期寿命汚染物質削減に貢献し、気候変動の緩和及び大気汚染の防止につなげる。</a:t>
              </a:r>
              <a:endParaRPr kumimoji="1" lang="en-US" altLang="ja-JP" sz="1100">
                <a:solidFill>
                  <a:sysClr val="windowText" lastClr="000000"/>
                </a:solidFill>
              </a:endParaRPr>
            </a:p>
          </xdr:txBody>
        </xdr:sp>
        <xdr:sp macro="" textlink="">
          <xdr:nvSpPr>
            <xdr:cNvPr id="11" name="大かっこ 10"/>
            <xdr:cNvSpPr/>
          </xdr:nvSpPr>
          <xdr:spPr>
            <a:xfrm>
              <a:off x="3729384" y="54672381"/>
              <a:ext cx="3075525" cy="125381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effectLst/>
                  <a:latin typeface="+mn-lt"/>
                  <a:ea typeface="+mn-ea"/>
                  <a:cs typeface="+mn-cs"/>
                </a:rPr>
                <a:t>PM2.5</a:t>
              </a:r>
              <a:r>
                <a:rPr kumimoji="1" lang="ja-JP" altLang="en-US" sz="1100">
                  <a:solidFill>
                    <a:sysClr val="windowText" lastClr="000000"/>
                  </a:solidFill>
                  <a:effectLst/>
                  <a:latin typeface="+mn-lt"/>
                  <a:ea typeface="+mn-ea"/>
                  <a:cs typeface="+mn-cs"/>
                </a:rPr>
                <a:t>排出インベントリ及び発生源プロファイル策定業務及び</a:t>
              </a:r>
              <a:r>
                <a:rPr kumimoji="1" lang="en-US" altLang="ja-JP" sz="1100">
                  <a:solidFill>
                    <a:sysClr val="windowText" lastClr="000000"/>
                  </a:solidFill>
                  <a:effectLst/>
                  <a:latin typeface="+mn-lt"/>
                  <a:ea typeface="+mn-ea"/>
                  <a:cs typeface="+mn-cs"/>
                </a:rPr>
                <a:t>CCAC</a:t>
              </a:r>
              <a:r>
                <a:rPr kumimoji="1" lang="ja-JP" altLang="en-US" sz="1100">
                  <a:solidFill>
                    <a:sysClr val="windowText" lastClr="000000"/>
                  </a:solidFill>
                  <a:effectLst/>
                  <a:latin typeface="+mn-lt"/>
                  <a:ea typeface="+mn-ea"/>
                  <a:cs typeface="+mn-cs"/>
                </a:rPr>
                <a:t>に向けたデータ整備を行う。</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目的</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28</a:t>
              </a:r>
              <a:r>
                <a:rPr lang="ja-JP" altLang="ja-JP" sz="1100">
                  <a:solidFill>
                    <a:schemeClr val="tx1"/>
                  </a:solidFill>
                  <a:effectLst/>
                  <a:latin typeface="+mn-lt"/>
                  <a:ea typeface="+mn-ea"/>
                  <a:cs typeface="+mn-cs"/>
                </a:rPr>
                <a:t>年度業務までに検討した推計方法の適用により改良された</a:t>
              </a:r>
              <a:r>
                <a:rPr lang="en-US" altLang="ja-JP" sz="1100">
                  <a:solidFill>
                    <a:schemeClr val="tx1"/>
                  </a:solidFill>
                  <a:effectLst/>
                  <a:latin typeface="+mn-lt"/>
                  <a:ea typeface="+mn-ea"/>
                  <a:cs typeface="+mn-cs"/>
                </a:rPr>
                <a:t>2015</a:t>
              </a:r>
              <a:r>
                <a:rPr lang="ja-JP" altLang="ja-JP" sz="1100">
                  <a:solidFill>
                    <a:schemeClr val="tx1"/>
                  </a:solidFill>
                  <a:effectLst/>
                  <a:latin typeface="+mn-lt"/>
                  <a:ea typeface="+mn-ea"/>
                  <a:cs typeface="+mn-cs"/>
                </a:rPr>
                <a:t>年度版排出インベントリを構築し、大気シミュレーションによって評価を行う。</a:t>
              </a:r>
              <a:endParaRPr kumimoji="1" lang="en-US" altLang="ja-JP" sz="1100">
                <a:solidFill>
                  <a:sysClr val="windowText" lastClr="000000"/>
                </a:solidFill>
                <a:effectLst/>
                <a:latin typeface="+mn-lt"/>
                <a:ea typeface="+mn-ea"/>
                <a:cs typeface="+mn-cs"/>
              </a:endParaRPr>
            </a:p>
          </xdr:txBody>
        </xdr:sp>
        <xdr:sp macro="" textlink="">
          <xdr:nvSpPr>
            <xdr:cNvPr id="12" name="大かっこ 11"/>
            <xdr:cNvSpPr/>
          </xdr:nvSpPr>
          <xdr:spPr>
            <a:xfrm>
              <a:off x="6983071" y="54765842"/>
              <a:ext cx="2764829" cy="54566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・固定発生源から排出される</a:t>
              </a:r>
              <a:r>
                <a:rPr kumimoji="1" lang="en-US" altLang="ja-JP" sz="1100">
                  <a:solidFill>
                    <a:sysClr val="windowText" lastClr="000000"/>
                  </a:solidFill>
                </a:rPr>
                <a:t>PM2.5</a:t>
              </a:r>
              <a:r>
                <a:rPr kumimoji="1" lang="ja-JP" altLang="en-US" sz="1100">
                  <a:solidFill>
                    <a:sysClr val="windowText" lastClr="000000"/>
                  </a:solidFill>
                </a:rPr>
                <a:t>インベントリデータベースの整備及び改良を行う。</a:t>
              </a:r>
              <a:endParaRPr lang="ja-JP" altLang="ja-JP">
                <a:solidFill>
                  <a:sysClr val="windowText" lastClr="000000"/>
                </a:solidFill>
                <a:effectLst/>
              </a:endParaRPr>
            </a:p>
          </xdr:txBody>
        </xdr:sp>
        <xdr:cxnSp macro="">
          <xdr:nvCxnSpPr>
            <xdr:cNvPr id="13" name="直線コネクタ 12"/>
            <xdr:cNvCxnSpPr/>
          </xdr:nvCxnSpPr>
          <xdr:spPr>
            <a:xfrm flipH="1">
              <a:off x="3663959" y="51451490"/>
              <a:ext cx="2" cy="627913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a:off x="3325091" y="51446545"/>
              <a:ext cx="738909"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3642414" y="53563432"/>
              <a:ext cx="3416597" cy="294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委託契約（一般競争契約（総合評価）</a:t>
              </a:r>
              <a:r>
                <a:rPr kumimoji="1" lang="en-US" altLang="ja-JP" sz="1100"/>
                <a:t>/</a:t>
              </a:r>
              <a:r>
                <a:rPr kumimoji="1" lang="ja-JP" altLang="ja-JP" sz="1100">
                  <a:solidFill>
                    <a:schemeClr val="dk1"/>
                  </a:solidFill>
                  <a:effectLst/>
                  <a:latin typeface="+mn-lt"/>
                  <a:ea typeface="+mn-ea"/>
                  <a:cs typeface="+mn-cs"/>
                </a:rPr>
                <a:t>委託条件付</a:t>
              </a:r>
              <a:r>
                <a:rPr kumimoji="1" lang="ja-JP" altLang="en-US" sz="1100"/>
                <a:t>）</a:t>
              </a:r>
              <a:r>
                <a:rPr kumimoji="1" lang="en-US" altLang="ja-JP" sz="1100"/>
                <a:t>】</a:t>
              </a:r>
              <a:endParaRPr kumimoji="1" lang="ja-JP" altLang="en-US" sz="1100"/>
            </a:p>
          </xdr:txBody>
        </xdr:sp>
        <xdr:sp macro="" textlink="">
          <xdr:nvSpPr>
            <xdr:cNvPr id="16" name="テキスト ボックス 15"/>
            <xdr:cNvSpPr txBox="1"/>
          </xdr:nvSpPr>
          <xdr:spPr>
            <a:xfrm>
              <a:off x="7046482" y="53570909"/>
              <a:ext cx="1266245" cy="21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外注・随意契約</a:t>
              </a:r>
              <a:r>
                <a:rPr kumimoji="1" lang="en-US" altLang="ja-JP" sz="1100"/>
                <a:t>】</a:t>
              </a:r>
              <a:endParaRPr kumimoji="1" lang="ja-JP" altLang="en-US" sz="1100"/>
            </a:p>
          </xdr:txBody>
        </xdr:sp>
        <xdr:cxnSp macro="">
          <xdr:nvCxnSpPr>
            <xdr:cNvPr id="17" name="直線矢印コネクタ 16"/>
            <xdr:cNvCxnSpPr/>
          </xdr:nvCxnSpPr>
          <xdr:spPr>
            <a:xfrm>
              <a:off x="6719126" y="54280404"/>
              <a:ext cx="409116" cy="660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xdr:cNvSpPr txBox="1"/>
          </xdr:nvSpPr>
          <xdr:spPr>
            <a:xfrm>
              <a:off x="7220621" y="55562669"/>
              <a:ext cx="2225231" cy="6080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baseline="0">
                  <a:solidFill>
                    <a:schemeClr val="dk1"/>
                  </a:solidFill>
                  <a:effectLst/>
                  <a:latin typeface="+mn-lt"/>
                  <a:ea typeface="+mn-ea"/>
                  <a:cs typeface="+mn-cs"/>
                </a:rPr>
                <a:t>E </a:t>
              </a:r>
              <a:r>
                <a:rPr kumimoji="1" lang="ja-JP" altLang="ja-JP" sz="1200" b="0">
                  <a:solidFill>
                    <a:schemeClr val="dk1"/>
                  </a:solidFill>
                  <a:effectLst/>
                  <a:latin typeface="+mn-lt"/>
                  <a:ea typeface="+mn-ea"/>
                  <a:cs typeface="+mn-cs"/>
                </a:rPr>
                <a:t>株式会社数理計画</a:t>
              </a:r>
              <a:endParaRPr lang="ja-JP" altLang="ja-JP" sz="1200" b="0">
                <a:effectLst/>
              </a:endParaRPr>
            </a:p>
            <a:p>
              <a:pPr algn="ctr"/>
              <a:r>
                <a:rPr kumimoji="1" lang="ja-JP" altLang="en-US" sz="1200" b="0">
                  <a:solidFill>
                    <a:schemeClr val="dk1"/>
                  </a:solidFill>
                  <a:effectLst/>
                  <a:latin typeface="+mn-lt"/>
                  <a:ea typeface="+mn-ea"/>
                  <a:cs typeface="+mn-cs"/>
                </a:rPr>
                <a:t>７</a:t>
              </a:r>
              <a:r>
                <a:rPr kumimoji="1" lang="ja-JP" altLang="ja-JP" sz="1200" b="0">
                  <a:solidFill>
                    <a:schemeClr val="dk1"/>
                  </a:solidFill>
                  <a:effectLst/>
                  <a:latin typeface="+mn-lt"/>
                  <a:ea typeface="+mn-ea"/>
                  <a:cs typeface="+mn-cs"/>
                </a:rPr>
                <a:t>百万円</a:t>
              </a:r>
              <a:endParaRPr lang="ja-JP" altLang="ja-JP" sz="1200" b="0">
                <a:effectLst/>
              </a:endParaRPr>
            </a:p>
          </xdr:txBody>
        </xdr:sp>
        <xdr:sp macro="" textlink="">
          <xdr:nvSpPr>
            <xdr:cNvPr id="19" name="大かっこ 18"/>
            <xdr:cNvSpPr/>
          </xdr:nvSpPr>
          <xdr:spPr>
            <a:xfrm>
              <a:off x="6933501" y="56240250"/>
              <a:ext cx="2741814" cy="72365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・移動発生源から排出される</a:t>
              </a:r>
              <a:r>
                <a:rPr kumimoji="1" lang="en-US" altLang="ja-JP" sz="1100">
                  <a:solidFill>
                    <a:sysClr val="windowText" lastClr="000000"/>
                  </a:solidFill>
                </a:rPr>
                <a:t>PM2.5</a:t>
              </a:r>
              <a:r>
                <a:rPr kumimoji="1" lang="ja-JP" altLang="en-US" sz="1100">
                  <a:solidFill>
                    <a:sysClr val="windowText" lastClr="000000"/>
                  </a:solidFill>
                </a:rPr>
                <a:t>インベントリデータベースの整備及び改良を行う。</a:t>
              </a:r>
              <a:endParaRPr kumimoji="1" lang="en-US" altLang="ja-JP" sz="1100">
                <a:solidFill>
                  <a:sysClr val="windowText" lastClr="000000"/>
                </a:solidFill>
              </a:endParaRPr>
            </a:p>
            <a:p>
              <a:pPr marL="0" marR="0" indent="0" algn="l" defTabSz="914400" eaLnBrk="1" fontAlgn="auto" latinLnBrk="0" hangingPunct="1">
                <a:lnSpc>
                  <a:spcPts val="1000"/>
                </a:lnSpc>
                <a:spcBef>
                  <a:spcPts val="0"/>
                </a:spcBef>
                <a:spcAft>
                  <a:spcPts val="0"/>
                </a:spcAft>
                <a:buClrTx/>
                <a:buSzTx/>
                <a:buFontTx/>
                <a:buNone/>
                <a:tabLst/>
                <a:defRPr/>
              </a:pPr>
              <a:r>
                <a:rPr lang="ja-JP" altLang="en-US">
                  <a:solidFill>
                    <a:sysClr val="windowText" lastClr="000000"/>
                  </a:solidFill>
                  <a:effectLst/>
                </a:rPr>
                <a:t>・完成したインベントリデータを用いて大気シミュレーションを行う。</a:t>
              </a:r>
              <a:endParaRPr lang="ja-JP" altLang="ja-JP">
                <a:solidFill>
                  <a:sysClr val="windowText" lastClr="000000"/>
                </a:solidFill>
                <a:effectLst/>
              </a:endParaRPr>
            </a:p>
          </xdr:txBody>
        </xdr:sp>
        <xdr:cxnSp macro="">
          <xdr:nvCxnSpPr>
            <xdr:cNvPr id="22" name="直線矢印コネクタ 21"/>
            <xdr:cNvCxnSpPr/>
          </xdr:nvCxnSpPr>
          <xdr:spPr>
            <a:xfrm>
              <a:off x="6903889" y="55840272"/>
              <a:ext cx="304763" cy="41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a:off x="6884095" y="54280404"/>
              <a:ext cx="6597" cy="15664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 name="直線矢印コネクタ 4"/>
          <xdr:cNvCxnSpPr/>
        </xdr:nvCxnSpPr>
        <xdr:spPr>
          <a:xfrm>
            <a:off x="3536017" y="49268345"/>
            <a:ext cx="348195" cy="606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177362</xdr:colOff>
      <xdr:row>757</xdr:row>
      <xdr:rowOff>420415</xdr:rowOff>
    </xdr:from>
    <xdr:to>
      <xdr:col>19</xdr:col>
      <xdr:colOff>154612</xdr:colOff>
      <xdr:row>757</xdr:row>
      <xdr:rowOff>426467</xdr:rowOff>
    </xdr:to>
    <xdr:cxnSp macro="">
      <xdr:nvCxnSpPr>
        <xdr:cNvPr id="26" name="直線矢印コネクタ 25"/>
        <xdr:cNvCxnSpPr/>
      </xdr:nvCxnSpPr>
      <xdr:spPr>
        <a:xfrm>
          <a:off x="3304190" y="59600225"/>
          <a:ext cx="345112" cy="605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159082</xdr:colOff>
      <xdr:row>757</xdr:row>
      <xdr:rowOff>32845</xdr:rowOff>
    </xdr:from>
    <xdr:to>
      <xdr:col>34</xdr:col>
      <xdr:colOff>118242</xdr:colOff>
      <xdr:row>758</xdr:row>
      <xdr:rowOff>157655</xdr:rowOff>
    </xdr:to>
    <xdr:sp macro="" textlink="">
      <xdr:nvSpPr>
        <xdr:cNvPr id="28" name="テキスト ボックス 27"/>
        <xdr:cNvSpPr txBox="1"/>
      </xdr:nvSpPr>
      <xdr:spPr>
        <a:xfrm>
          <a:off x="3653772" y="59212655"/>
          <a:ext cx="2718125" cy="7948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mn-lt"/>
              <a:ea typeface="+mn-ea"/>
              <a:cs typeface="+mn-cs"/>
            </a:rPr>
            <a:t>C </a:t>
          </a:r>
          <a:r>
            <a:rPr kumimoji="1" lang="ja-JP" altLang="en-US" sz="1200" b="0" i="0" u="none" strike="noStrike" kern="0" cap="none" spc="0" normalizeH="0" baseline="0" noProof="0">
              <a:ln>
                <a:noFill/>
              </a:ln>
              <a:solidFill>
                <a:prstClr val="black"/>
              </a:solidFill>
              <a:effectLst/>
              <a:uLnTx/>
              <a:uFillTx/>
              <a:latin typeface="+mn-lt"/>
              <a:ea typeface="+mn-ea"/>
              <a:cs typeface="+mn-cs"/>
            </a:rPr>
            <a:t>一般財団法人日本環境衛生センター</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１３</a:t>
          </a:r>
          <a:r>
            <a:rPr kumimoji="1" lang="ja-JP" altLang="ja-JP" sz="12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17</xdr:col>
      <xdr:colOff>65689</xdr:colOff>
      <xdr:row>758</xdr:row>
      <xdr:rowOff>203639</xdr:rowOff>
    </xdr:from>
    <xdr:to>
      <xdr:col>36</xdr:col>
      <xdr:colOff>78828</xdr:colOff>
      <xdr:row>777</xdr:row>
      <xdr:rowOff>223344</xdr:rowOff>
    </xdr:to>
    <xdr:sp macro="" textlink="">
      <xdr:nvSpPr>
        <xdr:cNvPr id="34" name="大かっこ 33"/>
        <xdr:cNvSpPr/>
      </xdr:nvSpPr>
      <xdr:spPr>
        <a:xfrm>
          <a:off x="3192517" y="60053484"/>
          <a:ext cx="3507828" cy="174077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effectLst/>
              <a:latin typeface="+mn-lt"/>
              <a:ea typeface="+mn-ea"/>
              <a:cs typeface="+mn-cs"/>
            </a:rPr>
            <a:t>PM2.5</a:t>
          </a:r>
          <a:r>
            <a:rPr kumimoji="1" lang="ja-JP" altLang="en-US" sz="1100">
              <a:solidFill>
                <a:sysClr val="windowText" lastClr="000000"/>
              </a:solidFill>
              <a:effectLst/>
              <a:latin typeface="+mn-lt"/>
              <a:ea typeface="+mn-ea"/>
              <a:cs typeface="+mn-cs"/>
            </a:rPr>
            <a:t>発生源プロファイル策定のため、排ガス中に含まれる凝縮性ダスト及び微小粒子成分調査を行う。</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目的</a:t>
          </a:r>
          <a:r>
            <a:rPr kumimoji="1" lang="en-US" altLang="ja-JP" sz="1100">
              <a:solidFill>
                <a:sysClr val="windowText" lastClr="000000"/>
              </a:solidFill>
              <a:effectLst/>
              <a:latin typeface="+mn-lt"/>
              <a:ea typeface="+mn-ea"/>
              <a:cs typeface="+mn-cs"/>
            </a:rPr>
            <a:t>】</a:t>
          </a: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PM2.5</a:t>
          </a:r>
          <a:r>
            <a:rPr kumimoji="1" lang="ja-JP" altLang="en-US" sz="1100">
              <a:solidFill>
                <a:sysClr val="windowText" lastClr="000000"/>
              </a:solidFill>
              <a:effectLst/>
              <a:latin typeface="+mn-lt"/>
              <a:ea typeface="+mn-ea"/>
              <a:cs typeface="+mn-cs"/>
            </a:rPr>
            <a:t>排出インベントリを整備するための実務上の課題を整理するとともに、将来的に</a:t>
          </a:r>
          <a:r>
            <a:rPr kumimoji="1" lang="en-US" altLang="ja-JP" sz="1100">
              <a:solidFill>
                <a:sysClr val="windowText" lastClr="000000"/>
              </a:solidFill>
              <a:effectLst/>
              <a:latin typeface="+mn-lt"/>
              <a:ea typeface="+mn-ea"/>
              <a:cs typeface="+mn-cs"/>
            </a:rPr>
            <a:t>PM2.5</a:t>
          </a:r>
          <a:r>
            <a:rPr kumimoji="1" lang="ja-JP" altLang="en-US" sz="1100">
              <a:solidFill>
                <a:sysClr val="windowText" lastClr="000000"/>
              </a:solidFill>
              <a:effectLst/>
              <a:latin typeface="+mn-lt"/>
              <a:ea typeface="+mn-ea"/>
              <a:cs typeface="+mn-cs"/>
            </a:rPr>
            <a:t>排出インベントリに利用するデータを効率よく進めるための手法を検討し、</a:t>
          </a:r>
          <a:r>
            <a:rPr kumimoji="1" lang="en-US" altLang="ja-JP" sz="1100">
              <a:solidFill>
                <a:sysClr val="windowText" lastClr="000000"/>
              </a:solidFill>
              <a:effectLst/>
              <a:latin typeface="+mn-lt"/>
              <a:ea typeface="+mn-ea"/>
              <a:cs typeface="+mn-cs"/>
            </a:rPr>
            <a:t>PM2.5</a:t>
          </a:r>
          <a:r>
            <a:rPr kumimoji="1" lang="ja-JP" altLang="en-US" sz="1100">
              <a:solidFill>
                <a:sysClr val="windowText" lastClr="000000"/>
              </a:solidFill>
              <a:effectLst/>
              <a:latin typeface="+mn-lt"/>
              <a:ea typeface="+mn-ea"/>
              <a:cs typeface="+mn-cs"/>
            </a:rPr>
            <a:t>排出インベントリの精緻化に資することを目的とする。</a:t>
          </a:r>
          <a:endParaRPr kumimoji="1" lang="en-US" altLang="ja-JP" sz="1100">
            <a:solidFill>
              <a:sysClr val="windowText" lastClr="000000"/>
            </a:solidFill>
            <a:effectLst/>
            <a:latin typeface="+mn-lt"/>
            <a:ea typeface="+mn-ea"/>
            <a:cs typeface="+mn-cs"/>
          </a:endParaRPr>
        </a:p>
      </xdr:txBody>
    </xdr:sp>
    <xdr:clientData/>
  </xdr:twoCellAnchor>
  <xdr:twoCellAnchor>
    <xdr:from>
      <xdr:col>17</xdr:col>
      <xdr:colOff>131378</xdr:colOff>
      <xdr:row>756</xdr:row>
      <xdr:rowOff>308740</xdr:rowOff>
    </xdr:from>
    <xdr:to>
      <xdr:col>32</xdr:col>
      <xdr:colOff>57631</xdr:colOff>
      <xdr:row>756</xdr:row>
      <xdr:rowOff>601021</xdr:rowOff>
    </xdr:to>
    <xdr:sp macro="" textlink="">
      <xdr:nvSpPr>
        <xdr:cNvPr id="60" name="テキスト ボックス 59"/>
        <xdr:cNvSpPr txBox="1"/>
      </xdr:nvSpPr>
      <xdr:spPr>
        <a:xfrm>
          <a:off x="3258206" y="58818516"/>
          <a:ext cx="2685218" cy="292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委託契約（一般競争契約（最低価格）</a:t>
          </a:r>
          <a:r>
            <a:rPr kumimoji="1" lang="en-US" altLang="ja-JP" sz="1100"/>
            <a:t>】</a:t>
          </a:r>
          <a:endParaRPr kumimoji="1" lang="ja-JP" altLang="en-US" sz="1100"/>
        </a:p>
      </xdr:txBody>
    </xdr:sp>
    <xdr:clientData/>
  </xdr:twoCellAnchor>
  <xdr:twoCellAnchor>
    <xdr:from>
      <xdr:col>36</xdr:col>
      <xdr:colOff>78828</xdr:colOff>
      <xdr:row>752</xdr:row>
      <xdr:rowOff>118242</xdr:rowOff>
    </xdr:from>
    <xdr:to>
      <xdr:col>43</xdr:col>
      <xdr:colOff>51862</xdr:colOff>
      <xdr:row>752</xdr:row>
      <xdr:rowOff>336862</xdr:rowOff>
    </xdr:to>
    <xdr:sp macro="" textlink="">
      <xdr:nvSpPr>
        <xdr:cNvPr id="63" name="テキスト ボックス 62"/>
        <xdr:cNvSpPr txBox="1"/>
      </xdr:nvSpPr>
      <xdr:spPr>
        <a:xfrm>
          <a:off x="6700345" y="57209121"/>
          <a:ext cx="1260551" cy="21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外注・随意契約</a:t>
          </a:r>
          <a:r>
            <a:rPr kumimoji="1" lang="en-US" altLang="ja-JP" sz="1100"/>
            <a:t>】</a:t>
          </a:r>
          <a:endParaRPr kumimoji="1" lang="ja-JP" altLang="en-US" sz="1100"/>
        </a:p>
      </xdr:txBody>
    </xdr:sp>
    <xdr:clientData/>
  </xdr:twoCellAnchor>
  <xdr:twoCellAnchor>
    <xdr:from>
      <xdr:col>34</xdr:col>
      <xdr:colOff>111672</xdr:colOff>
      <xdr:row>757</xdr:row>
      <xdr:rowOff>407276</xdr:rowOff>
    </xdr:from>
    <xdr:to>
      <xdr:col>36</xdr:col>
      <xdr:colOff>124810</xdr:colOff>
      <xdr:row>757</xdr:row>
      <xdr:rowOff>407277</xdr:rowOff>
    </xdr:to>
    <xdr:cxnSp macro="">
      <xdr:nvCxnSpPr>
        <xdr:cNvPr id="33" name="直線矢印コネクタ 32"/>
        <xdr:cNvCxnSpPr/>
      </xdr:nvCxnSpPr>
      <xdr:spPr>
        <a:xfrm>
          <a:off x="6365327" y="59587086"/>
          <a:ext cx="381000"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157655</xdr:colOff>
      <xdr:row>756</xdr:row>
      <xdr:rowOff>479534</xdr:rowOff>
    </xdr:from>
    <xdr:to>
      <xdr:col>42</xdr:col>
      <xdr:colOff>130689</xdr:colOff>
      <xdr:row>757</xdr:row>
      <xdr:rowOff>28120</xdr:rowOff>
    </xdr:to>
    <xdr:sp macro="" textlink="">
      <xdr:nvSpPr>
        <xdr:cNvPr id="36" name="テキスト ボックス 35"/>
        <xdr:cNvSpPr txBox="1"/>
      </xdr:nvSpPr>
      <xdr:spPr>
        <a:xfrm>
          <a:off x="6595241" y="58989310"/>
          <a:ext cx="1260551" cy="21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外注・その他</a:t>
          </a:r>
          <a:r>
            <a:rPr kumimoji="1" lang="en-US" altLang="ja-JP" sz="1100"/>
            <a:t>】</a:t>
          </a:r>
          <a:endParaRPr kumimoji="1" lang="ja-JP" altLang="en-US" sz="1100"/>
        </a:p>
      </xdr:txBody>
    </xdr:sp>
    <xdr:clientData/>
  </xdr:twoCellAnchor>
  <xdr:twoCellAnchor>
    <xdr:from>
      <xdr:col>36</xdr:col>
      <xdr:colOff>131380</xdr:colOff>
      <xdr:row>757</xdr:row>
      <xdr:rowOff>65690</xdr:rowOff>
    </xdr:from>
    <xdr:to>
      <xdr:col>49</xdr:col>
      <xdr:colOff>341586</xdr:colOff>
      <xdr:row>758</xdr:row>
      <xdr:rowOff>118240</xdr:rowOff>
    </xdr:to>
    <xdr:sp macro="" textlink="">
      <xdr:nvSpPr>
        <xdr:cNvPr id="37" name="テキスト ボックス 36"/>
        <xdr:cNvSpPr txBox="1"/>
      </xdr:nvSpPr>
      <xdr:spPr>
        <a:xfrm>
          <a:off x="6752897" y="59245500"/>
          <a:ext cx="2601310" cy="7225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baseline="0">
              <a:solidFill>
                <a:schemeClr val="dk1"/>
              </a:solidFill>
              <a:effectLst/>
              <a:latin typeface="+mn-lt"/>
              <a:ea typeface="+mn-ea"/>
              <a:cs typeface="+mn-cs"/>
            </a:rPr>
            <a:t>F </a:t>
          </a:r>
          <a:r>
            <a:rPr kumimoji="1" lang="ja-JP" altLang="en-US" sz="1200" b="0" baseline="0">
              <a:solidFill>
                <a:schemeClr val="dk1"/>
              </a:solidFill>
              <a:effectLst/>
              <a:latin typeface="+mn-lt"/>
              <a:ea typeface="+mn-ea"/>
              <a:cs typeface="+mn-cs"/>
            </a:rPr>
            <a:t>国立研究開発法人国立環境研究所</a:t>
          </a:r>
          <a:endParaRPr lang="ja-JP" altLang="ja-JP" sz="1200" b="0">
            <a:effectLst/>
          </a:endParaRPr>
        </a:p>
        <a:p>
          <a:pPr algn="ctr"/>
          <a:r>
            <a:rPr kumimoji="1" lang="ja-JP" altLang="en-US" sz="1200" b="0">
              <a:solidFill>
                <a:schemeClr val="dk1"/>
              </a:solidFill>
              <a:effectLst/>
              <a:latin typeface="+mn-lt"/>
              <a:ea typeface="+mn-ea"/>
              <a:cs typeface="+mn-cs"/>
            </a:rPr>
            <a:t>３</a:t>
          </a:r>
          <a:r>
            <a:rPr kumimoji="1" lang="ja-JP" altLang="ja-JP" sz="1200" b="0">
              <a:solidFill>
                <a:schemeClr val="dk1"/>
              </a:solidFill>
              <a:effectLst/>
              <a:latin typeface="+mn-lt"/>
              <a:ea typeface="+mn-ea"/>
              <a:cs typeface="+mn-cs"/>
            </a:rPr>
            <a:t>百万円</a:t>
          </a:r>
          <a:endParaRPr lang="ja-JP" altLang="ja-JP" sz="1200" b="0">
            <a:effectLst/>
          </a:endParaRPr>
        </a:p>
      </xdr:txBody>
    </xdr:sp>
    <xdr:clientData/>
  </xdr:twoCellAnchor>
  <xdr:twoCellAnchor>
    <xdr:from>
      <xdr:col>37</xdr:col>
      <xdr:colOff>32844</xdr:colOff>
      <xdr:row>758</xdr:row>
      <xdr:rowOff>203637</xdr:rowOff>
    </xdr:from>
    <xdr:to>
      <xdr:col>49</xdr:col>
      <xdr:colOff>216776</xdr:colOff>
      <xdr:row>760</xdr:row>
      <xdr:rowOff>65689</xdr:rowOff>
    </xdr:to>
    <xdr:sp macro="" textlink="">
      <xdr:nvSpPr>
        <xdr:cNvPr id="38" name="大かっこ 37"/>
        <xdr:cNvSpPr/>
      </xdr:nvSpPr>
      <xdr:spPr>
        <a:xfrm>
          <a:off x="6838292" y="60053482"/>
          <a:ext cx="2391105" cy="90651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・煙道における凝縮性ダスト及び微小粒子状物質について、今後の</a:t>
          </a:r>
          <a:r>
            <a:rPr kumimoji="1" lang="en-US" altLang="ja-JP" sz="1100">
              <a:solidFill>
                <a:sysClr val="windowText" lastClr="000000"/>
              </a:solidFill>
            </a:rPr>
            <a:t>PM2.5</a:t>
          </a:r>
          <a:r>
            <a:rPr kumimoji="1" lang="ja-JP" altLang="en-US" sz="1100">
              <a:solidFill>
                <a:sysClr val="windowText" lastClr="000000"/>
              </a:solidFill>
            </a:rPr>
            <a:t>排出インベントリ拡充のための測定を行う。</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G8" sqref="BG8"/>
    </sheetView>
  </sheetViews>
  <sheetFormatPr defaultRowHeight="13.5" x14ac:dyDescent="0.15"/>
  <cols>
    <col min="1" max="49" width="2.625" customWidth="1"/>
    <col min="50" max="50" width="6.62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27</v>
      </c>
      <c r="AT2" s="951"/>
      <c r="AU2" s="951"/>
      <c r="AV2" s="52" t="str">
        <f>IF(AW2="", "", "-")</f>
        <v/>
      </c>
      <c r="AW2" s="920"/>
      <c r="AX2" s="920"/>
    </row>
    <row r="3" spans="1:50" ht="21" customHeight="1" thickBot="1" x14ac:dyDescent="0.2">
      <c r="A3" s="876" t="s">
        <v>539</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565</v>
      </c>
      <c r="AK3" s="878"/>
      <c r="AL3" s="878"/>
      <c r="AM3" s="878"/>
      <c r="AN3" s="878"/>
      <c r="AO3" s="878"/>
      <c r="AP3" s="878"/>
      <c r="AQ3" s="878"/>
      <c r="AR3" s="878"/>
      <c r="AS3" s="878"/>
      <c r="AT3" s="878"/>
      <c r="AU3" s="878"/>
      <c r="AV3" s="878"/>
      <c r="AW3" s="878"/>
      <c r="AX3" s="24" t="s">
        <v>65</v>
      </c>
    </row>
    <row r="4" spans="1:50" ht="24.75" customHeight="1" x14ac:dyDescent="0.15">
      <c r="A4" s="711" t="s">
        <v>25</v>
      </c>
      <c r="B4" s="712"/>
      <c r="C4" s="712"/>
      <c r="D4" s="712"/>
      <c r="E4" s="712"/>
      <c r="F4" s="712"/>
      <c r="G4" s="689" t="s">
        <v>566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567</v>
      </c>
      <c r="AF4" s="695"/>
      <c r="AG4" s="695"/>
      <c r="AH4" s="695"/>
      <c r="AI4" s="695"/>
      <c r="AJ4" s="695"/>
      <c r="AK4" s="695"/>
      <c r="AL4" s="695"/>
      <c r="AM4" s="695"/>
      <c r="AN4" s="695"/>
      <c r="AO4" s="695"/>
      <c r="AP4" s="696"/>
      <c r="AQ4" s="697" t="s">
        <v>2</v>
      </c>
      <c r="AR4" s="692"/>
      <c r="AS4" s="692"/>
      <c r="AT4" s="692"/>
      <c r="AU4" s="692"/>
      <c r="AV4" s="692"/>
      <c r="AW4" s="692"/>
      <c r="AX4" s="698"/>
    </row>
    <row r="5" spans="1:50" ht="85.5" customHeight="1" x14ac:dyDescent="0.15">
      <c r="A5" s="699" t="s">
        <v>67</v>
      </c>
      <c r="B5" s="700"/>
      <c r="C5" s="700"/>
      <c r="D5" s="700"/>
      <c r="E5" s="700"/>
      <c r="F5" s="701"/>
      <c r="G5" s="847" t="s">
        <v>568</v>
      </c>
      <c r="H5" s="848"/>
      <c r="I5" s="848"/>
      <c r="J5" s="848"/>
      <c r="K5" s="848"/>
      <c r="L5" s="848"/>
      <c r="M5" s="849" t="s">
        <v>66</v>
      </c>
      <c r="N5" s="850"/>
      <c r="O5" s="850"/>
      <c r="P5" s="850"/>
      <c r="Q5" s="850"/>
      <c r="R5" s="851"/>
      <c r="S5" s="852" t="s">
        <v>83</v>
      </c>
      <c r="T5" s="848"/>
      <c r="U5" s="848"/>
      <c r="V5" s="848"/>
      <c r="W5" s="848"/>
      <c r="X5" s="853"/>
      <c r="Y5" s="705" t="s">
        <v>3</v>
      </c>
      <c r="Z5" s="546"/>
      <c r="AA5" s="546"/>
      <c r="AB5" s="546"/>
      <c r="AC5" s="546"/>
      <c r="AD5" s="547"/>
      <c r="AE5" s="706" t="s">
        <v>570</v>
      </c>
      <c r="AF5" s="706"/>
      <c r="AG5" s="706"/>
      <c r="AH5" s="706"/>
      <c r="AI5" s="706"/>
      <c r="AJ5" s="706"/>
      <c r="AK5" s="706"/>
      <c r="AL5" s="706"/>
      <c r="AM5" s="706"/>
      <c r="AN5" s="706"/>
      <c r="AO5" s="706"/>
      <c r="AP5" s="707"/>
      <c r="AQ5" s="708" t="s">
        <v>571</v>
      </c>
      <c r="AR5" s="709"/>
      <c r="AS5" s="709"/>
      <c r="AT5" s="709"/>
      <c r="AU5" s="709"/>
      <c r="AV5" s="709"/>
      <c r="AW5" s="709"/>
      <c r="AX5" s="710"/>
    </row>
    <row r="6" spans="1:50" ht="39" customHeight="1" x14ac:dyDescent="0.15">
      <c r="A6" s="713" t="s">
        <v>4</v>
      </c>
      <c r="B6" s="714"/>
      <c r="C6" s="714"/>
      <c r="D6" s="714"/>
      <c r="E6" s="714"/>
      <c r="F6" s="714"/>
      <c r="G6" s="398" t="str">
        <f>入力規則等!F39</f>
        <v>エネルギー対策特別会計エネルギー需給勘定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86.1" customHeight="1" x14ac:dyDescent="0.15">
      <c r="A7" s="498" t="s">
        <v>22</v>
      </c>
      <c r="B7" s="499"/>
      <c r="C7" s="499"/>
      <c r="D7" s="499"/>
      <c r="E7" s="499"/>
      <c r="F7" s="500"/>
      <c r="G7" s="501" t="s">
        <v>573</v>
      </c>
      <c r="H7" s="502"/>
      <c r="I7" s="502"/>
      <c r="J7" s="502"/>
      <c r="K7" s="502"/>
      <c r="L7" s="502"/>
      <c r="M7" s="502"/>
      <c r="N7" s="502"/>
      <c r="O7" s="502"/>
      <c r="P7" s="502"/>
      <c r="Q7" s="502"/>
      <c r="R7" s="502"/>
      <c r="S7" s="502"/>
      <c r="T7" s="502"/>
      <c r="U7" s="502"/>
      <c r="V7" s="502"/>
      <c r="W7" s="502"/>
      <c r="X7" s="503"/>
      <c r="Y7" s="931" t="s">
        <v>511</v>
      </c>
      <c r="Z7" s="446"/>
      <c r="AA7" s="446"/>
      <c r="AB7" s="446"/>
      <c r="AC7" s="446"/>
      <c r="AD7" s="932"/>
      <c r="AE7" s="921" t="s">
        <v>574</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8" t="s">
        <v>378</v>
      </c>
      <c r="B8" s="499"/>
      <c r="C8" s="499"/>
      <c r="D8" s="499"/>
      <c r="E8" s="499"/>
      <c r="F8" s="500"/>
      <c r="G8" s="952" t="str">
        <f>入力規則等!A28</f>
        <v>地球温暖化対策</v>
      </c>
      <c r="H8" s="727"/>
      <c r="I8" s="727"/>
      <c r="J8" s="727"/>
      <c r="K8" s="727"/>
      <c r="L8" s="727"/>
      <c r="M8" s="727"/>
      <c r="N8" s="727"/>
      <c r="O8" s="727"/>
      <c r="P8" s="727"/>
      <c r="Q8" s="727"/>
      <c r="R8" s="727"/>
      <c r="S8" s="727"/>
      <c r="T8" s="727"/>
      <c r="U8" s="727"/>
      <c r="V8" s="727"/>
      <c r="W8" s="727"/>
      <c r="X8" s="953"/>
      <c r="Y8" s="854" t="s">
        <v>379</v>
      </c>
      <c r="Z8" s="855"/>
      <c r="AA8" s="855"/>
      <c r="AB8" s="855"/>
      <c r="AC8" s="855"/>
      <c r="AD8" s="856"/>
      <c r="AE8" s="726" t="str">
        <f>入力規則等!K13</f>
        <v>エネルギー対策</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7" t="s">
        <v>23</v>
      </c>
      <c r="B9" s="858"/>
      <c r="C9" s="858"/>
      <c r="D9" s="858"/>
      <c r="E9" s="858"/>
      <c r="F9" s="858"/>
      <c r="G9" s="859" t="s">
        <v>575</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3" t="s">
        <v>30</v>
      </c>
      <c r="B10" s="664"/>
      <c r="C10" s="664"/>
      <c r="D10" s="664"/>
      <c r="E10" s="664"/>
      <c r="F10" s="664"/>
      <c r="G10" s="761" t="s">
        <v>576</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3" t="s">
        <v>5</v>
      </c>
      <c r="B11" s="664"/>
      <c r="C11" s="664"/>
      <c r="D11" s="664"/>
      <c r="E11" s="664"/>
      <c r="F11" s="665"/>
      <c r="G11" s="702" t="str">
        <f>入力規則等!P10</f>
        <v>委託・請負、その他</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4" t="s">
        <v>24</v>
      </c>
      <c r="B12" s="955"/>
      <c r="C12" s="955"/>
      <c r="D12" s="955"/>
      <c r="E12" s="955"/>
      <c r="F12" s="956"/>
      <c r="G12" s="767"/>
      <c r="H12" s="768"/>
      <c r="I12" s="768"/>
      <c r="J12" s="768"/>
      <c r="K12" s="768"/>
      <c r="L12" s="768"/>
      <c r="M12" s="768"/>
      <c r="N12" s="768"/>
      <c r="O12" s="768"/>
      <c r="P12" s="418" t="s">
        <v>530</v>
      </c>
      <c r="Q12" s="419"/>
      <c r="R12" s="419"/>
      <c r="S12" s="419"/>
      <c r="T12" s="419"/>
      <c r="U12" s="419"/>
      <c r="V12" s="420"/>
      <c r="W12" s="418" t="s">
        <v>527</v>
      </c>
      <c r="X12" s="419"/>
      <c r="Y12" s="419"/>
      <c r="Z12" s="419"/>
      <c r="AA12" s="419"/>
      <c r="AB12" s="419"/>
      <c r="AC12" s="420"/>
      <c r="AD12" s="418" t="s">
        <v>522</v>
      </c>
      <c r="AE12" s="419"/>
      <c r="AF12" s="419"/>
      <c r="AG12" s="419"/>
      <c r="AH12" s="419"/>
      <c r="AI12" s="419"/>
      <c r="AJ12" s="420"/>
      <c r="AK12" s="418" t="s">
        <v>515</v>
      </c>
      <c r="AL12" s="419"/>
      <c r="AM12" s="419"/>
      <c r="AN12" s="419"/>
      <c r="AO12" s="419"/>
      <c r="AP12" s="419"/>
      <c r="AQ12" s="420"/>
      <c r="AR12" s="418" t="s">
        <v>513</v>
      </c>
      <c r="AS12" s="419"/>
      <c r="AT12" s="419"/>
      <c r="AU12" s="419"/>
      <c r="AV12" s="419"/>
      <c r="AW12" s="419"/>
      <c r="AX12" s="729"/>
    </row>
    <row r="13" spans="1:50" ht="21" customHeight="1" x14ac:dyDescent="0.15">
      <c r="A13" s="617"/>
      <c r="B13" s="618"/>
      <c r="C13" s="618"/>
      <c r="D13" s="618"/>
      <c r="E13" s="618"/>
      <c r="F13" s="619"/>
      <c r="G13" s="730" t="s">
        <v>6</v>
      </c>
      <c r="H13" s="731"/>
      <c r="I13" s="772" t="s">
        <v>7</v>
      </c>
      <c r="J13" s="773"/>
      <c r="K13" s="773"/>
      <c r="L13" s="773"/>
      <c r="M13" s="773"/>
      <c r="N13" s="773"/>
      <c r="O13" s="774"/>
      <c r="P13" s="660">
        <v>347</v>
      </c>
      <c r="Q13" s="661"/>
      <c r="R13" s="661"/>
      <c r="S13" s="661"/>
      <c r="T13" s="661"/>
      <c r="U13" s="661"/>
      <c r="V13" s="662"/>
      <c r="W13" s="660">
        <v>327</v>
      </c>
      <c r="X13" s="661"/>
      <c r="Y13" s="661"/>
      <c r="Z13" s="661"/>
      <c r="AA13" s="661"/>
      <c r="AB13" s="661"/>
      <c r="AC13" s="662"/>
      <c r="AD13" s="660">
        <v>332</v>
      </c>
      <c r="AE13" s="661"/>
      <c r="AF13" s="661"/>
      <c r="AG13" s="661"/>
      <c r="AH13" s="661"/>
      <c r="AI13" s="661"/>
      <c r="AJ13" s="662"/>
      <c r="AK13" s="660">
        <v>189</v>
      </c>
      <c r="AL13" s="661"/>
      <c r="AM13" s="661"/>
      <c r="AN13" s="661"/>
      <c r="AO13" s="661"/>
      <c r="AP13" s="661"/>
      <c r="AQ13" s="662"/>
      <c r="AR13" s="928"/>
      <c r="AS13" s="929"/>
      <c r="AT13" s="929"/>
      <c r="AU13" s="929"/>
      <c r="AV13" s="929"/>
      <c r="AW13" s="929"/>
      <c r="AX13" s="930"/>
    </row>
    <row r="14" spans="1:50" ht="21" customHeight="1" x14ac:dyDescent="0.15">
      <c r="A14" s="617"/>
      <c r="B14" s="618"/>
      <c r="C14" s="618"/>
      <c r="D14" s="618"/>
      <c r="E14" s="618"/>
      <c r="F14" s="619"/>
      <c r="G14" s="732"/>
      <c r="H14" s="733"/>
      <c r="I14" s="718" t="s">
        <v>8</v>
      </c>
      <c r="J14" s="770"/>
      <c r="K14" s="770"/>
      <c r="L14" s="770"/>
      <c r="M14" s="770"/>
      <c r="N14" s="770"/>
      <c r="O14" s="771"/>
      <c r="P14" s="660" t="s">
        <v>578</v>
      </c>
      <c r="Q14" s="661"/>
      <c r="R14" s="661"/>
      <c r="S14" s="661"/>
      <c r="T14" s="661"/>
      <c r="U14" s="661"/>
      <c r="V14" s="662"/>
      <c r="W14" s="660" t="s">
        <v>578</v>
      </c>
      <c r="X14" s="661"/>
      <c r="Y14" s="661"/>
      <c r="Z14" s="661"/>
      <c r="AA14" s="661"/>
      <c r="AB14" s="661"/>
      <c r="AC14" s="662"/>
      <c r="AD14" s="660" t="s">
        <v>579</v>
      </c>
      <c r="AE14" s="661"/>
      <c r="AF14" s="661"/>
      <c r="AG14" s="661"/>
      <c r="AH14" s="661"/>
      <c r="AI14" s="661"/>
      <c r="AJ14" s="662"/>
      <c r="AK14" s="660"/>
      <c r="AL14" s="661"/>
      <c r="AM14" s="661"/>
      <c r="AN14" s="661"/>
      <c r="AO14" s="661"/>
      <c r="AP14" s="661"/>
      <c r="AQ14" s="662"/>
      <c r="AR14" s="796"/>
      <c r="AS14" s="796"/>
      <c r="AT14" s="796"/>
      <c r="AU14" s="796"/>
      <c r="AV14" s="796"/>
      <c r="AW14" s="796"/>
      <c r="AX14" s="797"/>
    </row>
    <row r="15" spans="1:50" ht="21" customHeight="1" x14ac:dyDescent="0.15">
      <c r="A15" s="617"/>
      <c r="B15" s="618"/>
      <c r="C15" s="618"/>
      <c r="D15" s="618"/>
      <c r="E15" s="618"/>
      <c r="F15" s="619"/>
      <c r="G15" s="732"/>
      <c r="H15" s="733"/>
      <c r="I15" s="718" t="s">
        <v>51</v>
      </c>
      <c r="J15" s="719"/>
      <c r="K15" s="719"/>
      <c r="L15" s="719"/>
      <c r="M15" s="719"/>
      <c r="N15" s="719"/>
      <c r="O15" s="720"/>
      <c r="P15" s="660" t="s">
        <v>579</v>
      </c>
      <c r="Q15" s="661"/>
      <c r="R15" s="661"/>
      <c r="S15" s="661"/>
      <c r="T15" s="661"/>
      <c r="U15" s="661"/>
      <c r="V15" s="662"/>
      <c r="W15" s="660" t="s">
        <v>579</v>
      </c>
      <c r="X15" s="661"/>
      <c r="Y15" s="661"/>
      <c r="Z15" s="661"/>
      <c r="AA15" s="661"/>
      <c r="AB15" s="661"/>
      <c r="AC15" s="662"/>
      <c r="AD15" s="660" t="s">
        <v>578</v>
      </c>
      <c r="AE15" s="661"/>
      <c r="AF15" s="661"/>
      <c r="AG15" s="661"/>
      <c r="AH15" s="661"/>
      <c r="AI15" s="661"/>
      <c r="AJ15" s="662"/>
      <c r="AK15" s="660"/>
      <c r="AL15" s="661"/>
      <c r="AM15" s="661"/>
      <c r="AN15" s="661"/>
      <c r="AO15" s="661"/>
      <c r="AP15" s="661"/>
      <c r="AQ15" s="662"/>
      <c r="AR15" s="660"/>
      <c r="AS15" s="661"/>
      <c r="AT15" s="661"/>
      <c r="AU15" s="661"/>
      <c r="AV15" s="661"/>
      <c r="AW15" s="661"/>
      <c r="AX15" s="814"/>
    </row>
    <row r="16" spans="1:50" ht="21" customHeight="1" x14ac:dyDescent="0.15">
      <c r="A16" s="617"/>
      <c r="B16" s="618"/>
      <c r="C16" s="618"/>
      <c r="D16" s="618"/>
      <c r="E16" s="618"/>
      <c r="F16" s="619"/>
      <c r="G16" s="732"/>
      <c r="H16" s="733"/>
      <c r="I16" s="718" t="s">
        <v>52</v>
      </c>
      <c r="J16" s="719"/>
      <c r="K16" s="719"/>
      <c r="L16" s="719"/>
      <c r="M16" s="719"/>
      <c r="N16" s="719"/>
      <c r="O16" s="720"/>
      <c r="P16" s="660" t="s">
        <v>578</v>
      </c>
      <c r="Q16" s="661"/>
      <c r="R16" s="661"/>
      <c r="S16" s="661"/>
      <c r="T16" s="661"/>
      <c r="U16" s="661"/>
      <c r="V16" s="662"/>
      <c r="W16" s="660" t="s">
        <v>578</v>
      </c>
      <c r="X16" s="661"/>
      <c r="Y16" s="661"/>
      <c r="Z16" s="661"/>
      <c r="AA16" s="661"/>
      <c r="AB16" s="661"/>
      <c r="AC16" s="662"/>
      <c r="AD16" s="660" t="s">
        <v>578</v>
      </c>
      <c r="AE16" s="661"/>
      <c r="AF16" s="661"/>
      <c r="AG16" s="661"/>
      <c r="AH16" s="661"/>
      <c r="AI16" s="661"/>
      <c r="AJ16" s="662"/>
      <c r="AK16" s="660"/>
      <c r="AL16" s="661"/>
      <c r="AM16" s="661"/>
      <c r="AN16" s="661"/>
      <c r="AO16" s="661"/>
      <c r="AP16" s="661"/>
      <c r="AQ16" s="662"/>
      <c r="AR16" s="764"/>
      <c r="AS16" s="765"/>
      <c r="AT16" s="765"/>
      <c r="AU16" s="765"/>
      <c r="AV16" s="765"/>
      <c r="AW16" s="765"/>
      <c r="AX16" s="766"/>
    </row>
    <row r="17" spans="1:50" ht="24.75" customHeight="1" x14ac:dyDescent="0.15">
      <c r="A17" s="617"/>
      <c r="B17" s="618"/>
      <c r="C17" s="618"/>
      <c r="D17" s="618"/>
      <c r="E17" s="618"/>
      <c r="F17" s="619"/>
      <c r="G17" s="732"/>
      <c r="H17" s="733"/>
      <c r="I17" s="718" t="s">
        <v>50</v>
      </c>
      <c r="J17" s="770"/>
      <c r="K17" s="770"/>
      <c r="L17" s="770"/>
      <c r="M17" s="770"/>
      <c r="N17" s="770"/>
      <c r="O17" s="771"/>
      <c r="P17" s="660" t="s">
        <v>580</v>
      </c>
      <c r="Q17" s="661"/>
      <c r="R17" s="661"/>
      <c r="S17" s="661"/>
      <c r="T17" s="661"/>
      <c r="U17" s="661"/>
      <c r="V17" s="662"/>
      <c r="W17" s="660" t="s">
        <v>579</v>
      </c>
      <c r="X17" s="661"/>
      <c r="Y17" s="661"/>
      <c r="Z17" s="661"/>
      <c r="AA17" s="661"/>
      <c r="AB17" s="661"/>
      <c r="AC17" s="662"/>
      <c r="AD17" s="660" t="s">
        <v>579</v>
      </c>
      <c r="AE17" s="661"/>
      <c r="AF17" s="661"/>
      <c r="AG17" s="661"/>
      <c r="AH17" s="661"/>
      <c r="AI17" s="661"/>
      <c r="AJ17" s="662"/>
      <c r="AK17" s="660"/>
      <c r="AL17" s="661"/>
      <c r="AM17" s="661"/>
      <c r="AN17" s="661"/>
      <c r="AO17" s="661"/>
      <c r="AP17" s="661"/>
      <c r="AQ17" s="662"/>
      <c r="AR17" s="926"/>
      <c r="AS17" s="926"/>
      <c r="AT17" s="926"/>
      <c r="AU17" s="926"/>
      <c r="AV17" s="926"/>
      <c r="AW17" s="926"/>
      <c r="AX17" s="927"/>
    </row>
    <row r="18" spans="1:50" ht="24.75" customHeight="1" x14ac:dyDescent="0.15">
      <c r="A18" s="617"/>
      <c r="B18" s="618"/>
      <c r="C18" s="618"/>
      <c r="D18" s="618"/>
      <c r="E18" s="618"/>
      <c r="F18" s="619"/>
      <c r="G18" s="734"/>
      <c r="H18" s="735"/>
      <c r="I18" s="723" t="s">
        <v>20</v>
      </c>
      <c r="J18" s="724"/>
      <c r="K18" s="724"/>
      <c r="L18" s="724"/>
      <c r="M18" s="724"/>
      <c r="N18" s="724"/>
      <c r="O18" s="725"/>
      <c r="P18" s="887">
        <f>SUM(P13:V17)</f>
        <v>347</v>
      </c>
      <c r="Q18" s="888"/>
      <c r="R18" s="888"/>
      <c r="S18" s="888"/>
      <c r="T18" s="888"/>
      <c r="U18" s="888"/>
      <c r="V18" s="889"/>
      <c r="W18" s="887">
        <f>SUM(W13:AC17)</f>
        <v>327</v>
      </c>
      <c r="X18" s="888"/>
      <c r="Y18" s="888"/>
      <c r="Z18" s="888"/>
      <c r="AA18" s="888"/>
      <c r="AB18" s="888"/>
      <c r="AC18" s="889"/>
      <c r="AD18" s="887">
        <f>SUM(AD13:AJ17)</f>
        <v>332</v>
      </c>
      <c r="AE18" s="888"/>
      <c r="AF18" s="888"/>
      <c r="AG18" s="888"/>
      <c r="AH18" s="888"/>
      <c r="AI18" s="888"/>
      <c r="AJ18" s="889"/>
      <c r="AK18" s="887">
        <f>SUM(AK13:AQ17)</f>
        <v>189</v>
      </c>
      <c r="AL18" s="888"/>
      <c r="AM18" s="888"/>
      <c r="AN18" s="888"/>
      <c r="AO18" s="888"/>
      <c r="AP18" s="888"/>
      <c r="AQ18" s="889"/>
      <c r="AR18" s="887">
        <f>SUM(AR13:AX17)</f>
        <v>0</v>
      </c>
      <c r="AS18" s="888"/>
      <c r="AT18" s="888"/>
      <c r="AU18" s="888"/>
      <c r="AV18" s="888"/>
      <c r="AW18" s="888"/>
      <c r="AX18" s="890"/>
    </row>
    <row r="19" spans="1:50" ht="24.75" customHeight="1" x14ac:dyDescent="0.15">
      <c r="A19" s="617"/>
      <c r="B19" s="618"/>
      <c r="C19" s="618"/>
      <c r="D19" s="618"/>
      <c r="E19" s="618"/>
      <c r="F19" s="619"/>
      <c r="G19" s="885" t="s">
        <v>9</v>
      </c>
      <c r="H19" s="886"/>
      <c r="I19" s="886"/>
      <c r="J19" s="886"/>
      <c r="K19" s="886"/>
      <c r="L19" s="886"/>
      <c r="M19" s="886"/>
      <c r="N19" s="886"/>
      <c r="O19" s="886"/>
      <c r="P19" s="660">
        <v>345</v>
      </c>
      <c r="Q19" s="661"/>
      <c r="R19" s="661"/>
      <c r="S19" s="661"/>
      <c r="T19" s="661"/>
      <c r="U19" s="661"/>
      <c r="V19" s="662"/>
      <c r="W19" s="660">
        <v>327</v>
      </c>
      <c r="X19" s="661"/>
      <c r="Y19" s="661"/>
      <c r="Z19" s="661"/>
      <c r="AA19" s="661"/>
      <c r="AB19" s="661"/>
      <c r="AC19" s="662"/>
      <c r="AD19" s="660">
        <v>328</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5" t="s">
        <v>10</v>
      </c>
      <c r="H20" s="886"/>
      <c r="I20" s="886"/>
      <c r="J20" s="886"/>
      <c r="K20" s="886"/>
      <c r="L20" s="886"/>
      <c r="M20" s="886"/>
      <c r="N20" s="886"/>
      <c r="O20" s="886"/>
      <c r="P20" s="318">
        <f>IF(P18=0, "-", SUM(P19)/P18)</f>
        <v>0.99423631123919309</v>
      </c>
      <c r="Q20" s="318"/>
      <c r="R20" s="318"/>
      <c r="S20" s="318"/>
      <c r="T20" s="318"/>
      <c r="U20" s="318"/>
      <c r="V20" s="318"/>
      <c r="W20" s="318">
        <f t="shared" ref="W20" si="0">IF(W18=0, "-", SUM(W19)/W18)</f>
        <v>1</v>
      </c>
      <c r="X20" s="318"/>
      <c r="Y20" s="318"/>
      <c r="Z20" s="318"/>
      <c r="AA20" s="318"/>
      <c r="AB20" s="318"/>
      <c r="AC20" s="318"/>
      <c r="AD20" s="318">
        <f t="shared" ref="AD20" si="1">IF(AD18=0, "-", SUM(AD19)/AD18)</f>
        <v>0.98795180722891562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7"/>
      <c r="G21" s="316" t="s">
        <v>474</v>
      </c>
      <c r="H21" s="317"/>
      <c r="I21" s="317"/>
      <c r="J21" s="317"/>
      <c r="K21" s="317"/>
      <c r="L21" s="317"/>
      <c r="M21" s="317"/>
      <c r="N21" s="317"/>
      <c r="O21" s="317"/>
      <c r="P21" s="318">
        <f>IF(P19=0, "-", SUM(P19)/SUM(P13,P14))</f>
        <v>0.99423631123919309</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0.98795180722891562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555</v>
      </c>
      <c r="B22" s="976"/>
      <c r="C22" s="976"/>
      <c r="D22" s="976"/>
      <c r="E22" s="976"/>
      <c r="F22" s="977"/>
      <c r="G22" s="962" t="s">
        <v>453</v>
      </c>
      <c r="H22" s="222"/>
      <c r="I22" s="222"/>
      <c r="J22" s="222"/>
      <c r="K22" s="222"/>
      <c r="L22" s="222"/>
      <c r="M22" s="222"/>
      <c r="N22" s="222"/>
      <c r="O22" s="223"/>
      <c r="P22" s="947" t="s">
        <v>516</v>
      </c>
      <c r="Q22" s="222"/>
      <c r="R22" s="222"/>
      <c r="S22" s="222"/>
      <c r="T22" s="222"/>
      <c r="U22" s="222"/>
      <c r="V22" s="223"/>
      <c r="W22" s="947" t="s">
        <v>512</v>
      </c>
      <c r="X22" s="222"/>
      <c r="Y22" s="222"/>
      <c r="Z22" s="222"/>
      <c r="AA22" s="222"/>
      <c r="AB22" s="222"/>
      <c r="AC22" s="223"/>
      <c r="AD22" s="947" t="s">
        <v>452</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581</v>
      </c>
      <c r="H23" s="964"/>
      <c r="I23" s="964"/>
      <c r="J23" s="964"/>
      <c r="K23" s="964"/>
      <c r="L23" s="964"/>
      <c r="M23" s="964"/>
      <c r="N23" s="964"/>
      <c r="O23" s="965"/>
      <c r="P23" s="928">
        <v>138</v>
      </c>
      <c r="Q23" s="929"/>
      <c r="R23" s="929"/>
      <c r="S23" s="929"/>
      <c r="T23" s="929"/>
      <c r="U23" s="929"/>
      <c r="V23" s="948"/>
      <c r="W23" s="928"/>
      <c r="X23" s="929"/>
      <c r="Y23" s="929"/>
      <c r="Z23" s="929"/>
      <c r="AA23" s="929"/>
      <c r="AB23" s="929"/>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582</v>
      </c>
      <c r="H24" s="967"/>
      <c r="I24" s="967"/>
      <c r="J24" s="967"/>
      <c r="K24" s="967"/>
      <c r="L24" s="967"/>
      <c r="M24" s="967"/>
      <c r="N24" s="967"/>
      <c r="O24" s="968"/>
      <c r="P24" s="660">
        <v>51</v>
      </c>
      <c r="Q24" s="661"/>
      <c r="R24" s="661"/>
      <c r="S24" s="661"/>
      <c r="T24" s="661"/>
      <c r="U24" s="661"/>
      <c r="V24" s="662"/>
      <c r="W24" s="660"/>
      <c r="X24" s="661"/>
      <c r="Y24" s="661"/>
      <c r="Z24" s="661"/>
      <c r="AA24" s="661"/>
      <c r="AB24" s="661"/>
      <c r="AC24" s="662"/>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60"/>
      <c r="Q25" s="661"/>
      <c r="R25" s="661"/>
      <c r="S25" s="661"/>
      <c r="T25" s="661"/>
      <c r="U25" s="661"/>
      <c r="V25" s="662"/>
      <c r="W25" s="660"/>
      <c r="X25" s="661"/>
      <c r="Y25" s="661"/>
      <c r="Z25" s="661"/>
      <c r="AA25" s="661"/>
      <c r="AB25" s="661"/>
      <c r="AC25" s="662"/>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66"/>
      <c r="H26" s="967"/>
      <c r="I26" s="967"/>
      <c r="J26" s="967"/>
      <c r="K26" s="967"/>
      <c r="L26" s="967"/>
      <c r="M26" s="967"/>
      <c r="N26" s="967"/>
      <c r="O26" s="968"/>
      <c r="P26" s="660"/>
      <c r="Q26" s="661"/>
      <c r="R26" s="661"/>
      <c r="S26" s="661"/>
      <c r="T26" s="661"/>
      <c r="U26" s="661"/>
      <c r="V26" s="662"/>
      <c r="W26" s="660"/>
      <c r="X26" s="661"/>
      <c r="Y26" s="661"/>
      <c r="Z26" s="661"/>
      <c r="AA26" s="661"/>
      <c r="AB26" s="661"/>
      <c r="AC26" s="662"/>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66"/>
      <c r="H27" s="967"/>
      <c r="I27" s="967"/>
      <c r="J27" s="967"/>
      <c r="K27" s="967"/>
      <c r="L27" s="967"/>
      <c r="M27" s="967"/>
      <c r="N27" s="967"/>
      <c r="O27" s="968"/>
      <c r="P27" s="660"/>
      <c r="Q27" s="661"/>
      <c r="R27" s="661"/>
      <c r="S27" s="661"/>
      <c r="T27" s="661"/>
      <c r="U27" s="661"/>
      <c r="V27" s="662"/>
      <c r="W27" s="660"/>
      <c r="X27" s="661"/>
      <c r="Y27" s="661"/>
      <c r="Z27" s="661"/>
      <c r="AA27" s="661"/>
      <c r="AB27" s="661"/>
      <c r="AC27" s="662"/>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457</v>
      </c>
      <c r="H28" s="970"/>
      <c r="I28" s="970"/>
      <c r="J28" s="970"/>
      <c r="K28" s="970"/>
      <c r="L28" s="970"/>
      <c r="M28" s="970"/>
      <c r="N28" s="970"/>
      <c r="O28" s="971"/>
      <c r="P28" s="887">
        <f>P29-SUM(P23:P27)</f>
        <v>0</v>
      </c>
      <c r="Q28" s="888"/>
      <c r="R28" s="888"/>
      <c r="S28" s="888"/>
      <c r="T28" s="888"/>
      <c r="U28" s="888"/>
      <c r="V28" s="889"/>
      <c r="W28" s="887">
        <f>W29-SUM(W23:W27)</f>
        <v>0</v>
      </c>
      <c r="X28" s="888"/>
      <c r="Y28" s="888"/>
      <c r="Z28" s="888"/>
      <c r="AA28" s="888"/>
      <c r="AB28" s="888"/>
      <c r="AC28" s="88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454</v>
      </c>
      <c r="H29" s="973"/>
      <c r="I29" s="973"/>
      <c r="J29" s="973"/>
      <c r="K29" s="973"/>
      <c r="L29" s="973"/>
      <c r="M29" s="973"/>
      <c r="N29" s="973"/>
      <c r="O29" s="974"/>
      <c r="P29" s="660">
        <f>AK13</f>
        <v>189</v>
      </c>
      <c r="Q29" s="661"/>
      <c r="R29" s="661"/>
      <c r="S29" s="661"/>
      <c r="T29" s="661"/>
      <c r="U29" s="661"/>
      <c r="V29" s="662"/>
      <c r="W29" s="944">
        <f>AR13</f>
        <v>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0" t="s">
        <v>469</v>
      </c>
      <c r="B30" s="871"/>
      <c r="C30" s="871"/>
      <c r="D30" s="871"/>
      <c r="E30" s="871"/>
      <c r="F30" s="872"/>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531</v>
      </c>
      <c r="AF30" s="867"/>
      <c r="AG30" s="867"/>
      <c r="AH30" s="868"/>
      <c r="AI30" s="866" t="s">
        <v>528</v>
      </c>
      <c r="AJ30" s="867"/>
      <c r="AK30" s="867"/>
      <c r="AL30" s="868"/>
      <c r="AM30" s="924" t="s">
        <v>523</v>
      </c>
      <c r="AN30" s="924"/>
      <c r="AO30" s="924"/>
      <c r="AP30" s="866"/>
      <c r="AQ30" s="775" t="s">
        <v>354</v>
      </c>
      <c r="AR30" s="776"/>
      <c r="AS30" s="776"/>
      <c r="AT30" s="777"/>
      <c r="AU30" s="782" t="s">
        <v>253</v>
      </c>
      <c r="AV30" s="782"/>
      <c r="AW30" s="782"/>
      <c r="AX30" s="925"/>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579</v>
      </c>
      <c r="AR31" s="200"/>
      <c r="AS31" s="133" t="s">
        <v>355</v>
      </c>
      <c r="AT31" s="134"/>
      <c r="AU31" s="199">
        <v>32</v>
      </c>
      <c r="AV31" s="199"/>
      <c r="AW31" s="401" t="s">
        <v>300</v>
      </c>
      <c r="AX31" s="402"/>
    </row>
    <row r="32" spans="1:50" ht="59.85" customHeight="1" x14ac:dyDescent="0.15">
      <c r="A32" s="406"/>
      <c r="B32" s="404"/>
      <c r="C32" s="404"/>
      <c r="D32" s="404"/>
      <c r="E32" s="404"/>
      <c r="F32" s="405"/>
      <c r="G32" s="567" t="s">
        <v>583</v>
      </c>
      <c r="H32" s="568"/>
      <c r="I32" s="568"/>
      <c r="J32" s="568"/>
      <c r="K32" s="568"/>
      <c r="L32" s="568"/>
      <c r="M32" s="568"/>
      <c r="N32" s="568"/>
      <c r="O32" s="569"/>
      <c r="P32" s="105" t="s">
        <v>584</v>
      </c>
      <c r="Q32" s="105"/>
      <c r="R32" s="105"/>
      <c r="S32" s="105"/>
      <c r="T32" s="105"/>
      <c r="U32" s="105"/>
      <c r="V32" s="105"/>
      <c r="W32" s="105"/>
      <c r="X32" s="106"/>
      <c r="Y32" s="474" t="s">
        <v>12</v>
      </c>
      <c r="Z32" s="534"/>
      <c r="AA32" s="535"/>
      <c r="AB32" s="869" t="s">
        <v>14</v>
      </c>
      <c r="AC32" s="869"/>
      <c r="AD32" s="869"/>
      <c r="AE32" s="218">
        <v>80</v>
      </c>
      <c r="AF32" s="219"/>
      <c r="AG32" s="219"/>
      <c r="AH32" s="219"/>
      <c r="AI32" s="218">
        <v>80</v>
      </c>
      <c r="AJ32" s="219"/>
      <c r="AK32" s="219"/>
      <c r="AL32" s="219"/>
      <c r="AM32" s="218">
        <v>80</v>
      </c>
      <c r="AN32" s="219"/>
      <c r="AO32" s="219"/>
      <c r="AP32" s="219"/>
      <c r="AQ32" s="340" t="s">
        <v>585</v>
      </c>
      <c r="AR32" s="207"/>
      <c r="AS32" s="207"/>
      <c r="AT32" s="341"/>
      <c r="AU32" s="219" t="s">
        <v>578</v>
      </c>
      <c r="AV32" s="219"/>
      <c r="AW32" s="219"/>
      <c r="AX32" s="221"/>
    </row>
    <row r="33" spans="1:50" ht="59.8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869" t="s">
        <v>14</v>
      </c>
      <c r="AC33" s="869"/>
      <c r="AD33" s="869"/>
      <c r="AE33" s="218">
        <v>80</v>
      </c>
      <c r="AF33" s="219"/>
      <c r="AG33" s="219"/>
      <c r="AH33" s="219"/>
      <c r="AI33" s="218">
        <v>80</v>
      </c>
      <c r="AJ33" s="219"/>
      <c r="AK33" s="219"/>
      <c r="AL33" s="219"/>
      <c r="AM33" s="218">
        <v>80</v>
      </c>
      <c r="AN33" s="219"/>
      <c r="AO33" s="219"/>
      <c r="AP33" s="219"/>
      <c r="AQ33" s="340" t="s">
        <v>578</v>
      </c>
      <c r="AR33" s="207"/>
      <c r="AS33" s="207"/>
      <c r="AT33" s="341"/>
      <c r="AU33" s="219">
        <v>80</v>
      </c>
      <c r="AV33" s="219"/>
      <c r="AW33" s="219"/>
      <c r="AX33" s="221"/>
    </row>
    <row r="34" spans="1:50" ht="59.8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100</v>
      </c>
      <c r="AF34" s="219"/>
      <c r="AG34" s="219"/>
      <c r="AH34" s="219"/>
      <c r="AI34" s="218">
        <v>100</v>
      </c>
      <c r="AJ34" s="219"/>
      <c r="AK34" s="219"/>
      <c r="AL34" s="219"/>
      <c r="AM34" s="218">
        <v>100</v>
      </c>
      <c r="AN34" s="219"/>
      <c r="AO34" s="219"/>
      <c r="AP34" s="219"/>
      <c r="AQ34" s="340" t="s">
        <v>579</v>
      </c>
      <c r="AR34" s="207"/>
      <c r="AS34" s="207"/>
      <c r="AT34" s="341"/>
      <c r="AU34" s="219" t="s">
        <v>586</v>
      </c>
      <c r="AV34" s="219"/>
      <c r="AW34" s="219"/>
      <c r="AX34" s="221"/>
    </row>
    <row r="35" spans="1:50" ht="31.7" customHeight="1" x14ac:dyDescent="0.15">
      <c r="A35" s="226" t="s">
        <v>501</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7"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8" t="s">
        <v>469</v>
      </c>
      <c r="B37" s="779"/>
      <c r="C37" s="779"/>
      <c r="D37" s="779"/>
      <c r="E37" s="779"/>
      <c r="F37" s="780"/>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4" t="s">
        <v>253</v>
      </c>
      <c r="AV37" s="414"/>
      <c r="AW37" s="414"/>
      <c r="AX37" s="919"/>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t="s">
        <v>578</v>
      </c>
      <c r="AR38" s="200"/>
      <c r="AS38" s="133" t="s">
        <v>355</v>
      </c>
      <c r="AT38" s="134"/>
      <c r="AU38" s="199">
        <v>32</v>
      </c>
      <c r="AV38" s="199"/>
      <c r="AW38" s="401" t="s">
        <v>300</v>
      </c>
      <c r="AX38" s="402"/>
    </row>
    <row r="39" spans="1:50" ht="58.35" customHeight="1" x14ac:dyDescent="0.15">
      <c r="A39" s="406"/>
      <c r="B39" s="404"/>
      <c r="C39" s="404"/>
      <c r="D39" s="404"/>
      <c r="E39" s="404"/>
      <c r="F39" s="405"/>
      <c r="G39" s="567" t="s">
        <v>588</v>
      </c>
      <c r="H39" s="568"/>
      <c r="I39" s="568"/>
      <c r="J39" s="568"/>
      <c r="K39" s="568"/>
      <c r="L39" s="568"/>
      <c r="M39" s="568"/>
      <c r="N39" s="568"/>
      <c r="O39" s="569"/>
      <c r="P39" s="105" t="s">
        <v>589</v>
      </c>
      <c r="Q39" s="105"/>
      <c r="R39" s="105"/>
      <c r="S39" s="105"/>
      <c r="T39" s="105"/>
      <c r="U39" s="105"/>
      <c r="V39" s="105"/>
      <c r="W39" s="105"/>
      <c r="X39" s="106"/>
      <c r="Y39" s="474" t="s">
        <v>12</v>
      </c>
      <c r="Z39" s="534"/>
      <c r="AA39" s="535"/>
      <c r="AB39" s="464" t="s">
        <v>590</v>
      </c>
      <c r="AC39" s="769"/>
      <c r="AD39" s="769"/>
      <c r="AE39" s="218">
        <v>114</v>
      </c>
      <c r="AF39" s="219"/>
      <c r="AG39" s="219"/>
      <c r="AH39" s="219"/>
      <c r="AI39" s="218">
        <v>125</v>
      </c>
      <c r="AJ39" s="219"/>
      <c r="AK39" s="219"/>
      <c r="AL39" s="219"/>
      <c r="AM39" s="218">
        <v>137</v>
      </c>
      <c r="AN39" s="219"/>
      <c r="AO39" s="219"/>
      <c r="AP39" s="219"/>
      <c r="AQ39" s="340" t="s">
        <v>579</v>
      </c>
      <c r="AR39" s="207"/>
      <c r="AS39" s="207"/>
      <c r="AT39" s="341"/>
      <c r="AU39" s="219" t="s">
        <v>579</v>
      </c>
      <c r="AV39" s="219"/>
      <c r="AW39" s="219"/>
      <c r="AX39" s="221"/>
    </row>
    <row r="40" spans="1:50" ht="58.3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464" t="s">
        <v>590</v>
      </c>
      <c r="AC40" s="769"/>
      <c r="AD40" s="769"/>
      <c r="AE40" s="218">
        <v>114</v>
      </c>
      <c r="AF40" s="219"/>
      <c r="AG40" s="219"/>
      <c r="AH40" s="219"/>
      <c r="AI40" s="218">
        <v>125</v>
      </c>
      <c r="AJ40" s="219"/>
      <c r="AK40" s="219"/>
      <c r="AL40" s="219"/>
      <c r="AM40" s="218">
        <v>137</v>
      </c>
      <c r="AN40" s="219"/>
      <c r="AO40" s="219"/>
      <c r="AP40" s="219"/>
      <c r="AQ40" s="340" t="s">
        <v>578</v>
      </c>
      <c r="AR40" s="207"/>
      <c r="AS40" s="207"/>
      <c r="AT40" s="341"/>
      <c r="AU40" s="219">
        <v>140</v>
      </c>
      <c r="AV40" s="219"/>
      <c r="AW40" s="219"/>
      <c r="AX40" s="221"/>
    </row>
    <row r="41" spans="1:50" ht="58.3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v>100</v>
      </c>
      <c r="AF41" s="219"/>
      <c r="AG41" s="219"/>
      <c r="AH41" s="219"/>
      <c r="AI41" s="218">
        <v>100</v>
      </c>
      <c r="AJ41" s="219"/>
      <c r="AK41" s="219"/>
      <c r="AL41" s="219"/>
      <c r="AM41" s="218">
        <v>100</v>
      </c>
      <c r="AN41" s="219"/>
      <c r="AO41" s="219"/>
      <c r="AP41" s="219"/>
      <c r="AQ41" s="340" t="s">
        <v>579</v>
      </c>
      <c r="AR41" s="207"/>
      <c r="AS41" s="207"/>
      <c r="AT41" s="341"/>
      <c r="AU41" s="219" t="s">
        <v>591</v>
      </c>
      <c r="AV41" s="219"/>
      <c r="AW41" s="219"/>
      <c r="AX41" s="221"/>
    </row>
    <row r="42" spans="1:50" ht="23.25" customHeight="1" x14ac:dyDescent="0.15">
      <c r="A42" s="226" t="s">
        <v>501</v>
      </c>
      <c r="B42" s="227"/>
      <c r="C42" s="227"/>
      <c r="D42" s="227"/>
      <c r="E42" s="227"/>
      <c r="F42" s="228"/>
      <c r="G42" s="232" t="s">
        <v>592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8" t="s">
        <v>469</v>
      </c>
      <c r="B44" s="779"/>
      <c r="C44" s="779"/>
      <c r="D44" s="779"/>
      <c r="E44" s="779"/>
      <c r="F44" s="780"/>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4" t="s">
        <v>253</v>
      </c>
      <c r="AV44" s="414"/>
      <c r="AW44" s="414"/>
      <c r="AX44" s="919"/>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t="s">
        <v>578</v>
      </c>
      <c r="AR45" s="200"/>
      <c r="AS45" s="133" t="s">
        <v>355</v>
      </c>
      <c r="AT45" s="134"/>
      <c r="AU45" s="199">
        <v>32</v>
      </c>
      <c r="AV45" s="199"/>
      <c r="AW45" s="401" t="s">
        <v>300</v>
      </c>
      <c r="AX45" s="402"/>
    </row>
    <row r="46" spans="1:50" ht="33.6" customHeight="1" x14ac:dyDescent="0.15">
      <c r="A46" s="406"/>
      <c r="B46" s="404"/>
      <c r="C46" s="404"/>
      <c r="D46" s="404"/>
      <c r="E46" s="404"/>
      <c r="F46" s="405"/>
      <c r="G46" s="567" t="s">
        <v>593</v>
      </c>
      <c r="H46" s="568"/>
      <c r="I46" s="568"/>
      <c r="J46" s="568"/>
      <c r="K46" s="568"/>
      <c r="L46" s="568"/>
      <c r="M46" s="568"/>
      <c r="N46" s="568"/>
      <c r="O46" s="569"/>
      <c r="P46" s="105" t="s">
        <v>594</v>
      </c>
      <c r="Q46" s="105"/>
      <c r="R46" s="105"/>
      <c r="S46" s="105"/>
      <c r="T46" s="105"/>
      <c r="U46" s="105"/>
      <c r="V46" s="105"/>
      <c r="W46" s="105"/>
      <c r="X46" s="106"/>
      <c r="Y46" s="474" t="s">
        <v>12</v>
      </c>
      <c r="Z46" s="534"/>
      <c r="AA46" s="535"/>
      <c r="AB46" s="464" t="s">
        <v>595</v>
      </c>
      <c r="AC46" s="464"/>
      <c r="AD46" s="464"/>
      <c r="AE46" s="218">
        <v>22</v>
      </c>
      <c r="AF46" s="219"/>
      <c r="AG46" s="219"/>
      <c r="AH46" s="219"/>
      <c r="AI46" s="218">
        <v>22</v>
      </c>
      <c r="AJ46" s="219"/>
      <c r="AK46" s="219"/>
      <c r="AL46" s="219"/>
      <c r="AM46" s="218">
        <v>22</v>
      </c>
      <c r="AN46" s="219"/>
      <c r="AO46" s="219"/>
      <c r="AP46" s="219"/>
      <c r="AQ46" s="340" t="s">
        <v>579</v>
      </c>
      <c r="AR46" s="207"/>
      <c r="AS46" s="207"/>
      <c r="AT46" s="341"/>
      <c r="AU46" s="219" t="s">
        <v>580</v>
      </c>
      <c r="AV46" s="219"/>
      <c r="AW46" s="219"/>
      <c r="AX46" s="221"/>
    </row>
    <row r="47" spans="1:50" ht="33.6"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464" t="s">
        <v>595</v>
      </c>
      <c r="AC47" s="464"/>
      <c r="AD47" s="464"/>
      <c r="AE47" s="218">
        <v>21</v>
      </c>
      <c r="AF47" s="219"/>
      <c r="AG47" s="219"/>
      <c r="AH47" s="219"/>
      <c r="AI47" s="218">
        <v>21</v>
      </c>
      <c r="AJ47" s="219"/>
      <c r="AK47" s="219"/>
      <c r="AL47" s="219"/>
      <c r="AM47" s="218">
        <v>21</v>
      </c>
      <c r="AN47" s="219"/>
      <c r="AO47" s="219"/>
      <c r="AP47" s="219"/>
      <c r="AQ47" s="340" t="s">
        <v>585</v>
      </c>
      <c r="AR47" s="207"/>
      <c r="AS47" s="207"/>
      <c r="AT47" s="341"/>
      <c r="AU47" s="219">
        <v>21</v>
      </c>
      <c r="AV47" s="219"/>
      <c r="AW47" s="219"/>
      <c r="AX47" s="221"/>
    </row>
    <row r="48" spans="1:50" ht="33.6"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v>105</v>
      </c>
      <c r="AF48" s="219"/>
      <c r="AG48" s="219"/>
      <c r="AH48" s="219"/>
      <c r="AI48" s="218">
        <v>105</v>
      </c>
      <c r="AJ48" s="219"/>
      <c r="AK48" s="219"/>
      <c r="AL48" s="219"/>
      <c r="AM48" s="218">
        <v>105</v>
      </c>
      <c r="AN48" s="219"/>
      <c r="AO48" s="219"/>
      <c r="AP48" s="219"/>
      <c r="AQ48" s="340" t="s">
        <v>578</v>
      </c>
      <c r="AR48" s="207"/>
      <c r="AS48" s="207"/>
      <c r="AT48" s="341"/>
      <c r="AU48" s="219" t="s">
        <v>586</v>
      </c>
      <c r="AV48" s="219"/>
      <c r="AW48" s="219"/>
      <c r="AX48" s="221"/>
    </row>
    <row r="49" spans="1:50" ht="23.25" customHeight="1" x14ac:dyDescent="0.15">
      <c r="A49" s="226" t="s">
        <v>501</v>
      </c>
      <c r="B49" s="227"/>
      <c r="C49" s="227"/>
      <c r="D49" s="227"/>
      <c r="E49" s="227"/>
      <c r="F49" s="228"/>
      <c r="G49" s="232" t="s">
        <v>596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469</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3" t="s">
        <v>253</v>
      </c>
      <c r="AV51" s="933"/>
      <c r="AW51" s="933"/>
      <c r="AX51" s="934"/>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469</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3" t="s">
        <v>253</v>
      </c>
      <c r="AV58" s="933"/>
      <c r="AW58" s="933"/>
      <c r="AX58" s="934"/>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5" t="s">
        <v>470</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465</v>
      </c>
      <c r="X65" s="491"/>
      <c r="Y65" s="494"/>
      <c r="Z65" s="494"/>
      <c r="AA65" s="495"/>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t="s">
        <v>578</v>
      </c>
      <c r="AR66" s="199"/>
      <c r="AS66" s="242" t="s">
        <v>355</v>
      </c>
      <c r="AT66" s="243"/>
      <c r="AU66" s="199" t="s">
        <v>579</v>
      </c>
      <c r="AV66" s="199"/>
      <c r="AW66" s="242" t="s">
        <v>468</v>
      </c>
      <c r="AX66" s="254"/>
    </row>
    <row r="67" spans="1:50" ht="65.099999999999994" customHeight="1" x14ac:dyDescent="0.15">
      <c r="A67" s="478"/>
      <c r="B67" s="479"/>
      <c r="C67" s="479"/>
      <c r="D67" s="479"/>
      <c r="E67" s="479"/>
      <c r="F67" s="480"/>
      <c r="G67" s="255" t="s">
        <v>356</v>
      </c>
      <c r="H67" s="258" t="s">
        <v>597</v>
      </c>
      <c r="I67" s="259"/>
      <c r="J67" s="259"/>
      <c r="K67" s="259"/>
      <c r="L67" s="259"/>
      <c r="M67" s="259"/>
      <c r="N67" s="259"/>
      <c r="O67" s="260"/>
      <c r="P67" s="258" t="s">
        <v>578</v>
      </c>
      <c r="Q67" s="259"/>
      <c r="R67" s="259"/>
      <c r="S67" s="259"/>
      <c r="T67" s="259"/>
      <c r="U67" s="259"/>
      <c r="V67" s="260"/>
      <c r="W67" s="264"/>
      <c r="X67" s="265"/>
      <c r="Y67" s="270" t="s">
        <v>12</v>
      </c>
      <c r="Z67" s="270"/>
      <c r="AA67" s="271"/>
      <c r="AB67" s="272" t="s">
        <v>491</v>
      </c>
      <c r="AC67" s="272"/>
      <c r="AD67" s="272"/>
      <c r="AE67" s="218" t="s">
        <v>591</v>
      </c>
      <c r="AF67" s="219"/>
      <c r="AG67" s="219"/>
      <c r="AH67" s="219"/>
      <c r="AI67" s="218" t="s">
        <v>579</v>
      </c>
      <c r="AJ67" s="219"/>
      <c r="AK67" s="219"/>
      <c r="AL67" s="219"/>
      <c r="AM67" s="218" t="s">
        <v>579</v>
      </c>
      <c r="AN67" s="219"/>
      <c r="AO67" s="219"/>
      <c r="AP67" s="219"/>
      <c r="AQ67" s="218" t="s">
        <v>579</v>
      </c>
      <c r="AR67" s="219"/>
      <c r="AS67" s="219"/>
      <c r="AT67" s="220"/>
      <c r="AU67" s="219" t="s">
        <v>578</v>
      </c>
      <c r="AV67" s="219"/>
      <c r="AW67" s="219"/>
      <c r="AX67" s="221"/>
    </row>
    <row r="68" spans="1:50" ht="65.099999999999994"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t="s">
        <v>578</v>
      </c>
      <c r="AF68" s="219"/>
      <c r="AG68" s="219"/>
      <c r="AH68" s="219"/>
      <c r="AI68" s="218" t="s">
        <v>578</v>
      </c>
      <c r="AJ68" s="219"/>
      <c r="AK68" s="219"/>
      <c r="AL68" s="219"/>
      <c r="AM68" s="218" t="s">
        <v>578</v>
      </c>
      <c r="AN68" s="219"/>
      <c r="AO68" s="219"/>
      <c r="AP68" s="219"/>
      <c r="AQ68" s="218" t="s">
        <v>578</v>
      </c>
      <c r="AR68" s="219"/>
      <c r="AS68" s="219"/>
      <c r="AT68" s="220"/>
      <c r="AU68" s="219" t="s">
        <v>578</v>
      </c>
      <c r="AV68" s="219"/>
      <c r="AW68" s="219"/>
      <c r="AX68" s="221"/>
    </row>
    <row r="69" spans="1:50" ht="65.099999999999994"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t="s">
        <v>578</v>
      </c>
      <c r="AF69" s="274"/>
      <c r="AG69" s="274"/>
      <c r="AH69" s="274"/>
      <c r="AI69" s="273" t="s">
        <v>579</v>
      </c>
      <c r="AJ69" s="274"/>
      <c r="AK69" s="274"/>
      <c r="AL69" s="274"/>
      <c r="AM69" s="273" t="s">
        <v>578</v>
      </c>
      <c r="AN69" s="274"/>
      <c r="AO69" s="274"/>
      <c r="AP69" s="274"/>
      <c r="AQ69" s="218" t="s">
        <v>578</v>
      </c>
      <c r="AR69" s="219"/>
      <c r="AS69" s="219"/>
      <c r="AT69" s="220"/>
      <c r="AU69" s="219" t="s">
        <v>586</v>
      </c>
      <c r="AV69" s="219"/>
      <c r="AW69" s="219"/>
      <c r="AX69" s="221"/>
    </row>
    <row r="70" spans="1:50" ht="23.25" customHeight="1" x14ac:dyDescent="0.15">
      <c r="A70" s="478" t="s">
        <v>475</v>
      </c>
      <c r="B70" s="479"/>
      <c r="C70" s="479"/>
      <c r="D70" s="479"/>
      <c r="E70" s="479"/>
      <c r="F70" s="480"/>
      <c r="G70" s="256" t="s">
        <v>357</v>
      </c>
      <c r="H70" s="307" t="s">
        <v>578</v>
      </c>
      <c r="I70" s="307"/>
      <c r="J70" s="307"/>
      <c r="K70" s="307"/>
      <c r="L70" s="307"/>
      <c r="M70" s="307"/>
      <c r="N70" s="307"/>
      <c r="O70" s="307"/>
      <c r="P70" s="307" t="s">
        <v>578</v>
      </c>
      <c r="Q70" s="307"/>
      <c r="R70" s="307"/>
      <c r="S70" s="307"/>
      <c r="T70" s="307"/>
      <c r="U70" s="307"/>
      <c r="V70" s="307"/>
      <c r="W70" s="310" t="s">
        <v>490</v>
      </c>
      <c r="X70" s="311"/>
      <c r="Y70" s="270" t="s">
        <v>12</v>
      </c>
      <c r="Z70" s="270"/>
      <c r="AA70" s="271"/>
      <c r="AB70" s="272" t="s">
        <v>491</v>
      </c>
      <c r="AC70" s="272"/>
      <c r="AD70" s="272"/>
      <c r="AE70" s="218" t="s">
        <v>580</v>
      </c>
      <c r="AF70" s="219"/>
      <c r="AG70" s="219"/>
      <c r="AH70" s="219"/>
      <c r="AI70" s="218" t="s">
        <v>580</v>
      </c>
      <c r="AJ70" s="219"/>
      <c r="AK70" s="219"/>
      <c r="AL70" s="219"/>
      <c r="AM70" s="218" t="s">
        <v>591</v>
      </c>
      <c r="AN70" s="219"/>
      <c r="AO70" s="219"/>
      <c r="AP70" s="219"/>
      <c r="AQ70" s="218" t="s">
        <v>579</v>
      </c>
      <c r="AR70" s="219"/>
      <c r="AS70" s="219"/>
      <c r="AT70" s="220"/>
      <c r="AU70" s="219" t="s">
        <v>579</v>
      </c>
      <c r="AV70" s="219"/>
      <c r="AW70" s="219"/>
      <c r="AX70" s="221"/>
    </row>
    <row r="71" spans="1:50" ht="23.25"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t="s">
        <v>579</v>
      </c>
      <c r="AF71" s="219"/>
      <c r="AG71" s="219"/>
      <c r="AH71" s="219"/>
      <c r="AI71" s="218" t="s">
        <v>578</v>
      </c>
      <c r="AJ71" s="219"/>
      <c r="AK71" s="219"/>
      <c r="AL71" s="219"/>
      <c r="AM71" s="218" t="s">
        <v>586</v>
      </c>
      <c r="AN71" s="219"/>
      <c r="AO71" s="219"/>
      <c r="AP71" s="219"/>
      <c r="AQ71" s="218" t="s">
        <v>579</v>
      </c>
      <c r="AR71" s="219"/>
      <c r="AS71" s="219"/>
      <c r="AT71" s="220"/>
      <c r="AU71" s="219" t="s">
        <v>578</v>
      </c>
      <c r="AV71" s="219"/>
      <c r="AW71" s="219"/>
      <c r="AX71" s="221"/>
    </row>
    <row r="72" spans="1:50" ht="23.25"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t="s">
        <v>578</v>
      </c>
      <c r="AF72" s="219"/>
      <c r="AG72" s="219"/>
      <c r="AH72" s="219"/>
      <c r="AI72" s="218" t="s">
        <v>578</v>
      </c>
      <c r="AJ72" s="219"/>
      <c r="AK72" s="219"/>
      <c r="AL72" s="219"/>
      <c r="AM72" s="218" t="s">
        <v>578</v>
      </c>
      <c r="AN72" s="219"/>
      <c r="AO72" s="219"/>
      <c r="AP72" s="220"/>
      <c r="AQ72" s="218" t="s">
        <v>598</v>
      </c>
      <c r="AR72" s="219"/>
      <c r="AS72" s="219"/>
      <c r="AT72" s="220"/>
      <c r="AU72" s="219" t="s">
        <v>578</v>
      </c>
      <c r="AV72" s="219"/>
      <c r="AW72" s="219"/>
      <c r="AX72" s="221"/>
    </row>
    <row r="73" spans="1:50" ht="18.75" hidden="1" customHeight="1" x14ac:dyDescent="0.15">
      <c r="A73" s="509" t="s">
        <v>470</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504</v>
      </c>
      <c r="B78" s="336"/>
      <c r="C78" s="336"/>
      <c r="D78" s="336"/>
      <c r="E78" s="333" t="s">
        <v>447</v>
      </c>
      <c r="F78" s="334"/>
      <c r="G78" s="57" t="s">
        <v>357</v>
      </c>
      <c r="H78" s="590"/>
      <c r="I78" s="591"/>
      <c r="J78" s="591"/>
      <c r="K78" s="591"/>
      <c r="L78" s="591"/>
      <c r="M78" s="591"/>
      <c r="N78" s="591"/>
      <c r="O78" s="592"/>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464</v>
      </c>
      <c r="AP79" s="279"/>
      <c r="AQ79" s="279"/>
      <c r="AR79" s="81" t="s">
        <v>462</v>
      </c>
      <c r="AS79" s="278"/>
      <c r="AT79" s="279"/>
      <c r="AU79" s="279"/>
      <c r="AV79" s="279"/>
      <c r="AW79" s="279"/>
      <c r="AX79" s="958"/>
    </row>
    <row r="80" spans="1:50" ht="18.75" hidden="1" customHeight="1" x14ac:dyDescent="0.15">
      <c r="A80" s="873" t="s">
        <v>266</v>
      </c>
      <c r="B80" s="527" t="s">
        <v>461</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4"/>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4"/>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93"/>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4"/>
    </row>
    <row r="83" spans="1:60" ht="22.5" hidden="1" customHeight="1" x14ac:dyDescent="0.15">
      <c r="A83" s="874"/>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5"/>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6"/>
    </row>
    <row r="84" spans="1:60" ht="19.5" hidden="1" customHeight="1" x14ac:dyDescent="0.15">
      <c r="A84" s="874"/>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7"/>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8"/>
    </row>
    <row r="85" spans="1:60" ht="18.75" hidden="1" customHeight="1" x14ac:dyDescent="0.15">
      <c r="A85" s="874"/>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531</v>
      </c>
      <c r="AF85" s="245"/>
      <c r="AG85" s="245"/>
      <c r="AH85" s="246"/>
      <c r="AI85" s="244" t="s">
        <v>528</v>
      </c>
      <c r="AJ85" s="245"/>
      <c r="AK85" s="245"/>
      <c r="AL85" s="246"/>
      <c r="AM85" s="250" t="s">
        <v>523</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4"/>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4"/>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531</v>
      </c>
      <c r="AF90" s="245"/>
      <c r="AG90" s="245"/>
      <c r="AH90" s="246"/>
      <c r="AI90" s="244" t="s">
        <v>528</v>
      </c>
      <c r="AJ90" s="245"/>
      <c r="AK90" s="245"/>
      <c r="AL90" s="246"/>
      <c r="AM90" s="250" t="s">
        <v>523</v>
      </c>
      <c r="AN90" s="250"/>
      <c r="AO90" s="250"/>
      <c r="AP90" s="244"/>
      <c r="AQ90" s="159" t="s">
        <v>354</v>
      </c>
      <c r="AR90" s="130"/>
      <c r="AS90" s="130"/>
      <c r="AT90" s="131"/>
      <c r="AU90" s="536" t="s">
        <v>253</v>
      </c>
      <c r="AV90" s="536"/>
      <c r="AW90" s="536"/>
      <c r="AX90" s="537"/>
    </row>
    <row r="91" spans="1:60" ht="18.75" hidden="1" customHeight="1" x14ac:dyDescent="0.15">
      <c r="A91" s="874"/>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4"/>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531</v>
      </c>
      <c r="AF95" s="245"/>
      <c r="AG95" s="245"/>
      <c r="AH95" s="246"/>
      <c r="AI95" s="244" t="s">
        <v>528</v>
      </c>
      <c r="AJ95" s="245"/>
      <c r="AK95" s="245"/>
      <c r="AL95" s="246"/>
      <c r="AM95" s="250" t="s">
        <v>523</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4"/>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4"/>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4" t="s">
        <v>13</v>
      </c>
      <c r="Z99" s="905"/>
      <c r="AA99" s="906"/>
      <c r="AB99" s="901" t="s">
        <v>14</v>
      </c>
      <c r="AC99" s="902"/>
      <c r="AD99" s="903"/>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2"/>
      <c r="Z100" s="863"/>
      <c r="AA100" s="864"/>
      <c r="AB100" s="484" t="s">
        <v>11</v>
      </c>
      <c r="AC100" s="484"/>
      <c r="AD100" s="484"/>
      <c r="AE100" s="542" t="s">
        <v>531</v>
      </c>
      <c r="AF100" s="543"/>
      <c r="AG100" s="543"/>
      <c r="AH100" s="544"/>
      <c r="AI100" s="542" t="s">
        <v>528</v>
      </c>
      <c r="AJ100" s="543"/>
      <c r="AK100" s="543"/>
      <c r="AL100" s="544"/>
      <c r="AM100" s="542" t="s">
        <v>524</v>
      </c>
      <c r="AN100" s="543"/>
      <c r="AO100" s="543"/>
      <c r="AP100" s="544"/>
      <c r="AQ100" s="320" t="s">
        <v>517</v>
      </c>
      <c r="AR100" s="321"/>
      <c r="AS100" s="321"/>
      <c r="AT100" s="322"/>
      <c r="AU100" s="320" t="s">
        <v>514</v>
      </c>
      <c r="AV100" s="321"/>
      <c r="AW100" s="321"/>
      <c r="AX100" s="323"/>
    </row>
    <row r="101" spans="1:60" ht="23.25" customHeight="1" x14ac:dyDescent="0.15">
      <c r="A101" s="425"/>
      <c r="B101" s="426"/>
      <c r="C101" s="426"/>
      <c r="D101" s="426"/>
      <c r="E101" s="426"/>
      <c r="F101" s="427"/>
      <c r="G101" s="105" t="s">
        <v>599</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600</v>
      </c>
      <c r="AC101" s="464"/>
      <c r="AD101" s="464"/>
      <c r="AE101" s="218">
        <v>3</v>
      </c>
      <c r="AF101" s="219"/>
      <c r="AG101" s="219"/>
      <c r="AH101" s="220"/>
      <c r="AI101" s="218">
        <v>3</v>
      </c>
      <c r="AJ101" s="219"/>
      <c r="AK101" s="219"/>
      <c r="AL101" s="220"/>
      <c r="AM101" s="218">
        <v>3</v>
      </c>
      <c r="AN101" s="219"/>
      <c r="AO101" s="219"/>
      <c r="AP101" s="220"/>
      <c r="AQ101" s="218" t="s">
        <v>682</v>
      </c>
      <c r="AR101" s="219"/>
      <c r="AS101" s="219"/>
      <c r="AT101" s="220"/>
      <c r="AU101" s="218" t="s">
        <v>579</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601</v>
      </c>
      <c r="AC102" s="464"/>
      <c r="AD102" s="464"/>
      <c r="AE102" s="421">
        <v>3</v>
      </c>
      <c r="AF102" s="421"/>
      <c r="AG102" s="421"/>
      <c r="AH102" s="421"/>
      <c r="AI102" s="421">
        <v>3</v>
      </c>
      <c r="AJ102" s="421"/>
      <c r="AK102" s="421"/>
      <c r="AL102" s="421"/>
      <c r="AM102" s="421">
        <v>3</v>
      </c>
      <c r="AN102" s="421"/>
      <c r="AO102" s="421"/>
      <c r="AP102" s="421"/>
      <c r="AQ102" s="273">
        <v>2</v>
      </c>
      <c r="AR102" s="274"/>
      <c r="AS102" s="274"/>
      <c r="AT102" s="319"/>
      <c r="AU102" s="273" t="s">
        <v>579</v>
      </c>
      <c r="AV102" s="274"/>
      <c r="AW102" s="274"/>
      <c r="AX102" s="319"/>
    </row>
    <row r="103" spans="1:60" ht="31.5" customHeight="1" x14ac:dyDescent="0.15">
      <c r="A103" s="422" t="s">
        <v>471</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531</v>
      </c>
      <c r="AF103" s="419"/>
      <c r="AG103" s="419"/>
      <c r="AH103" s="420"/>
      <c r="AI103" s="418" t="s">
        <v>528</v>
      </c>
      <c r="AJ103" s="419"/>
      <c r="AK103" s="419"/>
      <c r="AL103" s="420"/>
      <c r="AM103" s="418" t="s">
        <v>524</v>
      </c>
      <c r="AN103" s="419"/>
      <c r="AO103" s="419"/>
      <c r="AP103" s="420"/>
      <c r="AQ103" s="284" t="s">
        <v>517</v>
      </c>
      <c r="AR103" s="285"/>
      <c r="AS103" s="285"/>
      <c r="AT103" s="324"/>
      <c r="AU103" s="284" t="s">
        <v>514</v>
      </c>
      <c r="AV103" s="285"/>
      <c r="AW103" s="285"/>
      <c r="AX103" s="286"/>
    </row>
    <row r="104" spans="1:60" ht="23.25" customHeight="1" x14ac:dyDescent="0.15">
      <c r="A104" s="425"/>
      <c r="B104" s="426"/>
      <c r="C104" s="426"/>
      <c r="D104" s="426"/>
      <c r="E104" s="426"/>
      <c r="F104" s="427"/>
      <c r="G104" s="105" t="s">
        <v>602</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603</v>
      </c>
      <c r="AC104" s="549"/>
      <c r="AD104" s="550"/>
      <c r="AE104" s="218">
        <v>3</v>
      </c>
      <c r="AF104" s="219"/>
      <c r="AG104" s="219"/>
      <c r="AH104" s="220"/>
      <c r="AI104" s="218">
        <v>3</v>
      </c>
      <c r="AJ104" s="219"/>
      <c r="AK104" s="219"/>
      <c r="AL104" s="220"/>
      <c r="AM104" s="218">
        <v>4</v>
      </c>
      <c r="AN104" s="219"/>
      <c r="AO104" s="219"/>
      <c r="AP104" s="220"/>
      <c r="AQ104" s="218" t="s">
        <v>686</v>
      </c>
      <c r="AR104" s="219"/>
      <c r="AS104" s="219"/>
      <c r="AT104" s="220"/>
      <c r="AU104" s="218" t="s">
        <v>685</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603</v>
      </c>
      <c r="AC105" s="472"/>
      <c r="AD105" s="473"/>
      <c r="AE105" s="421">
        <v>3</v>
      </c>
      <c r="AF105" s="421"/>
      <c r="AG105" s="421"/>
      <c r="AH105" s="421"/>
      <c r="AI105" s="421">
        <v>3</v>
      </c>
      <c r="AJ105" s="421"/>
      <c r="AK105" s="421"/>
      <c r="AL105" s="421"/>
      <c r="AM105" s="421">
        <v>3</v>
      </c>
      <c r="AN105" s="421"/>
      <c r="AO105" s="421"/>
      <c r="AP105" s="421"/>
      <c r="AQ105" s="218">
        <v>2</v>
      </c>
      <c r="AR105" s="219"/>
      <c r="AS105" s="219"/>
      <c r="AT105" s="220"/>
      <c r="AU105" s="273">
        <v>3</v>
      </c>
      <c r="AV105" s="274"/>
      <c r="AW105" s="274"/>
      <c r="AX105" s="319"/>
    </row>
    <row r="106" spans="1:60" ht="31.5" hidden="1" customHeight="1" x14ac:dyDescent="0.15">
      <c r="A106" s="422" t="s">
        <v>471</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531</v>
      </c>
      <c r="AF106" s="419"/>
      <c r="AG106" s="419"/>
      <c r="AH106" s="420"/>
      <c r="AI106" s="418" t="s">
        <v>528</v>
      </c>
      <c r="AJ106" s="419"/>
      <c r="AK106" s="419"/>
      <c r="AL106" s="420"/>
      <c r="AM106" s="418" t="s">
        <v>523</v>
      </c>
      <c r="AN106" s="419"/>
      <c r="AO106" s="419"/>
      <c r="AP106" s="420"/>
      <c r="AQ106" s="284" t="s">
        <v>517</v>
      </c>
      <c r="AR106" s="285"/>
      <c r="AS106" s="285"/>
      <c r="AT106" s="324"/>
      <c r="AU106" s="284" t="s">
        <v>514</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471</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531</v>
      </c>
      <c r="AF109" s="419"/>
      <c r="AG109" s="419"/>
      <c r="AH109" s="420"/>
      <c r="AI109" s="418" t="s">
        <v>528</v>
      </c>
      <c r="AJ109" s="419"/>
      <c r="AK109" s="419"/>
      <c r="AL109" s="420"/>
      <c r="AM109" s="418" t="s">
        <v>524</v>
      </c>
      <c r="AN109" s="419"/>
      <c r="AO109" s="419"/>
      <c r="AP109" s="420"/>
      <c r="AQ109" s="284" t="s">
        <v>517</v>
      </c>
      <c r="AR109" s="285"/>
      <c r="AS109" s="285"/>
      <c r="AT109" s="324"/>
      <c r="AU109" s="284" t="s">
        <v>514</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471</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531</v>
      </c>
      <c r="AF112" s="419"/>
      <c r="AG112" s="419"/>
      <c r="AH112" s="420"/>
      <c r="AI112" s="418" t="s">
        <v>528</v>
      </c>
      <c r="AJ112" s="419"/>
      <c r="AK112" s="419"/>
      <c r="AL112" s="420"/>
      <c r="AM112" s="418" t="s">
        <v>523</v>
      </c>
      <c r="AN112" s="419"/>
      <c r="AO112" s="419"/>
      <c r="AP112" s="420"/>
      <c r="AQ112" s="284" t="s">
        <v>517</v>
      </c>
      <c r="AR112" s="285"/>
      <c r="AS112" s="285"/>
      <c r="AT112" s="324"/>
      <c r="AU112" s="284" t="s">
        <v>514</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531</v>
      </c>
      <c r="AF115" s="419"/>
      <c r="AG115" s="419"/>
      <c r="AH115" s="420"/>
      <c r="AI115" s="418" t="s">
        <v>528</v>
      </c>
      <c r="AJ115" s="419"/>
      <c r="AK115" s="419"/>
      <c r="AL115" s="420"/>
      <c r="AM115" s="418" t="s">
        <v>523</v>
      </c>
      <c r="AN115" s="419"/>
      <c r="AO115" s="419"/>
      <c r="AP115" s="420"/>
      <c r="AQ115" s="594" t="s">
        <v>518</v>
      </c>
      <c r="AR115" s="595"/>
      <c r="AS115" s="595"/>
      <c r="AT115" s="595"/>
      <c r="AU115" s="595"/>
      <c r="AV115" s="595"/>
      <c r="AW115" s="595"/>
      <c r="AX115" s="596"/>
    </row>
    <row r="116" spans="1:50" ht="23.25" customHeight="1" x14ac:dyDescent="0.15">
      <c r="A116" s="442"/>
      <c r="B116" s="443"/>
      <c r="C116" s="443"/>
      <c r="D116" s="443"/>
      <c r="E116" s="443"/>
      <c r="F116" s="444"/>
      <c r="G116" s="396" t="s">
        <v>604</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605</v>
      </c>
      <c r="AC116" s="466"/>
      <c r="AD116" s="467"/>
      <c r="AE116" s="421">
        <f>45/80</f>
        <v>0.5625</v>
      </c>
      <c r="AF116" s="421"/>
      <c r="AG116" s="421"/>
      <c r="AH116" s="421"/>
      <c r="AI116" s="421">
        <f>52/80</f>
        <v>0.65</v>
      </c>
      <c r="AJ116" s="421"/>
      <c r="AK116" s="421"/>
      <c r="AL116" s="421"/>
      <c r="AM116" s="421">
        <f>48/80</f>
        <v>0.6</v>
      </c>
      <c r="AN116" s="421"/>
      <c r="AO116" s="421"/>
      <c r="AP116" s="421"/>
      <c r="AQ116" s="218">
        <f>51/80</f>
        <v>0.63749999999999996</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606</v>
      </c>
      <c r="AC117" s="476"/>
      <c r="AD117" s="477"/>
      <c r="AE117" s="554" t="s">
        <v>607</v>
      </c>
      <c r="AF117" s="554"/>
      <c r="AG117" s="554"/>
      <c r="AH117" s="554"/>
      <c r="AI117" s="554" t="s">
        <v>608</v>
      </c>
      <c r="AJ117" s="554"/>
      <c r="AK117" s="554"/>
      <c r="AL117" s="554"/>
      <c r="AM117" s="554" t="s">
        <v>680</v>
      </c>
      <c r="AN117" s="554"/>
      <c r="AO117" s="554"/>
      <c r="AP117" s="554"/>
      <c r="AQ117" s="554" t="s">
        <v>681</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531</v>
      </c>
      <c r="AF118" s="419"/>
      <c r="AG118" s="419"/>
      <c r="AH118" s="420"/>
      <c r="AI118" s="418" t="s">
        <v>528</v>
      </c>
      <c r="AJ118" s="419"/>
      <c r="AK118" s="419"/>
      <c r="AL118" s="420"/>
      <c r="AM118" s="418" t="s">
        <v>523</v>
      </c>
      <c r="AN118" s="419"/>
      <c r="AO118" s="419"/>
      <c r="AP118" s="420"/>
      <c r="AQ118" s="594" t="s">
        <v>518</v>
      </c>
      <c r="AR118" s="595"/>
      <c r="AS118" s="595"/>
      <c r="AT118" s="595"/>
      <c r="AU118" s="595"/>
      <c r="AV118" s="595"/>
      <c r="AW118" s="595"/>
      <c r="AX118" s="596"/>
    </row>
    <row r="119" spans="1:50" ht="23.25" hidden="1" customHeight="1" x14ac:dyDescent="0.15">
      <c r="A119" s="442"/>
      <c r="B119" s="443"/>
      <c r="C119" s="443"/>
      <c r="D119" s="443"/>
      <c r="E119" s="443"/>
      <c r="F119" s="444"/>
      <c r="G119" s="396" t="s">
        <v>479</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478</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531</v>
      </c>
      <c r="AF121" s="419"/>
      <c r="AG121" s="419"/>
      <c r="AH121" s="420"/>
      <c r="AI121" s="418" t="s">
        <v>528</v>
      </c>
      <c r="AJ121" s="419"/>
      <c r="AK121" s="419"/>
      <c r="AL121" s="420"/>
      <c r="AM121" s="418" t="s">
        <v>523</v>
      </c>
      <c r="AN121" s="419"/>
      <c r="AO121" s="419"/>
      <c r="AP121" s="420"/>
      <c r="AQ121" s="594" t="s">
        <v>518</v>
      </c>
      <c r="AR121" s="595"/>
      <c r="AS121" s="595"/>
      <c r="AT121" s="595"/>
      <c r="AU121" s="595"/>
      <c r="AV121" s="595"/>
      <c r="AW121" s="595"/>
      <c r="AX121" s="596"/>
    </row>
    <row r="122" spans="1:50" ht="23.25" hidden="1" customHeight="1" x14ac:dyDescent="0.15">
      <c r="A122" s="442"/>
      <c r="B122" s="443"/>
      <c r="C122" s="443"/>
      <c r="D122" s="443"/>
      <c r="E122" s="443"/>
      <c r="F122" s="444"/>
      <c r="G122" s="396" t="s">
        <v>480</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481</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532</v>
      </c>
      <c r="AF124" s="419"/>
      <c r="AG124" s="419"/>
      <c r="AH124" s="420"/>
      <c r="AI124" s="418" t="s">
        <v>528</v>
      </c>
      <c r="AJ124" s="419"/>
      <c r="AK124" s="419"/>
      <c r="AL124" s="420"/>
      <c r="AM124" s="418" t="s">
        <v>523</v>
      </c>
      <c r="AN124" s="419"/>
      <c r="AO124" s="419"/>
      <c r="AP124" s="420"/>
      <c r="AQ124" s="594" t="s">
        <v>518</v>
      </c>
      <c r="AR124" s="595"/>
      <c r="AS124" s="595"/>
      <c r="AT124" s="595"/>
      <c r="AU124" s="595"/>
      <c r="AV124" s="595"/>
      <c r="AW124" s="595"/>
      <c r="AX124" s="596"/>
    </row>
    <row r="125" spans="1:50" ht="23.25" hidden="1" customHeight="1" x14ac:dyDescent="0.15">
      <c r="A125" s="442"/>
      <c r="B125" s="443"/>
      <c r="C125" s="443"/>
      <c r="D125" s="443"/>
      <c r="E125" s="443"/>
      <c r="F125" s="444"/>
      <c r="G125" s="396" t="s">
        <v>480</v>
      </c>
      <c r="H125" s="396"/>
      <c r="I125" s="396"/>
      <c r="J125" s="396"/>
      <c r="K125" s="396"/>
      <c r="L125" s="396"/>
      <c r="M125" s="396"/>
      <c r="N125" s="396"/>
      <c r="O125" s="396"/>
      <c r="P125" s="396"/>
      <c r="Q125" s="396"/>
      <c r="R125" s="396"/>
      <c r="S125" s="396"/>
      <c r="T125" s="396"/>
      <c r="U125" s="396"/>
      <c r="V125" s="396"/>
      <c r="W125" s="396"/>
      <c r="X125" s="94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1"/>
      <c r="Y126" s="474" t="s">
        <v>49</v>
      </c>
      <c r="Z126" s="449"/>
      <c r="AA126" s="450"/>
      <c r="AB126" s="475" t="s">
        <v>478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8" t="s">
        <v>531</v>
      </c>
      <c r="AF127" s="419"/>
      <c r="AG127" s="419"/>
      <c r="AH127" s="420"/>
      <c r="AI127" s="418" t="s">
        <v>528</v>
      </c>
      <c r="AJ127" s="419"/>
      <c r="AK127" s="419"/>
      <c r="AL127" s="420"/>
      <c r="AM127" s="418" t="s">
        <v>523</v>
      </c>
      <c r="AN127" s="419"/>
      <c r="AO127" s="419"/>
      <c r="AP127" s="420"/>
      <c r="AQ127" s="594" t="s">
        <v>518</v>
      </c>
      <c r="AR127" s="595"/>
      <c r="AS127" s="595"/>
      <c r="AT127" s="595"/>
      <c r="AU127" s="595"/>
      <c r="AV127" s="595"/>
      <c r="AW127" s="595"/>
      <c r="AX127" s="596"/>
    </row>
    <row r="128" spans="1:50" ht="23.25" hidden="1" customHeight="1" x14ac:dyDescent="0.15">
      <c r="A128" s="442"/>
      <c r="B128" s="443"/>
      <c r="C128" s="443"/>
      <c r="D128" s="443"/>
      <c r="E128" s="443"/>
      <c r="F128" s="444"/>
      <c r="G128" s="396" t="s">
        <v>480</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561</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v>42</v>
      </c>
      <c r="AV133" s="200"/>
      <c r="AW133" s="133" t="s">
        <v>300</v>
      </c>
      <c r="AX133" s="195"/>
    </row>
    <row r="134" spans="1:50" ht="39.75" customHeight="1" x14ac:dyDescent="0.15">
      <c r="A134" s="189"/>
      <c r="B134" s="186"/>
      <c r="C134" s="180"/>
      <c r="D134" s="186"/>
      <c r="E134" s="180"/>
      <c r="F134" s="181"/>
      <c r="G134" s="104" t="s">
        <v>688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938" t="s">
        <v>14</v>
      </c>
      <c r="AC134" s="939"/>
      <c r="AD134" s="939"/>
      <c r="AE134" s="388" t="s">
        <v>689</v>
      </c>
      <c r="AF134" s="389"/>
      <c r="AG134" s="389"/>
      <c r="AH134" s="389"/>
      <c r="AI134" s="685">
        <v>7.2</v>
      </c>
      <c r="AJ134" s="686"/>
      <c r="AK134" s="686"/>
      <c r="AL134" s="686"/>
      <c r="AM134" s="685">
        <v>8.4</v>
      </c>
      <c r="AN134" s="686"/>
      <c r="AO134" s="686"/>
      <c r="AP134" s="686"/>
      <c r="AQ134" s="388" t="s">
        <v>689</v>
      </c>
      <c r="AR134" s="389"/>
      <c r="AS134" s="389"/>
      <c r="AT134" s="389"/>
      <c r="AU134" s="388" t="s">
        <v>689</v>
      </c>
      <c r="AV134" s="389"/>
      <c r="AW134" s="389"/>
      <c r="AX134" s="390"/>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687" t="s">
        <v>14</v>
      </c>
      <c r="AC135" s="688"/>
      <c r="AD135" s="688"/>
      <c r="AE135" s="388" t="s">
        <v>562</v>
      </c>
      <c r="AF135" s="389"/>
      <c r="AG135" s="389"/>
      <c r="AH135" s="389"/>
      <c r="AI135" s="388" t="s">
        <v>562</v>
      </c>
      <c r="AJ135" s="389"/>
      <c r="AK135" s="389"/>
      <c r="AL135" s="389"/>
      <c r="AM135" s="388" t="s">
        <v>562</v>
      </c>
      <c r="AN135" s="389"/>
      <c r="AO135" s="389"/>
      <c r="AP135" s="389"/>
      <c r="AQ135" s="388" t="s">
        <v>562</v>
      </c>
      <c r="AR135" s="389"/>
      <c r="AS135" s="389"/>
      <c r="AT135" s="389"/>
      <c r="AU135" s="388">
        <v>26</v>
      </c>
      <c r="AV135" s="389"/>
      <c r="AW135" s="389"/>
      <c r="AX135" s="390"/>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611</v>
      </c>
      <c r="H154" s="105"/>
      <c r="I154" s="105"/>
      <c r="J154" s="105"/>
      <c r="K154" s="105"/>
      <c r="L154" s="105"/>
      <c r="M154" s="105"/>
      <c r="N154" s="105"/>
      <c r="O154" s="105"/>
      <c r="P154" s="106"/>
      <c r="Q154" s="125" t="s">
        <v>610</v>
      </c>
      <c r="R154" s="105"/>
      <c r="S154" s="105"/>
      <c r="T154" s="105"/>
      <c r="U154" s="105"/>
      <c r="V154" s="105"/>
      <c r="W154" s="105"/>
      <c r="X154" s="105"/>
      <c r="Y154" s="105"/>
      <c r="Z154" s="105"/>
      <c r="AA154" s="293"/>
      <c r="AB154" s="141" t="s">
        <v>569</v>
      </c>
      <c r="AC154" s="142"/>
      <c r="AD154" s="142"/>
      <c r="AE154" s="147" t="s">
        <v>578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42"/>
      <c r="E430" s="174" t="s">
        <v>541</v>
      </c>
      <c r="F430" s="907"/>
      <c r="G430" s="908" t="s">
        <v>374</v>
      </c>
      <c r="H430" s="123"/>
      <c r="I430" s="123"/>
      <c r="J430" s="909" t="s">
        <v>577</v>
      </c>
      <c r="K430" s="910"/>
      <c r="L430" s="910"/>
      <c r="M430" s="910"/>
      <c r="N430" s="910"/>
      <c r="O430" s="910"/>
      <c r="P430" s="910"/>
      <c r="Q430" s="910"/>
      <c r="R430" s="910"/>
      <c r="S430" s="910"/>
      <c r="T430" s="911"/>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598</v>
      </c>
      <c r="AF432" s="200"/>
      <c r="AG432" s="133" t="s">
        <v>355</v>
      </c>
      <c r="AH432" s="134"/>
      <c r="AI432" s="156"/>
      <c r="AJ432" s="156"/>
      <c r="AK432" s="156"/>
      <c r="AL432" s="154"/>
      <c r="AM432" s="156"/>
      <c r="AN432" s="156"/>
      <c r="AO432" s="156"/>
      <c r="AP432" s="154"/>
      <c r="AQ432" s="593" t="s">
        <v>578</v>
      </c>
      <c r="AR432" s="200"/>
      <c r="AS432" s="133" t="s">
        <v>355</v>
      </c>
      <c r="AT432" s="134"/>
      <c r="AU432" s="200" t="s">
        <v>578</v>
      </c>
      <c r="AV432" s="200"/>
      <c r="AW432" s="133" t="s">
        <v>300</v>
      </c>
      <c r="AX432" s="195"/>
    </row>
    <row r="433" spans="1:50" ht="23.25" customHeight="1" x14ac:dyDescent="0.15">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614</v>
      </c>
      <c r="AC433" s="213"/>
      <c r="AD433" s="213"/>
      <c r="AE433" s="340" t="s">
        <v>578</v>
      </c>
      <c r="AF433" s="207"/>
      <c r="AG433" s="207"/>
      <c r="AH433" s="207"/>
      <c r="AI433" s="340" t="s">
        <v>578</v>
      </c>
      <c r="AJ433" s="207"/>
      <c r="AK433" s="207"/>
      <c r="AL433" s="207"/>
      <c r="AM433" s="340" t="s">
        <v>585</v>
      </c>
      <c r="AN433" s="207"/>
      <c r="AO433" s="207"/>
      <c r="AP433" s="341"/>
      <c r="AQ433" s="340" t="s">
        <v>579</v>
      </c>
      <c r="AR433" s="207"/>
      <c r="AS433" s="207"/>
      <c r="AT433" s="341"/>
      <c r="AU433" s="207" t="s">
        <v>578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0" t="s">
        <v>578</v>
      </c>
      <c r="AF434" s="207"/>
      <c r="AG434" s="207"/>
      <c r="AH434" s="341"/>
      <c r="AI434" s="340" t="s">
        <v>591</v>
      </c>
      <c r="AJ434" s="207"/>
      <c r="AK434" s="207"/>
      <c r="AL434" s="207"/>
      <c r="AM434" s="340" t="s">
        <v>579</v>
      </c>
      <c r="AN434" s="207"/>
      <c r="AO434" s="207"/>
      <c r="AP434" s="341"/>
      <c r="AQ434" s="340" t="s">
        <v>578</v>
      </c>
      <c r="AR434" s="207"/>
      <c r="AS434" s="207"/>
      <c r="AT434" s="341"/>
      <c r="AU434" s="207" t="s">
        <v>578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578</v>
      </c>
      <c r="AF435" s="207"/>
      <c r="AG435" s="207"/>
      <c r="AH435" s="341"/>
      <c r="AI435" s="340" t="s">
        <v>578</v>
      </c>
      <c r="AJ435" s="207"/>
      <c r="AK435" s="207"/>
      <c r="AL435" s="207"/>
      <c r="AM435" s="340" t="s">
        <v>615</v>
      </c>
      <c r="AN435" s="207"/>
      <c r="AO435" s="207"/>
      <c r="AP435" s="341"/>
      <c r="AQ435" s="340" t="s">
        <v>578</v>
      </c>
      <c r="AR435" s="207"/>
      <c r="AS435" s="207"/>
      <c r="AT435" s="341"/>
      <c r="AU435" s="207" t="s">
        <v>578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585</v>
      </c>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579</v>
      </c>
      <c r="AF457" s="200"/>
      <c r="AG457" s="133" t="s">
        <v>355</v>
      </c>
      <c r="AH457" s="134"/>
      <c r="AI457" s="156"/>
      <c r="AJ457" s="156"/>
      <c r="AK457" s="156"/>
      <c r="AL457" s="154"/>
      <c r="AM457" s="156"/>
      <c r="AN457" s="156"/>
      <c r="AO457" s="156"/>
      <c r="AP457" s="154"/>
      <c r="AQ457" s="593" t="s">
        <v>579</v>
      </c>
      <c r="AR457" s="200"/>
      <c r="AS457" s="133" t="s">
        <v>355</v>
      </c>
      <c r="AT457" s="134"/>
      <c r="AU457" s="200" t="s">
        <v>578</v>
      </c>
      <c r="AV457" s="200"/>
      <c r="AW457" s="133" t="s">
        <v>300</v>
      </c>
      <c r="AX457" s="195"/>
    </row>
    <row r="458" spans="1:50" ht="23.25" customHeight="1" x14ac:dyDescent="0.15">
      <c r="A458" s="189"/>
      <c r="B458" s="186"/>
      <c r="C458" s="180"/>
      <c r="D458" s="186"/>
      <c r="E458" s="342"/>
      <c r="F458" s="343"/>
      <c r="G458" s="104" t="s">
        <v>578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578</v>
      </c>
      <c r="AC458" s="213"/>
      <c r="AD458" s="213"/>
      <c r="AE458" s="340" t="s">
        <v>579</v>
      </c>
      <c r="AF458" s="207"/>
      <c r="AG458" s="207"/>
      <c r="AH458" s="207"/>
      <c r="AI458" s="340" t="s">
        <v>616</v>
      </c>
      <c r="AJ458" s="207"/>
      <c r="AK458" s="207"/>
      <c r="AL458" s="207"/>
      <c r="AM458" s="340" t="s">
        <v>579</v>
      </c>
      <c r="AN458" s="207"/>
      <c r="AO458" s="207"/>
      <c r="AP458" s="341"/>
      <c r="AQ458" s="340" t="s">
        <v>585</v>
      </c>
      <c r="AR458" s="207"/>
      <c r="AS458" s="207"/>
      <c r="AT458" s="341"/>
      <c r="AU458" s="207"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617</v>
      </c>
      <c r="AC459" s="205"/>
      <c r="AD459" s="205"/>
      <c r="AE459" s="340" t="s">
        <v>579</v>
      </c>
      <c r="AF459" s="207"/>
      <c r="AG459" s="207"/>
      <c r="AH459" s="341"/>
      <c r="AI459" s="340" t="s">
        <v>579</v>
      </c>
      <c r="AJ459" s="207"/>
      <c r="AK459" s="207"/>
      <c r="AL459" s="207"/>
      <c r="AM459" s="340" t="s">
        <v>578</v>
      </c>
      <c r="AN459" s="207"/>
      <c r="AO459" s="207"/>
      <c r="AP459" s="341"/>
      <c r="AQ459" s="340" t="s">
        <v>617</v>
      </c>
      <c r="AR459" s="207"/>
      <c r="AS459" s="207"/>
      <c r="AT459" s="341"/>
      <c r="AU459" s="207" t="s">
        <v>579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580</v>
      </c>
      <c r="AF460" s="207"/>
      <c r="AG460" s="207"/>
      <c r="AH460" s="341"/>
      <c r="AI460" s="340" t="s">
        <v>578</v>
      </c>
      <c r="AJ460" s="207"/>
      <c r="AK460" s="207"/>
      <c r="AL460" s="207"/>
      <c r="AM460" s="340" t="s">
        <v>579</v>
      </c>
      <c r="AN460" s="207"/>
      <c r="AO460" s="207"/>
      <c r="AP460" s="341"/>
      <c r="AQ460" s="340" t="s">
        <v>578</v>
      </c>
      <c r="AR460" s="207"/>
      <c r="AS460" s="207"/>
      <c r="AT460" s="341"/>
      <c r="AU460" s="207" t="s">
        <v>578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8" t="s">
        <v>374</v>
      </c>
      <c r="H484" s="123"/>
      <c r="I484" s="123"/>
      <c r="J484" s="909"/>
      <c r="K484" s="910"/>
      <c r="L484" s="910"/>
      <c r="M484" s="910"/>
      <c r="N484" s="910"/>
      <c r="O484" s="910"/>
      <c r="P484" s="910"/>
      <c r="Q484" s="910"/>
      <c r="R484" s="910"/>
      <c r="S484" s="910"/>
      <c r="T484" s="91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8" t="s">
        <v>374</v>
      </c>
      <c r="H538" s="123"/>
      <c r="I538" s="123"/>
      <c r="J538" s="909"/>
      <c r="K538" s="910"/>
      <c r="L538" s="910"/>
      <c r="M538" s="910"/>
      <c r="N538" s="910"/>
      <c r="O538" s="910"/>
      <c r="P538" s="910"/>
      <c r="Q538" s="910"/>
      <c r="R538" s="910"/>
      <c r="S538" s="910"/>
      <c r="T538" s="91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8" t="s">
        <v>374</v>
      </c>
      <c r="H592" s="123"/>
      <c r="I592" s="123"/>
      <c r="J592" s="909"/>
      <c r="K592" s="910"/>
      <c r="L592" s="910"/>
      <c r="M592" s="910"/>
      <c r="N592" s="910"/>
      <c r="O592" s="910"/>
      <c r="P592" s="910"/>
      <c r="Q592" s="910"/>
      <c r="R592" s="910"/>
      <c r="S592" s="910"/>
      <c r="T592" s="91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8" t="s">
        <v>374</v>
      </c>
      <c r="H646" s="123"/>
      <c r="I646" s="123"/>
      <c r="J646" s="909"/>
      <c r="K646" s="910"/>
      <c r="L646" s="910"/>
      <c r="M646" s="910"/>
      <c r="N646" s="910"/>
      <c r="O646" s="910"/>
      <c r="P646" s="910"/>
      <c r="Q646" s="910"/>
      <c r="R646" s="910"/>
      <c r="S646" s="910"/>
      <c r="T646" s="91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2" t="s">
        <v>31</v>
      </c>
      <c r="AH701" s="382"/>
      <c r="AI701" s="382"/>
      <c r="AJ701" s="382"/>
      <c r="AK701" s="382"/>
      <c r="AL701" s="382"/>
      <c r="AM701" s="382"/>
      <c r="AN701" s="382"/>
      <c r="AO701" s="382"/>
      <c r="AP701" s="382"/>
      <c r="AQ701" s="382"/>
      <c r="AR701" s="382"/>
      <c r="AS701" s="382"/>
      <c r="AT701" s="382"/>
      <c r="AU701" s="382"/>
      <c r="AV701" s="382"/>
      <c r="AW701" s="382"/>
      <c r="AX701" s="833"/>
    </row>
    <row r="702" spans="1:50" ht="27" customHeight="1" x14ac:dyDescent="0.15">
      <c r="A702" s="879" t="s">
        <v>259</v>
      </c>
      <c r="B702" s="880"/>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572</v>
      </c>
      <c r="AE702" s="346"/>
      <c r="AF702" s="346"/>
      <c r="AG702" s="385" t="s">
        <v>618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81"/>
      <c r="B703" s="882"/>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5"/>
      <c r="AD703" s="328" t="s">
        <v>572</v>
      </c>
      <c r="AE703" s="329"/>
      <c r="AF703" s="329"/>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3"/>
      <c r="B704" s="884"/>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572</v>
      </c>
      <c r="AE704" s="791"/>
      <c r="AF704" s="791"/>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9" t="s">
        <v>41</v>
      </c>
      <c r="D705" s="83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1"/>
      <c r="AD705" s="721" t="s">
        <v>572</v>
      </c>
      <c r="AE705" s="722"/>
      <c r="AF705" s="722"/>
      <c r="AG705" s="125" t="s">
        <v>622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802"/>
      <c r="D706" s="803"/>
      <c r="E706" s="737" t="s">
        <v>502</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687</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4"/>
      <c r="D707" s="805"/>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3" t="s">
        <v>621</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7" t="s">
        <v>572</v>
      </c>
      <c r="AE708" s="608"/>
      <c r="AF708" s="608"/>
      <c r="AG708" s="749" t="s">
        <v>623</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572</v>
      </c>
      <c r="AE709" s="329"/>
      <c r="AF709" s="329"/>
      <c r="AG709" s="101" t="s">
        <v>624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625</v>
      </c>
      <c r="AE710" s="329"/>
      <c r="AF710" s="329"/>
      <c r="AG710" s="101" t="s">
        <v>578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572</v>
      </c>
      <c r="AE711" s="329"/>
      <c r="AF711" s="32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466</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90" t="s">
        <v>625</v>
      </c>
      <c r="AE712" s="791"/>
      <c r="AF712" s="791"/>
      <c r="AG712" s="818" t="s">
        <v>578</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5"/>
      <c r="B713" s="647"/>
      <c r="C713" s="959" t="s">
        <v>467</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625</v>
      </c>
      <c r="AE713" s="329"/>
      <c r="AF713" s="666"/>
      <c r="AG713" s="101" t="s">
        <v>610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443</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5" t="s">
        <v>572</v>
      </c>
      <c r="AE714" s="816"/>
      <c r="AF714" s="817"/>
      <c r="AG714" s="743" t="s">
        <v>627</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3" t="s">
        <v>40</v>
      </c>
      <c r="B715" s="792"/>
      <c r="C715" s="793" t="s">
        <v>444</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7" t="s">
        <v>572</v>
      </c>
      <c r="AE715" s="608"/>
      <c r="AF715" s="659"/>
      <c r="AG715" s="749" t="s">
        <v>628</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572</v>
      </c>
      <c r="AE716" s="630"/>
      <c r="AF716" s="630"/>
      <c r="AG716" s="101" t="s">
        <v>629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572</v>
      </c>
      <c r="AE717" s="329"/>
      <c r="AF717" s="329"/>
      <c r="AG717" s="101" t="s">
        <v>630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572</v>
      </c>
      <c r="AE718" s="329"/>
      <c r="AF718" s="329"/>
      <c r="AG718" s="127" t="s">
        <v>631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4" t="s">
        <v>58</v>
      </c>
      <c r="B719" s="785"/>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625</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20.100000000000001" customHeight="1" x14ac:dyDescent="0.15">
      <c r="A720" s="786"/>
      <c r="B720" s="787"/>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6"/>
      <c r="B721" s="78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6"/>
      <c r="B722" s="78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6"/>
      <c r="B723" s="78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8"/>
      <c r="B725" s="78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10"/>
      <c r="C726" s="823" t="s">
        <v>53</v>
      </c>
      <c r="D726" s="845"/>
      <c r="E726" s="845"/>
      <c r="F726" s="846"/>
      <c r="G726" s="580" t="s">
        <v>632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1"/>
      <c r="B727" s="812"/>
      <c r="C727" s="755" t="s">
        <v>57</v>
      </c>
      <c r="D727" s="756"/>
      <c r="E727" s="756"/>
      <c r="F727" s="757"/>
      <c r="G727" s="578" t="s">
        <v>633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7"/>
      <c r="B731" s="808"/>
      <c r="C731" s="808"/>
      <c r="D731" s="808"/>
      <c r="E731" s="809"/>
      <c r="F731" s="736"/>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3" t="s">
        <v>472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4" t="s">
        <v>545</v>
      </c>
      <c r="B737" s="210"/>
      <c r="C737" s="210"/>
      <c r="D737" s="211"/>
      <c r="E737" s="1002" t="s">
        <v>578</v>
      </c>
      <c r="F737" s="1002"/>
      <c r="G737" s="1002"/>
      <c r="H737" s="1002"/>
      <c r="I737" s="1002"/>
      <c r="J737" s="1002"/>
      <c r="K737" s="1002"/>
      <c r="L737" s="1002"/>
      <c r="M737" s="1002"/>
      <c r="N737" s="365" t="s">
        <v>538</v>
      </c>
      <c r="O737" s="365"/>
      <c r="P737" s="365"/>
      <c r="Q737" s="365"/>
      <c r="R737" s="1002" t="s">
        <v>578</v>
      </c>
      <c r="S737" s="1002"/>
      <c r="T737" s="1002"/>
      <c r="U737" s="1002"/>
      <c r="V737" s="1002"/>
      <c r="W737" s="1002"/>
      <c r="X737" s="1002"/>
      <c r="Y737" s="1002"/>
      <c r="Z737" s="1002"/>
      <c r="AA737" s="365" t="s">
        <v>537</v>
      </c>
      <c r="AB737" s="365"/>
      <c r="AC737" s="365"/>
      <c r="AD737" s="365"/>
      <c r="AE737" s="1001" t="s">
        <v>634</v>
      </c>
      <c r="AF737" s="1002"/>
      <c r="AG737" s="1002"/>
      <c r="AH737" s="1002"/>
      <c r="AI737" s="1002"/>
      <c r="AJ737" s="1002"/>
      <c r="AK737" s="1002"/>
      <c r="AL737" s="1002"/>
      <c r="AM737" s="1002"/>
      <c r="AN737" s="365" t="s">
        <v>536</v>
      </c>
      <c r="AO737" s="365"/>
      <c r="AP737" s="365"/>
      <c r="AQ737" s="365"/>
      <c r="AR737" s="1003" t="s">
        <v>635</v>
      </c>
      <c r="AS737" s="994"/>
      <c r="AT737" s="994"/>
      <c r="AU737" s="994"/>
      <c r="AV737" s="994"/>
      <c r="AW737" s="994"/>
      <c r="AX737" s="995"/>
      <c r="AY737" s="89"/>
      <c r="AZ737" s="89"/>
    </row>
    <row r="738" spans="1:52" ht="24.75" customHeight="1" x14ac:dyDescent="0.15">
      <c r="A738" s="1004" t="s">
        <v>535</v>
      </c>
      <c r="B738" s="210"/>
      <c r="C738" s="210"/>
      <c r="D738" s="211"/>
      <c r="E738" s="1002" t="s">
        <v>636</v>
      </c>
      <c r="F738" s="1002"/>
      <c r="G738" s="1002"/>
      <c r="H738" s="1002"/>
      <c r="I738" s="1002"/>
      <c r="J738" s="1002"/>
      <c r="K738" s="1002"/>
      <c r="L738" s="1002"/>
      <c r="M738" s="1002"/>
      <c r="N738" s="365" t="s">
        <v>534</v>
      </c>
      <c r="O738" s="365"/>
      <c r="P738" s="365"/>
      <c r="Q738" s="365"/>
      <c r="R738" s="1002" t="s">
        <v>637</v>
      </c>
      <c r="S738" s="1002"/>
      <c r="T738" s="1002"/>
      <c r="U738" s="1002"/>
      <c r="V738" s="1002"/>
      <c r="W738" s="1002"/>
      <c r="X738" s="1002"/>
      <c r="Y738" s="1002"/>
      <c r="Z738" s="1002"/>
      <c r="AA738" s="365" t="s">
        <v>533</v>
      </c>
      <c r="AB738" s="365"/>
      <c r="AC738" s="365"/>
      <c r="AD738" s="365"/>
      <c r="AE738" s="1002" t="s">
        <v>638</v>
      </c>
      <c r="AF738" s="1002"/>
      <c r="AG738" s="1002"/>
      <c r="AH738" s="1002"/>
      <c r="AI738" s="1002"/>
      <c r="AJ738" s="1002"/>
      <c r="AK738" s="1002"/>
      <c r="AL738" s="1002"/>
      <c r="AM738" s="1002"/>
      <c r="AN738" s="365" t="s">
        <v>529</v>
      </c>
      <c r="AO738" s="365"/>
      <c r="AP738" s="365"/>
      <c r="AQ738" s="365"/>
      <c r="AR738" s="993" t="s">
        <v>639</v>
      </c>
      <c r="AS738" s="994"/>
      <c r="AT738" s="994"/>
      <c r="AU738" s="994"/>
      <c r="AV738" s="994"/>
      <c r="AW738" s="994"/>
      <c r="AX738" s="995"/>
    </row>
    <row r="739" spans="1:52" ht="24.75" customHeight="1" thickBot="1" x14ac:dyDescent="0.2">
      <c r="A739" s="1005" t="s">
        <v>525</v>
      </c>
      <c r="B739" s="1006"/>
      <c r="C739" s="1006"/>
      <c r="D739" s="1007"/>
      <c r="E739" s="1008" t="s">
        <v>565</v>
      </c>
      <c r="F739" s="996"/>
      <c r="G739" s="996"/>
      <c r="H739" s="93" t="str">
        <f>IF(E739="", "", "(")</f>
        <v>(</v>
      </c>
      <c r="I739" s="996"/>
      <c r="J739" s="996"/>
      <c r="K739" s="93" t="str">
        <f>IF(OR(I739="　", I739=""), "", "-")</f>
        <v/>
      </c>
      <c r="L739" s="997">
        <v>32</v>
      </c>
      <c r="M739" s="997"/>
      <c r="N739" s="94" t="str">
        <f>IF(O739="", "", "-")</f>
        <v/>
      </c>
      <c r="O739" s="95"/>
      <c r="P739" s="94" t="str">
        <f>IF(E739="", "", ")")</f>
        <v>)</v>
      </c>
      <c r="Q739" s="1008"/>
      <c r="R739" s="996"/>
      <c r="S739" s="996"/>
      <c r="T739" s="93" t="str">
        <f>IF(Q739="", "", "(")</f>
        <v/>
      </c>
      <c r="U739" s="996"/>
      <c r="V739" s="996"/>
      <c r="W739" s="93" t="str">
        <f>IF(OR(U739="　", U739=""), "", "-")</f>
        <v/>
      </c>
      <c r="X739" s="997"/>
      <c r="Y739" s="997"/>
      <c r="Z739" s="94" t="str">
        <f>IF(AA739="", "", "-")</f>
        <v/>
      </c>
      <c r="AA739" s="95"/>
      <c r="AB739" s="94" t="str">
        <f>IF(Q739="", "", ")")</f>
        <v/>
      </c>
      <c r="AC739" s="1008"/>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7" t="s">
        <v>505</v>
      </c>
      <c r="B740" s="618"/>
      <c r="C740" s="618"/>
      <c r="D740" s="618"/>
      <c r="E740" s="618"/>
      <c r="F740" s="619"/>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507</v>
      </c>
      <c r="B779" s="632"/>
      <c r="C779" s="632"/>
      <c r="D779" s="632"/>
      <c r="E779" s="632"/>
      <c r="F779" s="633"/>
      <c r="G779" s="598" t="s">
        <v>640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1"/>
    </row>
    <row r="780" spans="1:50" ht="24.75" customHeight="1" x14ac:dyDescent="0.15">
      <c r="A780" s="634"/>
      <c r="B780" s="635"/>
      <c r="C780" s="635"/>
      <c r="D780" s="635"/>
      <c r="E780" s="635"/>
      <c r="F780" s="636"/>
      <c r="G780" s="823"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6"/>
      <c r="AC780" s="823"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641</v>
      </c>
      <c r="H781" s="674"/>
      <c r="I781" s="674"/>
      <c r="J781" s="674"/>
      <c r="K781" s="675"/>
      <c r="L781" s="667" t="s">
        <v>642</v>
      </c>
      <c r="M781" s="668"/>
      <c r="N781" s="668"/>
      <c r="O781" s="668"/>
      <c r="P781" s="668"/>
      <c r="Q781" s="668"/>
      <c r="R781" s="668"/>
      <c r="S781" s="668"/>
      <c r="T781" s="668"/>
      <c r="U781" s="668"/>
      <c r="V781" s="668"/>
      <c r="W781" s="668"/>
      <c r="X781" s="669"/>
      <c r="Y781" s="391">
        <v>280</v>
      </c>
      <c r="Z781" s="392"/>
      <c r="AA781" s="392"/>
      <c r="AB781" s="813"/>
      <c r="AC781" s="673" t="s">
        <v>652</v>
      </c>
      <c r="AD781" s="674"/>
      <c r="AE781" s="674"/>
      <c r="AF781" s="674"/>
      <c r="AG781" s="675"/>
      <c r="AH781" s="667" t="s">
        <v>659</v>
      </c>
      <c r="AI781" s="668"/>
      <c r="AJ781" s="668"/>
      <c r="AK781" s="668"/>
      <c r="AL781" s="668"/>
      <c r="AM781" s="668"/>
      <c r="AN781" s="668"/>
      <c r="AO781" s="668"/>
      <c r="AP781" s="668"/>
      <c r="AQ781" s="668"/>
      <c r="AR781" s="668"/>
      <c r="AS781" s="668"/>
      <c r="AT781" s="669"/>
      <c r="AU781" s="391">
        <v>10</v>
      </c>
      <c r="AV781" s="392"/>
      <c r="AW781" s="392"/>
      <c r="AX781" s="393"/>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654</v>
      </c>
      <c r="AD782" s="610"/>
      <c r="AE782" s="610"/>
      <c r="AF782" s="610"/>
      <c r="AG782" s="611"/>
      <c r="AH782" s="601" t="s">
        <v>649</v>
      </c>
      <c r="AI782" s="602"/>
      <c r="AJ782" s="602"/>
      <c r="AK782" s="602"/>
      <c r="AL782" s="602"/>
      <c r="AM782" s="602"/>
      <c r="AN782" s="602"/>
      <c r="AO782" s="602"/>
      <c r="AP782" s="602"/>
      <c r="AQ782" s="602"/>
      <c r="AR782" s="602"/>
      <c r="AS782" s="602"/>
      <c r="AT782" s="603"/>
      <c r="AU782" s="604">
        <v>8</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t="s">
        <v>654</v>
      </c>
      <c r="AD783" s="610"/>
      <c r="AE783" s="610"/>
      <c r="AF783" s="610"/>
      <c r="AG783" s="611"/>
      <c r="AH783" s="601" t="s">
        <v>647</v>
      </c>
      <c r="AI783" s="602"/>
      <c r="AJ783" s="602"/>
      <c r="AK783" s="602"/>
      <c r="AL783" s="602"/>
      <c r="AM783" s="602"/>
      <c r="AN783" s="602"/>
      <c r="AO783" s="602"/>
      <c r="AP783" s="602"/>
      <c r="AQ783" s="602"/>
      <c r="AR783" s="602"/>
      <c r="AS783" s="602"/>
      <c r="AT783" s="603"/>
      <c r="AU783" s="604">
        <v>7</v>
      </c>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t="s">
        <v>653</v>
      </c>
      <c r="AD784" s="610"/>
      <c r="AE784" s="610"/>
      <c r="AF784" s="610"/>
      <c r="AG784" s="611"/>
      <c r="AH784" s="601" t="s">
        <v>660</v>
      </c>
      <c r="AI784" s="602"/>
      <c r="AJ784" s="602"/>
      <c r="AK784" s="602"/>
      <c r="AL784" s="602"/>
      <c r="AM784" s="602"/>
      <c r="AN784" s="602"/>
      <c r="AO784" s="602"/>
      <c r="AP784" s="602"/>
      <c r="AQ784" s="602"/>
      <c r="AR784" s="602"/>
      <c r="AS784" s="602"/>
      <c r="AT784" s="603"/>
      <c r="AU784" s="604">
        <v>5</v>
      </c>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t="s">
        <v>656</v>
      </c>
      <c r="AD785" s="610"/>
      <c r="AE785" s="610"/>
      <c r="AF785" s="610"/>
      <c r="AG785" s="611"/>
      <c r="AH785" s="601" t="s">
        <v>657</v>
      </c>
      <c r="AI785" s="602"/>
      <c r="AJ785" s="602"/>
      <c r="AK785" s="602"/>
      <c r="AL785" s="602"/>
      <c r="AM785" s="602"/>
      <c r="AN785" s="602"/>
      <c r="AO785" s="602"/>
      <c r="AP785" s="602"/>
      <c r="AQ785" s="602"/>
      <c r="AR785" s="602"/>
      <c r="AS785" s="602"/>
      <c r="AT785" s="603"/>
      <c r="AU785" s="604">
        <v>5</v>
      </c>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34" t="s">
        <v>20</v>
      </c>
      <c r="H791" s="835"/>
      <c r="I791" s="835"/>
      <c r="J791" s="835"/>
      <c r="K791" s="835"/>
      <c r="L791" s="836"/>
      <c r="M791" s="837"/>
      <c r="N791" s="837"/>
      <c r="O791" s="837"/>
      <c r="P791" s="837"/>
      <c r="Q791" s="837"/>
      <c r="R791" s="837"/>
      <c r="S791" s="837"/>
      <c r="T791" s="837"/>
      <c r="U791" s="837"/>
      <c r="V791" s="837"/>
      <c r="W791" s="837"/>
      <c r="X791" s="838"/>
      <c r="Y791" s="839">
        <f>SUM(Y781:AB790)</f>
        <v>280</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35</v>
      </c>
      <c r="AV791" s="840"/>
      <c r="AW791" s="840"/>
      <c r="AX791" s="842"/>
    </row>
    <row r="792" spans="1:50" ht="24.75" customHeight="1" x14ac:dyDescent="0.15">
      <c r="A792" s="634"/>
      <c r="B792" s="635"/>
      <c r="C792" s="635"/>
      <c r="D792" s="635"/>
      <c r="E792" s="635"/>
      <c r="F792" s="636"/>
      <c r="G792" s="598" t="s">
        <v>645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655</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1"/>
    </row>
    <row r="793" spans="1:50" ht="24.75" customHeight="1" x14ac:dyDescent="0.15">
      <c r="A793" s="634"/>
      <c r="B793" s="635"/>
      <c r="C793" s="635"/>
      <c r="D793" s="635"/>
      <c r="E793" s="635"/>
      <c r="F793" s="636"/>
      <c r="G793" s="823"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6"/>
      <c r="AC793" s="823"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675</v>
      </c>
      <c r="H794" s="674"/>
      <c r="I794" s="674"/>
      <c r="J794" s="674"/>
      <c r="K794" s="675"/>
      <c r="L794" s="667" t="s">
        <v>676</v>
      </c>
      <c r="M794" s="668"/>
      <c r="N794" s="668"/>
      <c r="O794" s="668"/>
      <c r="P794" s="668"/>
      <c r="Q794" s="668"/>
      <c r="R794" s="668"/>
      <c r="S794" s="668"/>
      <c r="T794" s="668"/>
      <c r="U794" s="668"/>
      <c r="V794" s="668"/>
      <c r="W794" s="668"/>
      <c r="X794" s="669"/>
      <c r="Y794" s="391">
        <v>6</v>
      </c>
      <c r="Z794" s="392"/>
      <c r="AA794" s="392"/>
      <c r="AB794" s="813"/>
      <c r="AC794" s="673" t="s">
        <v>653</v>
      </c>
      <c r="AD794" s="674"/>
      <c r="AE794" s="674"/>
      <c r="AF794" s="674"/>
      <c r="AG794" s="675"/>
      <c r="AH794" s="667" t="s">
        <v>661</v>
      </c>
      <c r="AI794" s="668"/>
      <c r="AJ794" s="668"/>
      <c r="AK794" s="668"/>
      <c r="AL794" s="668"/>
      <c r="AM794" s="668"/>
      <c r="AN794" s="668"/>
      <c r="AO794" s="668"/>
      <c r="AP794" s="668"/>
      <c r="AQ794" s="668"/>
      <c r="AR794" s="668"/>
      <c r="AS794" s="668"/>
      <c r="AT794" s="669"/>
      <c r="AU794" s="391">
        <v>8</v>
      </c>
      <c r="AV794" s="392"/>
      <c r="AW794" s="392"/>
      <c r="AX794" s="393"/>
    </row>
    <row r="795" spans="1:50" ht="24.75" customHeight="1" x14ac:dyDescent="0.15">
      <c r="A795" s="634"/>
      <c r="B795" s="635"/>
      <c r="C795" s="635"/>
      <c r="D795" s="635"/>
      <c r="E795" s="635"/>
      <c r="F795" s="636"/>
      <c r="G795" s="609" t="s">
        <v>673</v>
      </c>
      <c r="H795" s="610"/>
      <c r="I795" s="610"/>
      <c r="J795" s="610"/>
      <c r="K795" s="611"/>
      <c r="L795" s="601" t="s">
        <v>678</v>
      </c>
      <c r="M795" s="602"/>
      <c r="N795" s="602"/>
      <c r="O795" s="602"/>
      <c r="P795" s="602"/>
      <c r="Q795" s="602"/>
      <c r="R795" s="602"/>
      <c r="S795" s="602"/>
      <c r="T795" s="602"/>
      <c r="U795" s="602"/>
      <c r="V795" s="602"/>
      <c r="W795" s="602"/>
      <c r="X795" s="603"/>
      <c r="Y795" s="604">
        <v>3</v>
      </c>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t="s">
        <v>672</v>
      </c>
      <c r="H796" s="610"/>
      <c r="I796" s="610"/>
      <c r="J796" s="610"/>
      <c r="K796" s="611"/>
      <c r="L796" s="601" t="s">
        <v>679</v>
      </c>
      <c r="M796" s="602"/>
      <c r="N796" s="602"/>
      <c r="O796" s="602"/>
      <c r="P796" s="602"/>
      <c r="Q796" s="602"/>
      <c r="R796" s="602"/>
      <c r="S796" s="602"/>
      <c r="T796" s="602"/>
      <c r="U796" s="602"/>
      <c r="V796" s="602"/>
      <c r="W796" s="602"/>
      <c r="X796" s="603"/>
      <c r="Y796" s="604">
        <v>2</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t="s">
        <v>674</v>
      </c>
      <c r="H797" s="610"/>
      <c r="I797" s="610"/>
      <c r="J797" s="610"/>
      <c r="K797" s="611"/>
      <c r="L797" s="601" t="s">
        <v>677</v>
      </c>
      <c r="M797" s="602"/>
      <c r="N797" s="602"/>
      <c r="O797" s="602"/>
      <c r="P797" s="602"/>
      <c r="Q797" s="602"/>
      <c r="R797" s="602"/>
      <c r="S797" s="602"/>
      <c r="T797" s="602"/>
      <c r="U797" s="602"/>
      <c r="V797" s="602"/>
      <c r="W797" s="602"/>
      <c r="X797" s="603"/>
      <c r="Y797" s="604">
        <v>2</v>
      </c>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34" t="s">
        <v>20</v>
      </c>
      <c r="H804" s="835"/>
      <c r="I804" s="835"/>
      <c r="J804" s="835"/>
      <c r="K804" s="835"/>
      <c r="L804" s="836"/>
      <c r="M804" s="837"/>
      <c r="N804" s="837"/>
      <c r="O804" s="837"/>
      <c r="P804" s="837"/>
      <c r="Q804" s="837"/>
      <c r="R804" s="837"/>
      <c r="S804" s="837"/>
      <c r="T804" s="837"/>
      <c r="U804" s="837"/>
      <c r="V804" s="837"/>
      <c r="W804" s="837"/>
      <c r="X804" s="838"/>
      <c r="Y804" s="839">
        <f>SUM(Y794:AB803)</f>
        <v>13</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8</v>
      </c>
      <c r="AV804" s="840"/>
      <c r="AW804" s="840"/>
      <c r="AX804" s="842"/>
    </row>
    <row r="805" spans="1:50" ht="24.75" customHeight="1" x14ac:dyDescent="0.15">
      <c r="A805" s="634"/>
      <c r="B805" s="635"/>
      <c r="C805" s="635"/>
      <c r="D805" s="635"/>
      <c r="E805" s="635"/>
      <c r="F805" s="636"/>
      <c r="G805" s="598" t="s">
        <v>658</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669</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1"/>
    </row>
    <row r="806" spans="1:50" ht="24.75" customHeight="1" x14ac:dyDescent="0.15">
      <c r="A806" s="634"/>
      <c r="B806" s="635"/>
      <c r="C806" s="635"/>
      <c r="D806" s="635"/>
      <c r="E806" s="635"/>
      <c r="F806" s="636"/>
      <c r="G806" s="823"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6"/>
      <c r="AC806" s="823"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653</v>
      </c>
      <c r="H807" s="674"/>
      <c r="I807" s="674"/>
      <c r="J807" s="674"/>
      <c r="K807" s="675"/>
      <c r="L807" s="667" t="s">
        <v>661</v>
      </c>
      <c r="M807" s="668"/>
      <c r="N807" s="668"/>
      <c r="O807" s="668"/>
      <c r="P807" s="668"/>
      <c r="Q807" s="668"/>
      <c r="R807" s="668"/>
      <c r="S807" s="668"/>
      <c r="T807" s="668"/>
      <c r="U807" s="668"/>
      <c r="V807" s="668"/>
      <c r="W807" s="668"/>
      <c r="X807" s="669"/>
      <c r="Y807" s="391">
        <v>7</v>
      </c>
      <c r="Z807" s="392"/>
      <c r="AA807" s="392"/>
      <c r="AB807" s="813"/>
      <c r="AC807" s="673" t="s">
        <v>653</v>
      </c>
      <c r="AD807" s="674"/>
      <c r="AE807" s="674"/>
      <c r="AF807" s="674"/>
      <c r="AG807" s="675"/>
      <c r="AH807" s="667" t="s">
        <v>684</v>
      </c>
      <c r="AI807" s="668"/>
      <c r="AJ807" s="668"/>
      <c r="AK807" s="668"/>
      <c r="AL807" s="668"/>
      <c r="AM807" s="668"/>
      <c r="AN807" s="668"/>
      <c r="AO807" s="668"/>
      <c r="AP807" s="668"/>
      <c r="AQ807" s="668"/>
      <c r="AR807" s="668"/>
      <c r="AS807" s="668"/>
      <c r="AT807" s="669"/>
      <c r="AU807" s="391">
        <v>3</v>
      </c>
      <c r="AV807" s="392"/>
      <c r="AW807" s="392"/>
      <c r="AX807" s="393"/>
    </row>
    <row r="808" spans="1:50" ht="24.75"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15">
      <c r="A817" s="634"/>
      <c r="B817" s="635"/>
      <c r="C817" s="635"/>
      <c r="D817" s="635"/>
      <c r="E817" s="635"/>
      <c r="F817" s="636"/>
      <c r="G817" s="834" t="s">
        <v>20</v>
      </c>
      <c r="H817" s="835"/>
      <c r="I817" s="835"/>
      <c r="J817" s="835"/>
      <c r="K817" s="835"/>
      <c r="L817" s="836"/>
      <c r="M817" s="837"/>
      <c r="N817" s="837"/>
      <c r="O817" s="837"/>
      <c r="P817" s="837"/>
      <c r="Q817" s="837"/>
      <c r="R817" s="837"/>
      <c r="S817" s="837"/>
      <c r="T817" s="837"/>
      <c r="U817" s="837"/>
      <c r="V817" s="837"/>
      <c r="W817" s="837"/>
      <c r="X817" s="838"/>
      <c r="Y817" s="839">
        <f>SUM(Y807:AB816)</f>
        <v>7</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3</v>
      </c>
      <c r="AV817" s="840"/>
      <c r="AW817" s="840"/>
      <c r="AX817" s="842"/>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1"/>
    </row>
    <row r="819" spans="1:50" ht="24.75" hidden="1" customHeight="1" x14ac:dyDescent="0.15">
      <c r="A819" s="634"/>
      <c r="B819" s="635"/>
      <c r="C819" s="635"/>
      <c r="D819" s="635"/>
      <c r="E819" s="635"/>
      <c r="F819" s="636"/>
      <c r="G819" s="823"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6"/>
      <c r="AC819" s="823"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13"/>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643</v>
      </c>
      <c r="D837" s="347"/>
      <c r="E837" s="347"/>
      <c r="F837" s="347"/>
      <c r="G837" s="347"/>
      <c r="H837" s="347"/>
      <c r="I837" s="347"/>
      <c r="J837" s="348" t="s">
        <v>610</v>
      </c>
      <c r="K837" s="349"/>
      <c r="L837" s="349"/>
      <c r="M837" s="349"/>
      <c r="N837" s="349"/>
      <c r="O837" s="349"/>
      <c r="P837" s="362" t="s">
        <v>642</v>
      </c>
      <c r="Q837" s="350"/>
      <c r="R837" s="350"/>
      <c r="S837" s="350"/>
      <c r="T837" s="350"/>
      <c r="U837" s="350"/>
      <c r="V837" s="350"/>
      <c r="W837" s="350"/>
      <c r="X837" s="350"/>
      <c r="Y837" s="351">
        <v>280</v>
      </c>
      <c r="Z837" s="352"/>
      <c r="AA837" s="352"/>
      <c r="AB837" s="353"/>
      <c r="AC837" s="363" t="s">
        <v>196</v>
      </c>
      <c r="AD837" s="371"/>
      <c r="AE837" s="371"/>
      <c r="AF837" s="371"/>
      <c r="AG837" s="371"/>
      <c r="AH837" s="372" t="s">
        <v>578</v>
      </c>
      <c r="AI837" s="373"/>
      <c r="AJ837" s="373"/>
      <c r="AK837" s="373"/>
      <c r="AL837" s="357" t="s">
        <v>578</v>
      </c>
      <c r="AM837" s="358"/>
      <c r="AN837" s="358"/>
      <c r="AO837" s="359"/>
      <c r="AP837" s="360" t="s">
        <v>562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53.25" customHeight="1" x14ac:dyDescent="0.15">
      <c r="A870" s="376">
        <v>1</v>
      </c>
      <c r="B870" s="376">
        <v>1</v>
      </c>
      <c r="C870" s="361" t="s">
        <v>646</v>
      </c>
      <c r="D870" s="347"/>
      <c r="E870" s="347"/>
      <c r="F870" s="347"/>
      <c r="G870" s="347"/>
      <c r="H870" s="347"/>
      <c r="I870" s="347"/>
      <c r="J870" s="348">
        <v>1013201015327</v>
      </c>
      <c r="K870" s="349"/>
      <c r="L870" s="349"/>
      <c r="M870" s="349"/>
      <c r="N870" s="349"/>
      <c r="O870" s="349"/>
      <c r="P870" s="362" t="s">
        <v>662</v>
      </c>
      <c r="Q870" s="350"/>
      <c r="R870" s="350"/>
      <c r="S870" s="350"/>
      <c r="T870" s="350"/>
      <c r="U870" s="350"/>
      <c r="V870" s="350"/>
      <c r="W870" s="350"/>
      <c r="X870" s="350"/>
      <c r="Y870" s="351">
        <v>35</v>
      </c>
      <c r="Z870" s="352"/>
      <c r="AA870" s="352"/>
      <c r="AB870" s="353"/>
      <c r="AC870" s="363" t="s">
        <v>494</v>
      </c>
      <c r="AD870" s="371"/>
      <c r="AE870" s="371"/>
      <c r="AF870" s="371"/>
      <c r="AG870" s="371"/>
      <c r="AH870" s="372">
        <v>1</v>
      </c>
      <c r="AI870" s="373"/>
      <c r="AJ870" s="373"/>
      <c r="AK870" s="373"/>
      <c r="AL870" s="357">
        <v>99.7</v>
      </c>
      <c r="AM870" s="358"/>
      <c r="AN870" s="358"/>
      <c r="AO870" s="359"/>
      <c r="AP870" s="360" t="s">
        <v>666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7"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84.75" customHeight="1" x14ac:dyDescent="0.15">
      <c r="A903" s="376">
        <v>1</v>
      </c>
      <c r="B903" s="376">
        <v>1</v>
      </c>
      <c r="C903" s="361" t="s">
        <v>648</v>
      </c>
      <c r="D903" s="347"/>
      <c r="E903" s="347"/>
      <c r="F903" s="347"/>
      <c r="G903" s="347"/>
      <c r="H903" s="347"/>
      <c r="I903" s="347"/>
      <c r="J903" s="348">
        <v>2020005010230</v>
      </c>
      <c r="K903" s="349"/>
      <c r="L903" s="349"/>
      <c r="M903" s="349"/>
      <c r="N903" s="349"/>
      <c r="O903" s="349"/>
      <c r="P903" s="362" t="s">
        <v>651</v>
      </c>
      <c r="Q903" s="350"/>
      <c r="R903" s="350"/>
      <c r="S903" s="350"/>
      <c r="T903" s="350"/>
      <c r="U903" s="350"/>
      <c r="V903" s="350"/>
      <c r="W903" s="350"/>
      <c r="X903" s="350"/>
      <c r="Y903" s="351">
        <v>13</v>
      </c>
      <c r="Z903" s="352"/>
      <c r="AA903" s="352"/>
      <c r="AB903" s="353"/>
      <c r="AC903" s="363" t="s">
        <v>493</v>
      </c>
      <c r="AD903" s="371"/>
      <c r="AE903" s="371"/>
      <c r="AF903" s="371"/>
      <c r="AG903" s="371"/>
      <c r="AH903" s="372">
        <v>1</v>
      </c>
      <c r="AI903" s="373"/>
      <c r="AJ903" s="373"/>
      <c r="AK903" s="373"/>
      <c r="AL903" s="357">
        <v>94.2</v>
      </c>
      <c r="AM903" s="358"/>
      <c r="AN903" s="358"/>
      <c r="AO903" s="359"/>
      <c r="AP903" s="360" t="s">
        <v>668</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650</v>
      </c>
      <c r="D936" s="347"/>
      <c r="E936" s="347"/>
      <c r="F936" s="347"/>
      <c r="G936" s="347"/>
      <c r="H936" s="347"/>
      <c r="I936" s="347"/>
      <c r="J936" s="348">
        <v>4010601021794</v>
      </c>
      <c r="K936" s="349"/>
      <c r="L936" s="349"/>
      <c r="M936" s="349"/>
      <c r="N936" s="349"/>
      <c r="O936" s="349"/>
      <c r="P936" s="362" t="s">
        <v>663</v>
      </c>
      <c r="Q936" s="350"/>
      <c r="R936" s="350"/>
      <c r="S936" s="350"/>
      <c r="T936" s="350"/>
      <c r="U936" s="350"/>
      <c r="V936" s="350"/>
      <c r="W936" s="350"/>
      <c r="X936" s="350"/>
      <c r="Y936" s="351">
        <v>8</v>
      </c>
      <c r="Z936" s="352"/>
      <c r="AA936" s="352"/>
      <c r="AB936" s="353"/>
      <c r="AC936" s="363" t="s">
        <v>500</v>
      </c>
      <c r="AD936" s="371"/>
      <c r="AE936" s="371"/>
      <c r="AF936" s="371"/>
      <c r="AG936" s="371"/>
      <c r="AH936" s="372" t="s">
        <v>665</v>
      </c>
      <c r="AI936" s="373"/>
      <c r="AJ936" s="373"/>
      <c r="AK936" s="373"/>
      <c r="AL936" s="357" t="s">
        <v>666</v>
      </c>
      <c r="AM936" s="358"/>
      <c r="AN936" s="358"/>
      <c r="AO936" s="359"/>
      <c r="AP936" s="360" t="s">
        <v>666</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61" t="s">
        <v>647</v>
      </c>
      <c r="D969" s="347"/>
      <c r="E969" s="347"/>
      <c r="F969" s="347"/>
      <c r="G969" s="347"/>
      <c r="H969" s="347"/>
      <c r="I969" s="347"/>
      <c r="J969" s="348">
        <v>9010001020285</v>
      </c>
      <c r="K969" s="349"/>
      <c r="L969" s="349"/>
      <c r="M969" s="349"/>
      <c r="N969" s="349"/>
      <c r="O969" s="349"/>
      <c r="P969" s="362" t="s">
        <v>664</v>
      </c>
      <c r="Q969" s="350"/>
      <c r="R969" s="350"/>
      <c r="S969" s="350"/>
      <c r="T969" s="350"/>
      <c r="U969" s="350"/>
      <c r="V969" s="350"/>
      <c r="W969" s="350"/>
      <c r="X969" s="350"/>
      <c r="Y969" s="351">
        <v>7</v>
      </c>
      <c r="Z969" s="352"/>
      <c r="AA969" s="352"/>
      <c r="AB969" s="353"/>
      <c r="AC969" s="363" t="s">
        <v>500</v>
      </c>
      <c r="AD969" s="371"/>
      <c r="AE969" s="371"/>
      <c r="AF969" s="371"/>
      <c r="AG969" s="371"/>
      <c r="AH969" s="372" t="s">
        <v>666</v>
      </c>
      <c r="AI969" s="373"/>
      <c r="AJ969" s="373"/>
      <c r="AK969" s="373"/>
      <c r="AL969" s="357" t="s">
        <v>666</v>
      </c>
      <c r="AM969" s="358"/>
      <c r="AN969" s="358"/>
      <c r="AO969" s="359"/>
      <c r="AP969" s="360" t="s">
        <v>667</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8.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51.75" customHeight="1" x14ac:dyDescent="0.15">
      <c r="A1002" s="376">
        <v>1</v>
      </c>
      <c r="B1002" s="376">
        <v>1</v>
      </c>
      <c r="C1002" s="361" t="s">
        <v>678</v>
      </c>
      <c r="D1002" s="347"/>
      <c r="E1002" s="347"/>
      <c r="F1002" s="347"/>
      <c r="G1002" s="347"/>
      <c r="H1002" s="347"/>
      <c r="I1002" s="347"/>
      <c r="J1002" s="348">
        <v>6050005005208</v>
      </c>
      <c r="K1002" s="349"/>
      <c r="L1002" s="349"/>
      <c r="M1002" s="349"/>
      <c r="N1002" s="349"/>
      <c r="O1002" s="349"/>
      <c r="P1002" s="362" t="s">
        <v>683</v>
      </c>
      <c r="Q1002" s="350"/>
      <c r="R1002" s="350"/>
      <c r="S1002" s="350"/>
      <c r="T1002" s="350"/>
      <c r="U1002" s="350"/>
      <c r="V1002" s="350"/>
      <c r="W1002" s="350"/>
      <c r="X1002" s="350"/>
      <c r="Y1002" s="351">
        <v>3</v>
      </c>
      <c r="Z1002" s="352"/>
      <c r="AA1002" s="352"/>
      <c r="AB1002" s="353"/>
      <c r="AC1002" s="363" t="s">
        <v>196</v>
      </c>
      <c r="AD1002" s="371"/>
      <c r="AE1002" s="371"/>
      <c r="AF1002" s="371"/>
      <c r="AG1002" s="371"/>
      <c r="AH1002" s="372" t="s">
        <v>670</v>
      </c>
      <c r="AI1002" s="373"/>
      <c r="AJ1002" s="373"/>
      <c r="AK1002" s="373"/>
      <c r="AL1002" s="357" t="s">
        <v>671</v>
      </c>
      <c r="AM1002" s="358"/>
      <c r="AN1002" s="358"/>
      <c r="AO1002" s="359"/>
      <c r="AP1002" s="360" t="s">
        <v>670</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5.25"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82">
    <cfRule type="expression" dxfId="2797" priority="13883">
      <formula>IF(RIGHT(TEXT(Y782,"0.#"),1)=".",FALSE,TRUE)</formula>
    </cfRule>
    <cfRule type="expression" dxfId="2796" priority="13884">
      <formula>IF(RIGHT(TEXT(Y782,"0.#"),1)=".",TRUE,FALSE)</formula>
    </cfRule>
  </conditionalFormatting>
  <conditionalFormatting sqref="Y791">
    <cfRule type="expression" dxfId="2795" priority="13879">
      <formula>IF(RIGHT(TEXT(Y791,"0.#"),1)=".",FALSE,TRUE)</formula>
    </cfRule>
    <cfRule type="expression" dxfId="2794" priority="13880">
      <formula>IF(RIGHT(TEXT(Y791,"0.#"),1)=".",TRUE,FALSE)</formula>
    </cfRule>
  </conditionalFormatting>
  <conditionalFormatting sqref="Y822:Y829 Y820 Y809:Y816 Y807 Y796:Y803 Y794">
    <cfRule type="expression" dxfId="2793" priority="13661">
      <formula>IF(RIGHT(TEXT(Y794,"0.#"),1)=".",FALSE,TRUE)</formula>
    </cfRule>
    <cfRule type="expression" dxfId="2792" priority="13662">
      <formula>IF(RIGHT(TEXT(Y794,"0.#"),1)=".",TRUE,FALSE)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83:Y790 Y781">
    <cfRule type="expression" dxfId="2785" priority="13685">
      <formula>IF(RIGHT(TEXT(Y781,"0.#"),1)=".",FALSE,TRUE)</formula>
    </cfRule>
    <cfRule type="expression" dxfId="2784" priority="13686">
      <formula>IF(RIGHT(TEXT(Y781,"0.#"),1)=".",TRUE,FALSE)</formula>
    </cfRule>
  </conditionalFormatting>
  <conditionalFormatting sqref="AU782">
    <cfRule type="expression" dxfId="2783" priority="13683">
      <formula>IF(RIGHT(TEXT(AU782,"0.#"),1)=".",FALSE,TRUE)</formula>
    </cfRule>
    <cfRule type="expression" dxfId="2782" priority="13684">
      <formula>IF(RIGHT(TEXT(AU782,"0.#"),1)=".",TRUE,FALSE)</formula>
    </cfRule>
  </conditionalFormatting>
  <conditionalFormatting sqref="AU791">
    <cfRule type="expression" dxfId="2781" priority="13681">
      <formula>IF(RIGHT(TEXT(AU791,"0.#"),1)=".",FALSE,TRUE)</formula>
    </cfRule>
    <cfRule type="expression" dxfId="2780" priority="13682">
      <formula>IF(RIGHT(TEXT(AU791,"0.#"),1)=".",TRUE,FALSE)</formula>
    </cfRule>
  </conditionalFormatting>
  <conditionalFormatting sqref="AU783:AU790 AU781">
    <cfRule type="expression" dxfId="2779" priority="13679">
      <formula>IF(RIGHT(TEXT(AU781,"0.#"),1)=".",FALSE,TRUE)</formula>
    </cfRule>
    <cfRule type="expression" dxfId="2778" priority="13680">
      <formula>IF(RIGHT(TEXT(AU781,"0.#"),1)=".",TRUE,FALSE)</formula>
    </cfRule>
  </conditionalFormatting>
  <conditionalFormatting sqref="Y821 Y808 Y795">
    <cfRule type="expression" dxfId="2777" priority="13665">
      <formula>IF(RIGHT(TEXT(Y795,"0.#"),1)=".",FALSE,TRUE)</formula>
    </cfRule>
    <cfRule type="expression" dxfId="2776" priority="13666">
      <formula>IF(RIGHT(TEXT(Y795,"0.#"),1)=".",TRUE,FALSE)</formula>
    </cfRule>
  </conditionalFormatting>
  <conditionalFormatting sqref="Y830 Y817 Y804">
    <cfRule type="expression" dxfId="2775" priority="13663">
      <formula>IF(RIGHT(TEXT(Y804,"0.#"),1)=".",FALSE,TRUE)</formula>
    </cfRule>
    <cfRule type="expression" dxfId="2774" priority="13664">
      <formula>IF(RIGHT(TEXT(Y804,"0.#"),1)=".",TRUE,FALSE)</formula>
    </cfRule>
  </conditionalFormatting>
  <conditionalFormatting sqref="AU821 AU808 AU795">
    <cfRule type="expression" dxfId="2773" priority="13659">
      <formula>IF(RIGHT(TEXT(AU795,"0.#"),1)=".",FALSE,TRUE)</formula>
    </cfRule>
    <cfRule type="expression" dxfId="2772" priority="13660">
      <formula>IF(RIGHT(TEXT(AU795,"0.#"),1)=".",TRUE,FALSE)</formula>
    </cfRule>
  </conditionalFormatting>
  <conditionalFormatting sqref="AU830 AU817 AU804">
    <cfRule type="expression" dxfId="2771" priority="13657">
      <formula>IF(RIGHT(TEXT(AU804,"0.#"),1)=".",FALSE,TRUE)</formula>
    </cfRule>
    <cfRule type="expression" dxfId="2770" priority="13658">
      <formula>IF(RIGHT(TEXT(AU804,"0.#"),1)=".",TRUE,FALSE)</formula>
    </cfRule>
  </conditionalFormatting>
  <conditionalFormatting sqref="AU822:AU829 AU820 AU809:AU816 AU807 AU796:AU803 AU794">
    <cfRule type="expression" dxfId="2769" priority="13655">
      <formula>IF(RIGHT(TEXT(AU794,"0.#"),1)=".",FALSE,TRUE)</formula>
    </cfRule>
    <cfRule type="expression" dxfId="2768" priority="13656">
      <formula>IF(RIGHT(TEXT(AU794,"0.#"),1)=".",TRUE,FALSE)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134 AQ134 AU134:AU135">
    <cfRule type="expression" dxfId="707" priority="7">
      <formula>IF(RIGHT(TEXT(AE134,"0.#"),1)=".",FALSE,TRUE)</formula>
    </cfRule>
    <cfRule type="expression" dxfId="706" priority="8">
      <formula>IF(RIGHT(TEXT(AE134,"0.#"),1)=".",TRUE,FALSE)</formula>
    </cfRule>
  </conditionalFormatting>
  <conditionalFormatting sqref="AE135 AI135 AM135 AQ135">
    <cfRule type="expression" dxfId="705" priority="5">
      <formula>IF(RIGHT(TEXT(AE135,"0.#"),1)=".",FALSE,TRUE)</formula>
    </cfRule>
    <cfRule type="expression" dxfId="704" priority="6">
      <formula>IF(RIGHT(TEXT(AE135,"0.#"),1)=".",TRUE,FALSE)</formula>
    </cfRule>
  </conditionalFormatting>
  <conditionalFormatting sqref="AI134">
    <cfRule type="expression" dxfId="703" priority="3">
      <formula>IF(RIGHT(TEXT(AI134,"0.#"),1)=".",FALSE,TRUE)</formula>
    </cfRule>
    <cfRule type="expression" dxfId="702" priority="4">
      <formula>IF(RIGHT(TEXT(AI134,"0.#"),1)=".",TRUE,FALSE)</formula>
    </cfRule>
  </conditionalFormatting>
  <conditionalFormatting sqref="AM134">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4" max="49" man="1"/>
    <brk id="129" max="49" man="1"/>
    <brk id="699" max="49" man="1"/>
    <brk id="735" max="49" man="1"/>
    <brk id="778" max="49" man="1"/>
    <brk id="831"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t="s">
        <v>572</v>
      </c>
      <c r="R8" s="13" t="str">
        <f t="shared" si="3"/>
        <v>その他</v>
      </c>
      <c r="S8" s="13" t="str">
        <f t="shared" si="4"/>
        <v>委託・請負、その他</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572</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t="s">
        <v>572</v>
      </c>
      <c r="H10" s="13" t="str">
        <f t="shared" si="1"/>
        <v>エネルギー対策特別会計エネルギー需給勘定</v>
      </c>
      <c r="I10" s="13" t="str">
        <f t="shared" si="5"/>
        <v>エネルギー対策特別会計エネルギー需給勘定</v>
      </c>
      <c r="K10" s="14" t="s">
        <v>450</v>
      </c>
      <c r="L10" s="15"/>
      <c r="M10" s="13" t="str">
        <f t="shared" si="2"/>
        <v/>
      </c>
      <c r="N10" s="13" t="str">
        <f t="shared" si="6"/>
        <v>エネルギー対策</v>
      </c>
      <c r="O10" s="13"/>
      <c r="P10" s="13" t="str">
        <f>S8</f>
        <v>委託・請負、その他</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469</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4"/>
      <c r="Z2" s="837"/>
      <c r="AA2" s="838"/>
      <c r="AB2" s="1038" t="s">
        <v>11</v>
      </c>
      <c r="AC2" s="1039"/>
      <c r="AD2" s="1040"/>
      <c r="AE2" s="1044" t="s">
        <v>552</v>
      </c>
      <c r="AF2" s="1044"/>
      <c r="AG2" s="1044"/>
      <c r="AH2" s="1044"/>
      <c r="AI2" s="1044" t="s">
        <v>549</v>
      </c>
      <c r="AJ2" s="1044"/>
      <c r="AK2" s="1044"/>
      <c r="AL2" s="1044"/>
      <c r="AM2" s="1044" t="s">
        <v>523</v>
      </c>
      <c r="AN2" s="1044"/>
      <c r="AO2" s="1044"/>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5"/>
      <c r="Z3" s="1036"/>
      <c r="AA3" s="1037"/>
      <c r="AB3" s="1041"/>
      <c r="AC3" s="1042"/>
      <c r="AD3" s="1043"/>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12"/>
      <c r="I4" s="1012"/>
      <c r="J4" s="1012"/>
      <c r="K4" s="1012"/>
      <c r="L4" s="1012"/>
      <c r="M4" s="1012"/>
      <c r="N4" s="1012"/>
      <c r="O4" s="1013"/>
      <c r="P4" s="105"/>
      <c r="Q4" s="1020"/>
      <c r="R4" s="1020"/>
      <c r="S4" s="1020"/>
      <c r="T4" s="1020"/>
      <c r="U4" s="1020"/>
      <c r="V4" s="1020"/>
      <c r="W4" s="1020"/>
      <c r="X4" s="1021"/>
      <c r="Y4" s="1030" t="s">
        <v>12</v>
      </c>
      <c r="Z4" s="1031"/>
      <c r="AA4" s="1032"/>
      <c r="AB4" s="464"/>
      <c r="AC4" s="769"/>
      <c r="AD4" s="76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4"/>
      <c r="H5" s="1015"/>
      <c r="I5" s="1015"/>
      <c r="J5" s="1015"/>
      <c r="K5" s="1015"/>
      <c r="L5" s="1015"/>
      <c r="M5" s="1015"/>
      <c r="N5" s="1015"/>
      <c r="O5" s="1016"/>
      <c r="P5" s="1022"/>
      <c r="Q5" s="1022"/>
      <c r="R5" s="1022"/>
      <c r="S5" s="1022"/>
      <c r="T5" s="1022"/>
      <c r="U5" s="1022"/>
      <c r="V5" s="1022"/>
      <c r="W5" s="1022"/>
      <c r="X5" s="1023"/>
      <c r="Y5" s="418" t="s">
        <v>54</v>
      </c>
      <c r="Z5" s="1027"/>
      <c r="AA5" s="1028"/>
      <c r="AB5" s="526"/>
      <c r="AC5" s="1033"/>
      <c r="AD5" s="103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301</v>
      </c>
      <c r="AC6" s="1029"/>
      <c r="AD6" s="102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469</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4"/>
      <c r="Z9" s="837"/>
      <c r="AA9" s="838"/>
      <c r="AB9" s="1038" t="s">
        <v>11</v>
      </c>
      <c r="AC9" s="1039"/>
      <c r="AD9" s="1040"/>
      <c r="AE9" s="1044" t="s">
        <v>553</v>
      </c>
      <c r="AF9" s="1044"/>
      <c r="AG9" s="1044"/>
      <c r="AH9" s="1044"/>
      <c r="AI9" s="1044" t="s">
        <v>549</v>
      </c>
      <c r="AJ9" s="1044"/>
      <c r="AK9" s="1044"/>
      <c r="AL9" s="1044"/>
      <c r="AM9" s="1044" t="s">
        <v>523</v>
      </c>
      <c r="AN9" s="1044"/>
      <c r="AO9" s="1044"/>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12"/>
      <c r="I11" s="1012"/>
      <c r="J11" s="1012"/>
      <c r="K11" s="1012"/>
      <c r="L11" s="1012"/>
      <c r="M11" s="1012"/>
      <c r="N11" s="1012"/>
      <c r="O11" s="1013"/>
      <c r="P11" s="105"/>
      <c r="Q11" s="1020"/>
      <c r="R11" s="1020"/>
      <c r="S11" s="1020"/>
      <c r="T11" s="1020"/>
      <c r="U11" s="1020"/>
      <c r="V11" s="1020"/>
      <c r="W11" s="1020"/>
      <c r="X11" s="1021"/>
      <c r="Y11" s="1030" t="s">
        <v>12</v>
      </c>
      <c r="Z11" s="1031"/>
      <c r="AA11" s="1032"/>
      <c r="AB11" s="464"/>
      <c r="AC11" s="769"/>
      <c r="AD11" s="76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4"/>
      <c r="H12" s="1015"/>
      <c r="I12" s="1015"/>
      <c r="J12" s="1015"/>
      <c r="K12" s="1015"/>
      <c r="L12" s="1015"/>
      <c r="M12" s="1015"/>
      <c r="N12" s="1015"/>
      <c r="O12" s="1016"/>
      <c r="P12" s="1022"/>
      <c r="Q12" s="1022"/>
      <c r="R12" s="1022"/>
      <c r="S12" s="1022"/>
      <c r="T12" s="1022"/>
      <c r="U12" s="1022"/>
      <c r="V12" s="1022"/>
      <c r="W12" s="1022"/>
      <c r="X12" s="1023"/>
      <c r="Y12" s="418" t="s">
        <v>54</v>
      </c>
      <c r="Z12" s="1027"/>
      <c r="AA12" s="1028"/>
      <c r="AB12" s="526"/>
      <c r="AC12" s="1033"/>
      <c r="AD12" s="103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301</v>
      </c>
      <c r="AC13" s="1029"/>
      <c r="AD13" s="102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469</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4"/>
      <c r="Z16" s="837"/>
      <c r="AA16" s="838"/>
      <c r="AB16" s="1038" t="s">
        <v>11</v>
      </c>
      <c r="AC16" s="1039"/>
      <c r="AD16" s="1040"/>
      <c r="AE16" s="1044" t="s">
        <v>552</v>
      </c>
      <c r="AF16" s="1044"/>
      <c r="AG16" s="1044"/>
      <c r="AH16" s="1044"/>
      <c r="AI16" s="1044" t="s">
        <v>550</v>
      </c>
      <c r="AJ16" s="1044"/>
      <c r="AK16" s="1044"/>
      <c r="AL16" s="1044"/>
      <c r="AM16" s="1044" t="s">
        <v>523</v>
      </c>
      <c r="AN16" s="1044"/>
      <c r="AO16" s="1044"/>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12"/>
      <c r="I18" s="1012"/>
      <c r="J18" s="1012"/>
      <c r="K18" s="1012"/>
      <c r="L18" s="1012"/>
      <c r="M18" s="1012"/>
      <c r="N18" s="1012"/>
      <c r="O18" s="1013"/>
      <c r="P18" s="105"/>
      <c r="Q18" s="1020"/>
      <c r="R18" s="1020"/>
      <c r="S18" s="1020"/>
      <c r="T18" s="1020"/>
      <c r="U18" s="1020"/>
      <c r="V18" s="1020"/>
      <c r="W18" s="1020"/>
      <c r="X18" s="1021"/>
      <c r="Y18" s="1030" t="s">
        <v>12</v>
      </c>
      <c r="Z18" s="1031"/>
      <c r="AA18" s="1032"/>
      <c r="AB18" s="464"/>
      <c r="AC18" s="769"/>
      <c r="AD18" s="76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4"/>
      <c r="H19" s="1015"/>
      <c r="I19" s="1015"/>
      <c r="J19" s="1015"/>
      <c r="K19" s="1015"/>
      <c r="L19" s="1015"/>
      <c r="M19" s="1015"/>
      <c r="N19" s="1015"/>
      <c r="O19" s="1016"/>
      <c r="P19" s="1022"/>
      <c r="Q19" s="1022"/>
      <c r="R19" s="1022"/>
      <c r="S19" s="1022"/>
      <c r="T19" s="1022"/>
      <c r="U19" s="1022"/>
      <c r="V19" s="1022"/>
      <c r="W19" s="1022"/>
      <c r="X19" s="1023"/>
      <c r="Y19" s="418" t="s">
        <v>54</v>
      </c>
      <c r="Z19" s="1027"/>
      <c r="AA19" s="1028"/>
      <c r="AB19" s="526"/>
      <c r="AC19" s="1033"/>
      <c r="AD19" s="103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301</v>
      </c>
      <c r="AC20" s="1029"/>
      <c r="AD20" s="102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469</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4"/>
      <c r="Z23" s="837"/>
      <c r="AA23" s="838"/>
      <c r="AB23" s="1038" t="s">
        <v>11</v>
      </c>
      <c r="AC23" s="1039"/>
      <c r="AD23" s="1040"/>
      <c r="AE23" s="1044" t="s">
        <v>554</v>
      </c>
      <c r="AF23" s="1044"/>
      <c r="AG23" s="1044"/>
      <c r="AH23" s="1044"/>
      <c r="AI23" s="1044" t="s">
        <v>549</v>
      </c>
      <c r="AJ23" s="1044"/>
      <c r="AK23" s="1044"/>
      <c r="AL23" s="1044"/>
      <c r="AM23" s="1044" t="s">
        <v>523</v>
      </c>
      <c r="AN23" s="1044"/>
      <c r="AO23" s="1044"/>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12"/>
      <c r="I25" s="1012"/>
      <c r="J25" s="1012"/>
      <c r="K25" s="1012"/>
      <c r="L25" s="1012"/>
      <c r="M25" s="1012"/>
      <c r="N25" s="1012"/>
      <c r="O25" s="1013"/>
      <c r="P25" s="105"/>
      <c r="Q25" s="1020"/>
      <c r="R25" s="1020"/>
      <c r="S25" s="1020"/>
      <c r="T25" s="1020"/>
      <c r="U25" s="1020"/>
      <c r="V25" s="1020"/>
      <c r="W25" s="1020"/>
      <c r="X25" s="1021"/>
      <c r="Y25" s="1030" t="s">
        <v>12</v>
      </c>
      <c r="Z25" s="1031"/>
      <c r="AA25" s="1032"/>
      <c r="AB25" s="464"/>
      <c r="AC25" s="769"/>
      <c r="AD25" s="76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4"/>
      <c r="H26" s="1015"/>
      <c r="I26" s="1015"/>
      <c r="J26" s="1015"/>
      <c r="K26" s="1015"/>
      <c r="L26" s="1015"/>
      <c r="M26" s="1015"/>
      <c r="N26" s="1015"/>
      <c r="O26" s="1016"/>
      <c r="P26" s="1022"/>
      <c r="Q26" s="1022"/>
      <c r="R26" s="1022"/>
      <c r="S26" s="1022"/>
      <c r="T26" s="1022"/>
      <c r="U26" s="1022"/>
      <c r="V26" s="1022"/>
      <c r="W26" s="1022"/>
      <c r="X26" s="1023"/>
      <c r="Y26" s="418" t="s">
        <v>54</v>
      </c>
      <c r="Z26" s="1027"/>
      <c r="AA26" s="1028"/>
      <c r="AB26" s="526"/>
      <c r="AC26" s="1033"/>
      <c r="AD26" s="103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301</v>
      </c>
      <c r="AC27" s="1029"/>
      <c r="AD27" s="102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469</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4"/>
      <c r="Z30" s="837"/>
      <c r="AA30" s="838"/>
      <c r="AB30" s="1038" t="s">
        <v>11</v>
      </c>
      <c r="AC30" s="1039"/>
      <c r="AD30" s="1040"/>
      <c r="AE30" s="1044" t="s">
        <v>552</v>
      </c>
      <c r="AF30" s="1044"/>
      <c r="AG30" s="1044"/>
      <c r="AH30" s="1044"/>
      <c r="AI30" s="1044" t="s">
        <v>549</v>
      </c>
      <c r="AJ30" s="1044"/>
      <c r="AK30" s="1044"/>
      <c r="AL30" s="1044"/>
      <c r="AM30" s="1044" t="s">
        <v>547</v>
      </c>
      <c r="AN30" s="1044"/>
      <c r="AO30" s="1044"/>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12"/>
      <c r="I32" s="1012"/>
      <c r="J32" s="1012"/>
      <c r="K32" s="1012"/>
      <c r="L32" s="1012"/>
      <c r="M32" s="1012"/>
      <c r="N32" s="1012"/>
      <c r="O32" s="1013"/>
      <c r="P32" s="105"/>
      <c r="Q32" s="1020"/>
      <c r="R32" s="1020"/>
      <c r="S32" s="1020"/>
      <c r="T32" s="1020"/>
      <c r="U32" s="1020"/>
      <c r="V32" s="1020"/>
      <c r="W32" s="1020"/>
      <c r="X32" s="1021"/>
      <c r="Y32" s="1030" t="s">
        <v>12</v>
      </c>
      <c r="Z32" s="1031"/>
      <c r="AA32" s="1032"/>
      <c r="AB32" s="464"/>
      <c r="AC32" s="769"/>
      <c r="AD32" s="76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4"/>
      <c r="H33" s="1015"/>
      <c r="I33" s="1015"/>
      <c r="J33" s="1015"/>
      <c r="K33" s="1015"/>
      <c r="L33" s="1015"/>
      <c r="M33" s="1015"/>
      <c r="N33" s="1015"/>
      <c r="O33" s="1016"/>
      <c r="P33" s="1022"/>
      <c r="Q33" s="1022"/>
      <c r="R33" s="1022"/>
      <c r="S33" s="1022"/>
      <c r="T33" s="1022"/>
      <c r="U33" s="1022"/>
      <c r="V33" s="1022"/>
      <c r="W33" s="1022"/>
      <c r="X33" s="1023"/>
      <c r="Y33" s="418" t="s">
        <v>54</v>
      </c>
      <c r="Z33" s="1027"/>
      <c r="AA33" s="1028"/>
      <c r="AB33" s="526"/>
      <c r="AC33" s="1033"/>
      <c r="AD33" s="103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301</v>
      </c>
      <c r="AC34" s="1029"/>
      <c r="AD34" s="102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469</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4"/>
      <c r="Z37" s="837"/>
      <c r="AA37" s="838"/>
      <c r="AB37" s="1038" t="s">
        <v>11</v>
      </c>
      <c r="AC37" s="1039"/>
      <c r="AD37" s="1040"/>
      <c r="AE37" s="1044" t="s">
        <v>554</v>
      </c>
      <c r="AF37" s="1044"/>
      <c r="AG37" s="1044"/>
      <c r="AH37" s="1044"/>
      <c r="AI37" s="1044" t="s">
        <v>551</v>
      </c>
      <c r="AJ37" s="1044"/>
      <c r="AK37" s="1044"/>
      <c r="AL37" s="1044"/>
      <c r="AM37" s="1044" t="s">
        <v>548</v>
      </c>
      <c r="AN37" s="1044"/>
      <c r="AO37" s="1044"/>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12"/>
      <c r="I39" s="1012"/>
      <c r="J39" s="1012"/>
      <c r="K39" s="1012"/>
      <c r="L39" s="1012"/>
      <c r="M39" s="1012"/>
      <c r="N39" s="1012"/>
      <c r="O39" s="1013"/>
      <c r="P39" s="105"/>
      <c r="Q39" s="1020"/>
      <c r="R39" s="1020"/>
      <c r="S39" s="1020"/>
      <c r="T39" s="1020"/>
      <c r="U39" s="1020"/>
      <c r="V39" s="1020"/>
      <c r="W39" s="1020"/>
      <c r="X39" s="1021"/>
      <c r="Y39" s="1030" t="s">
        <v>12</v>
      </c>
      <c r="Z39" s="1031"/>
      <c r="AA39" s="1032"/>
      <c r="AB39" s="464"/>
      <c r="AC39" s="769"/>
      <c r="AD39" s="76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4"/>
      <c r="H40" s="1015"/>
      <c r="I40" s="1015"/>
      <c r="J40" s="1015"/>
      <c r="K40" s="1015"/>
      <c r="L40" s="1015"/>
      <c r="M40" s="1015"/>
      <c r="N40" s="1015"/>
      <c r="O40" s="1016"/>
      <c r="P40" s="1022"/>
      <c r="Q40" s="1022"/>
      <c r="R40" s="1022"/>
      <c r="S40" s="1022"/>
      <c r="T40" s="1022"/>
      <c r="U40" s="1022"/>
      <c r="V40" s="1022"/>
      <c r="W40" s="1022"/>
      <c r="X40" s="1023"/>
      <c r="Y40" s="418" t="s">
        <v>54</v>
      </c>
      <c r="Z40" s="1027"/>
      <c r="AA40" s="1028"/>
      <c r="AB40" s="526"/>
      <c r="AC40" s="1033"/>
      <c r="AD40" s="103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301</v>
      </c>
      <c r="AC41" s="1029"/>
      <c r="AD41" s="102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469</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4"/>
      <c r="Z44" s="837"/>
      <c r="AA44" s="838"/>
      <c r="AB44" s="1038" t="s">
        <v>11</v>
      </c>
      <c r="AC44" s="1039"/>
      <c r="AD44" s="1040"/>
      <c r="AE44" s="1044" t="s">
        <v>552</v>
      </c>
      <c r="AF44" s="1044"/>
      <c r="AG44" s="1044"/>
      <c r="AH44" s="1044"/>
      <c r="AI44" s="1044" t="s">
        <v>549</v>
      </c>
      <c r="AJ44" s="1044"/>
      <c r="AK44" s="1044"/>
      <c r="AL44" s="1044"/>
      <c r="AM44" s="1044" t="s">
        <v>523</v>
      </c>
      <c r="AN44" s="1044"/>
      <c r="AO44" s="1044"/>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12"/>
      <c r="I46" s="1012"/>
      <c r="J46" s="1012"/>
      <c r="K46" s="1012"/>
      <c r="L46" s="1012"/>
      <c r="M46" s="1012"/>
      <c r="N46" s="1012"/>
      <c r="O46" s="1013"/>
      <c r="P46" s="105"/>
      <c r="Q46" s="1020"/>
      <c r="R46" s="1020"/>
      <c r="S46" s="1020"/>
      <c r="T46" s="1020"/>
      <c r="U46" s="1020"/>
      <c r="V46" s="1020"/>
      <c r="W46" s="1020"/>
      <c r="X46" s="1021"/>
      <c r="Y46" s="1030" t="s">
        <v>12</v>
      </c>
      <c r="Z46" s="1031"/>
      <c r="AA46" s="1032"/>
      <c r="AB46" s="464"/>
      <c r="AC46" s="769"/>
      <c r="AD46" s="76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4"/>
      <c r="H47" s="1015"/>
      <c r="I47" s="1015"/>
      <c r="J47" s="1015"/>
      <c r="K47" s="1015"/>
      <c r="L47" s="1015"/>
      <c r="M47" s="1015"/>
      <c r="N47" s="1015"/>
      <c r="O47" s="1016"/>
      <c r="P47" s="1022"/>
      <c r="Q47" s="1022"/>
      <c r="R47" s="1022"/>
      <c r="S47" s="1022"/>
      <c r="T47" s="1022"/>
      <c r="U47" s="1022"/>
      <c r="V47" s="1022"/>
      <c r="W47" s="1022"/>
      <c r="X47" s="1023"/>
      <c r="Y47" s="418" t="s">
        <v>54</v>
      </c>
      <c r="Z47" s="1027"/>
      <c r="AA47" s="1028"/>
      <c r="AB47" s="526"/>
      <c r="AC47" s="1033"/>
      <c r="AD47" s="103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301</v>
      </c>
      <c r="AC48" s="1029"/>
      <c r="AD48" s="102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469</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4"/>
      <c r="Z51" s="837"/>
      <c r="AA51" s="838"/>
      <c r="AB51" s="560" t="s">
        <v>11</v>
      </c>
      <c r="AC51" s="1039"/>
      <c r="AD51" s="1040"/>
      <c r="AE51" s="1044" t="s">
        <v>552</v>
      </c>
      <c r="AF51" s="1044"/>
      <c r="AG51" s="1044"/>
      <c r="AH51" s="1044"/>
      <c r="AI51" s="1044" t="s">
        <v>549</v>
      </c>
      <c r="AJ51" s="1044"/>
      <c r="AK51" s="1044"/>
      <c r="AL51" s="1044"/>
      <c r="AM51" s="1044" t="s">
        <v>523</v>
      </c>
      <c r="AN51" s="1044"/>
      <c r="AO51" s="1044"/>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12"/>
      <c r="I53" s="1012"/>
      <c r="J53" s="1012"/>
      <c r="K53" s="1012"/>
      <c r="L53" s="1012"/>
      <c r="M53" s="1012"/>
      <c r="N53" s="1012"/>
      <c r="O53" s="1013"/>
      <c r="P53" s="105"/>
      <c r="Q53" s="1020"/>
      <c r="R53" s="1020"/>
      <c r="S53" s="1020"/>
      <c r="T53" s="1020"/>
      <c r="U53" s="1020"/>
      <c r="V53" s="1020"/>
      <c r="W53" s="1020"/>
      <c r="X53" s="1021"/>
      <c r="Y53" s="1030" t="s">
        <v>12</v>
      </c>
      <c r="Z53" s="1031"/>
      <c r="AA53" s="1032"/>
      <c r="AB53" s="464"/>
      <c r="AC53" s="769"/>
      <c r="AD53" s="76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4"/>
      <c r="H54" s="1015"/>
      <c r="I54" s="1015"/>
      <c r="J54" s="1015"/>
      <c r="K54" s="1015"/>
      <c r="L54" s="1015"/>
      <c r="M54" s="1015"/>
      <c r="N54" s="1015"/>
      <c r="O54" s="1016"/>
      <c r="P54" s="1022"/>
      <c r="Q54" s="1022"/>
      <c r="R54" s="1022"/>
      <c r="S54" s="1022"/>
      <c r="T54" s="1022"/>
      <c r="U54" s="1022"/>
      <c r="V54" s="1022"/>
      <c r="W54" s="1022"/>
      <c r="X54" s="1023"/>
      <c r="Y54" s="418" t="s">
        <v>54</v>
      </c>
      <c r="Z54" s="1027"/>
      <c r="AA54" s="1028"/>
      <c r="AB54" s="526"/>
      <c r="AC54" s="1033"/>
      <c r="AD54" s="103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301</v>
      </c>
      <c r="AC55" s="1029"/>
      <c r="AD55" s="102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469</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4"/>
      <c r="Z58" s="837"/>
      <c r="AA58" s="838"/>
      <c r="AB58" s="1038" t="s">
        <v>11</v>
      </c>
      <c r="AC58" s="1039"/>
      <c r="AD58" s="1040"/>
      <c r="AE58" s="1044" t="s">
        <v>552</v>
      </c>
      <c r="AF58" s="1044"/>
      <c r="AG58" s="1044"/>
      <c r="AH58" s="1044"/>
      <c r="AI58" s="1044" t="s">
        <v>549</v>
      </c>
      <c r="AJ58" s="1044"/>
      <c r="AK58" s="1044"/>
      <c r="AL58" s="1044"/>
      <c r="AM58" s="1044" t="s">
        <v>523</v>
      </c>
      <c r="AN58" s="1044"/>
      <c r="AO58" s="1044"/>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12"/>
      <c r="I60" s="1012"/>
      <c r="J60" s="1012"/>
      <c r="K60" s="1012"/>
      <c r="L60" s="1012"/>
      <c r="M60" s="1012"/>
      <c r="N60" s="1012"/>
      <c r="O60" s="1013"/>
      <c r="P60" s="105"/>
      <c r="Q60" s="1020"/>
      <c r="R60" s="1020"/>
      <c r="S60" s="1020"/>
      <c r="T60" s="1020"/>
      <c r="U60" s="1020"/>
      <c r="V60" s="1020"/>
      <c r="W60" s="1020"/>
      <c r="X60" s="1021"/>
      <c r="Y60" s="1030" t="s">
        <v>12</v>
      </c>
      <c r="Z60" s="1031"/>
      <c r="AA60" s="1032"/>
      <c r="AB60" s="464"/>
      <c r="AC60" s="769"/>
      <c r="AD60" s="76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4"/>
      <c r="H61" s="1015"/>
      <c r="I61" s="1015"/>
      <c r="J61" s="1015"/>
      <c r="K61" s="1015"/>
      <c r="L61" s="1015"/>
      <c r="M61" s="1015"/>
      <c r="N61" s="1015"/>
      <c r="O61" s="1016"/>
      <c r="P61" s="1022"/>
      <c r="Q61" s="1022"/>
      <c r="R61" s="1022"/>
      <c r="S61" s="1022"/>
      <c r="T61" s="1022"/>
      <c r="U61" s="1022"/>
      <c r="V61" s="1022"/>
      <c r="W61" s="1022"/>
      <c r="X61" s="1023"/>
      <c r="Y61" s="418" t="s">
        <v>54</v>
      </c>
      <c r="Z61" s="1027"/>
      <c r="AA61" s="1028"/>
      <c r="AB61" s="526"/>
      <c r="AC61" s="1033"/>
      <c r="AD61" s="103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301</v>
      </c>
      <c r="AC62" s="1029"/>
      <c r="AD62" s="102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469</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4"/>
      <c r="Z65" s="837"/>
      <c r="AA65" s="838"/>
      <c r="AB65" s="1038" t="s">
        <v>11</v>
      </c>
      <c r="AC65" s="1039"/>
      <c r="AD65" s="1040"/>
      <c r="AE65" s="1044" t="s">
        <v>552</v>
      </c>
      <c r="AF65" s="1044"/>
      <c r="AG65" s="1044"/>
      <c r="AH65" s="1044"/>
      <c r="AI65" s="1044" t="s">
        <v>549</v>
      </c>
      <c r="AJ65" s="1044"/>
      <c r="AK65" s="1044"/>
      <c r="AL65" s="1044"/>
      <c r="AM65" s="1044" t="s">
        <v>523</v>
      </c>
      <c r="AN65" s="1044"/>
      <c r="AO65" s="1044"/>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12"/>
      <c r="I67" s="1012"/>
      <c r="J67" s="1012"/>
      <c r="K67" s="1012"/>
      <c r="L67" s="1012"/>
      <c r="M67" s="1012"/>
      <c r="N67" s="1012"/>
      <c r="O67" s="1013"/>
      <c r="P67" s="105"/>
      <c r="Q67" s="1020"/>
      <c r="R67" s="1020"/>
      <c r="S67" s="1020"/>
      <c r="T67" s="1020"/>
      <c r="U67" s="1020"/>
      <c r="V67" s="1020"/>
      <c r="W67" s="1020"/>
      <c r="X67" s="1021"/>
      <c r="Y67" s="1030" t="s">
        <v>12</v>
      </c>
      <c r="Z67" s="1031"/>
      <c r="AA67" s="1032"/>
      <c r="AB67" s="464"/>
      <c r="AC67" s="769"/>
      <c r="AD67" s="76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4"/>
      <c r="H68" s="1015"/>
      <c r="I68" s="1015"/>
      <c r="J68" s="1015"/>
      <c r="K68" s="1015"/>
      <c r="L68" s="1015"/>
      <c r="M68" s="1015"/>
      <c r="N68" s="1015"/>
      <c r="O68" s="1016"/>
      <c r="P68" s="1022"/>
      <c r="Q68" s="1022"/>
      <c r="R68" s="1022"/>
      <c r="S68" s="1022"/>
      <c r="T68" s="1022"/>
      <c r="U68" s="1022"/>
      <c r="V68" s="1022"/>
      <c r="W68" s="1022"/>
      <c r="X68" s="1023"/>
      <c r="Y68" s="418" t="s">
        <v>54</v>
      </c>
      <c r="Z68" s="1027"/>
      <c r="AA68" s="1028"/>
      <c r="AB68" s="526"/>
      <c r="AC68" s="1033"/>
      <c r="AD68" s="103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7"/>
      <c r="H69" s="1018"/>
      <c r="I69" s="1018"/>
      <c r="J69" s="1018"/>
      <c r="K69" s="1018"/>
      <c r="L69" s="1018"/>
      <c r="M69" s="1018"/>
      <c r="N69" s="1018"/>
      <c r="O69" s="1019"/>
      <c r="P69" s="1024"/>
      <c r="Q69" s="1024"/>
      <c r="R69" s="1024"/>
      <c r="S69" s="1024"/>
      <c r="T69" s="1024"/>
      <c r="U69" s="1024"/>
      <c r="V69" s="1024"/>
      <c r="W69" s="1024"/>
      <c r="X69" s="1025"/>
      <c r="Y69" s="418" t="s">
        <v>13</v>
      </c>
      <c r="Z69" s="1027"/>
      <c r="AA69" s="102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8" t="s">
        <v>487</v>
      </c>
      <c r="H2" s="599"/>
      <c r="I2" s="599"/>
      <c r="J2" s="599"/>
      <c r="K2" s="599"/>
      <c r="L2" s="599"/>
      <c r="M2" s="599"/>
      <c r="N2" s="599"/>
      <c r="O2" s="599"/>
      <c r="P2" s="599"/>
      <c r="Q2" s="599"/>
      <c r="R2" s="599"/>
      <c r="S2" s="599"/>
      <c r="T2" s="599"/>
      <c r="U2" s="599"/>
      <c r="V2" s="599"/>
      <c r="W2" s="599"/>
      <c r="X2" s="599"/>
      <c r="Y2" s="599"/>
      <c r="Z2" s="599"/>
      <c r="AA2" s="599"/>
      <c r="AB2" s="600"/>
      <c r="AC2" s="598" t="s">
        <v>489</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3" t="s">
        <v>17</v>
      </c>
      <c r="H3" s="671"/>
      <c r="I3" s="671"/>
      <c r="J3" s="671"/>
      <c r="K3" s="671"/>
      <c r="L3" s="670" t="s">
        <v>18</v>
      </c>
      <c r="M3" s="671"/>
      <c r="N3" s="671"/>
      <c r="O3" s="671"/>
      <c r="P3" s="671"/>
      <c r="Q3" s="671"/>
      <c r="R3" s="671"/>
      <c r="S3" s="671"/>
      <c r="T3" s="671"/>
      <c r="U3" s="671"/>
      <c r="V3" s="671"/>
      <c r="W3" s="671"/>
      <c r="X3" s="672"/>
      <c r="Y3" s="656" t="s">
        <v>19</v>
      </c>
      <c r="Z3" s="657"/>
      <c r="AA3" s="657"/>
      <c r="AB3" s="806"/>
      <c r="AC3" s="823"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7"/>
      <c r="B4" s="1058"/>
      <c r="C4" s="1058"/>
      <c r="D4" s="1058"/>
      <c r="E4" s="1058"/>
      <c r="F4" s="1059"/>
      <c r="G4" s="673"/>
      <c r="H4" s="674"/>
      <c r="I4" s="674"/>
      <c r="J4" s="674"/>
      <c r="K4" s="675"/>
      <c r="L4" s="667"/>
      <c r="M4" s="668"/>
      <c r="N4" s="668"/>
      <c r="O4" s="668"/>
      <c r="P4" s="668"/>
      <c r="Q4" s="668"/>
      <c r="R4" s="668"/>
      <c r="S4" s="668"/>
      <c r="T4" s="668"/>
      <c r="U4" s="668"/>
      <c r="V4" s="668"/>
      <c r="W4" s="668"/>
      <c r="X4" s="669"/>
      <c r="Y4" s="391"/>
      <c r="Z4" s="392"/>
      <c r="AA4" s="392"/>
      <c r="AB4" s="813"/>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57"/>
      <c r="B5" s="1058"/>
      <c r="C5" s="1058"/>
      <c r="D5" s="1058"/>
      <c r="E5" s="1058"/>
      <c r="F5" s="1059"/>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7"/>
      <c r="B6" s="1058"/>
      <c r="C6" s="1058"/>
      <c r="D6" s="1058"/>
      <c r="E6" s="1058"/>
      <c r="F6" s="1059"/>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7"/>
      <c r="B7" s="1058"/>
      <c r="C7" s="1058"/>
      <c r="D7" s="1058"/>
      <c r="E7" s="1058"/>
      <c r="F7" s="105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7"/>
      <c r="B8" s="1058"/>
      <c r="C8" s="1058"/>
      <c r="D8" s="1058"/>
      <c r="E8" s="1058"/>
      <c r="F8" s="105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7"/>
      <c r="B9" s="1058"/>
      <c r="C9" s="1058"/>
      <c r="D9" s="1058"/>
      <c r="E9" s="1058"/>
      <c r="F9" s="105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7"/>
      <c r="B10" s="1058"/>
      <c r="C10" s="1058"/>
      <c r="D10" s="1058"/>
      <c r="E10" s="1058"/>
      <c r="F10" s="105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7"/>
      <c r="B11" s="1058"/>
      <c r="C11" s="1058"/>
      <c r="D11" s="1058"/>
      <c r="E11" s="1058"/>
      <c r="F11" s="105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7"/>
      <c r="B12" s="1058"/>
      <c r="C12" s="1058"/>
      <c r="D12" s="1058"/>
      <c r="E12" s="1058"/>
      <c r="F12" s="105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7"/>
      <c r="B13" s="1058"/>
      <c r="C13" s="1058"/>
      <c r="D13" s="1058"/>
      <c r="E13" s="1058"/>
      <c r="F13" s="105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7"/>
      <c r="B14" s="1058"/>
      <c r="C14" s="1058"/>
      <c r="D14" s="1058"/>
      <c r="E14" s="1058"/>
      <c r="F14" s="1059"/>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7"/>
      <c r="B15" s="1058"/>
      <c r="C15" s="1058"/>
      <c r="D15" s="1058"/>
      <c r="E15" s="1058"/>
      <c r="F15" s="1059"/>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1"/>
    </row>
    <row r="16" spans="1:50" ht="25.5" customHeight="1" x14ac:dyDescent="0.15">
      <c r="A16" s="1057"/>
      <c r="B16" s="1058"/>
      <c r="C16" s="1058"/>
      <c r="D16" s="1058"/>
      <c r="E16" s="1058"/>
      <c r="F16" s="1059"/>
      <c r="G16" s="823"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6"/>
      <c r="AC16" s="823"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7"/>
      <c r="B17" s="1058"/>
      <c r="C17" s="1058"/>
      <c r="D17" s="1058"/>
      <c r="E17" s="1058"/>
      <c r="F17" s="1059"/>
      <c r="G17" s="673"/>
      <c r="H17" s="674"/>
      <c r="I17" s="674"/>
      <c r="J17" s="674"/>
      <c r="K17" s="675"/>
      <c r="L17" s="667"/>
      <c r="M17" s="668"/>
      <c r="N17" s="668"/>
      <c r="O17" s="668"/>
      <c r="P17" s="668"/>
      <c r="Q17" s="668"/>
      <c r="R17" s="668"/>
      <c r="S17" s="668"/>
      <c r="T17" s="668"/>
      <c r="U17" s="668"/>
      <c r="V17" s="668"/>
      <c r="W17" s="668"/>
      <c r="X17" s="669"/>
      <c r="Y17" s="391"/>
      <c r="Z17" s="392"/>
      <c r="AA17" s="392"/>
      <c r="AB17" s="813"/>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57"/>
      <c r="B18" s="1058"/>
      <c r="C18" s="1058"/>
      <c r="D18" s="1058"/>
      <c r="E18" s="1058"/>
      <c r="F18" s="105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7"/>
      <c r="B19" s="1058"/>
      <c r="C19" s="1058"/>
      <c r="D19" s="1058"/>
      <c r="E19" s="1058"/>
      <c r="F19" s="105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7"/>
      <c r="B20" s="1058"/>
      <c r="C20" s="1058"/>
      <c r="D20" s="1058"/>
      <c r="E20" s="1058"/>
      <c r="F20" s="105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7"/>
      <c r="B21" s="1058"/>
      <c r="C21" s="1058"/>
      <c r="D21" s="1058"/>
      <c r="E21" s="1058"/>
      <c r="F21" s="105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7"/>
      <c r="B22" s="1058"/>
      <c r="C22" s="1058"/>
      <c r="D22" s="1058"/>
      <c r="E22" s="1058"/>
      <c r="F22" s="105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7"/>
      <c r="B23" s="1058"/>
      <c r="C23" s="1058"/>
      <c r="D23" s="1058"/>
      <c r="E23" s="1058"/>
      <c r="F23" s="105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7"/>
      <c r="B24" s="1058"/>
      <c r="C24" s="1058"/>
      <c r="D24" s="1058"/>
      <c r="E24" s="1058"/>
      <c r="F24" s="105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7"/>
      <c r="B25" s="1058"/>
      <c r="C25" s="1058"/>
      <c r="D25" s="1058"/>
      <c r="E25" s="1058"/>
      <c r="F25" s="105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7"/>
      <c r="B26" s="1058"/>
      <c r="C26" s="1058"/>
      <c r="D26" s="1058"/>
      <c r="E26" s="1058"/>
      <c r="F26" s="105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7"/>
      <c r="B27" s="1058"/>
      <c r="C27" s="1058"/>
      <c r="D27" s="1058"/>
      <c r="E27" s="1058"/>
      <c r="F27" s="1059"/>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7"/>
      <c r="B28" s="1058"/>
      <c r="C28" s="1058"/>
      <c r="D28" s="1058"/>
      <c r="E28" s="1058"/>
      <c r="F28" s="1059"/>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1"/>
    </row>
    <row r="29" spans="1:50" ht="24.75" customHeight="1" x14ac:dyDescent="0.15">
      <c r="A29" s="1057"/>
      <c r="B29" s="1058"/>
      <c r="C29" s="1058"/>
      <c r="D29" s="1058"/>
      <c r="E29" s="1058"/>
      <c r="F29" s="1059"/>
      <c r="G29" s="823"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6"/>
      <c r="AC29" s="823"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7"/>
      <c r="B30" s="1058"/>
      <c r="C30" s="1058"/>
      <c r="D30" s="1058"/>
      <c r="E30" s="1058"/>
      <c r="F30" s="1059"/>
      <c r="G30" s="673"/>
      <c r="H30" s="674"/>
      <c r="I30" s="674"/>
      <c r="J30" s="674"/>
      <c r="K30" s="675"/>
      <c r="L30" s="667"/>
      <c r="M30" s="668"/>
      <c r="N30" s="668"/>
      <c r="O30" s="668"/>
      <c r="P30" s="668"/>
      <c r="Q30" s="668"/>
      <c r="R30" s="668"/>
      <c r="S30" s="668"/>
      <c r="T30" s="668"/>
      <c r="U30" s="668"/>
      <c r="V30" s="668"/>
      <c r="W30" s="668"/>
      <c r="X30" s="669"/>
      <c r="Y30" s="391"/>
      <c r="Z30" s="392"/>
      <c r="AA30" s="392"/>
      <c r="AB30" s="813"/>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7"/>
      <c r="B31" s="1058"/>
      <c r="C31" s="1058"/>
      <c r="D31" s="1058"/>
      <c r="E31" s="1058"/>
      <c r="F31" s="105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7"/>
      <c r="B32" s="1058"/>
      <c r="C32" s="1058"/>
      <c r="D32" s="1058"/>
      <c r="E32" s="1058"/>
      <c r="F32" s="105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7"/>
      <c r="B33" s="1058"/>
      <c r="C33" s="1058"/>
      <c r="D33" s="1058"/>
      <c r="E33" s="1058"/>
      <c r="F33" s="105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7"/>
      <c r="B34" s="1058"/>
      <c r="C34" s="1058"/>
      <c r="D34" s="1058"/>
      <c r="E34" s="1058"/>
      <c r="F34" s="105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7"/>
      <c r="B35" s="1058"/>
      <c r="C35" s="1058"/>
      <c r="D35" s="1058"/>
      <c r="E35" s="1058"/>
      <c r="F35" s="105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7"/>
      <c r="B36" s="1058"/>
      <c r="C36" s="1058"/>
      <c r="D36" s="1058"/>
      <c r="E36" s="1058"/>
      <c r="F36" s="105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7"/>
      <c r="B37" s="1058"/>
      <c r="C37" s="1058"/>
      <c r="D37" s="1058"/>
      <c r="E37" s="1058"/>
      <c r="F37" s="105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7"/>
      <c r="B38" s="1058"/>
      <c r="C38" s="1058"/>
      <c r="D38" s="1058"/>
      <c r="E38" s="1058"/>
      <c r="F38" s="105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7"/>
      <c r="B39" s="1058"/>
      <c r="C39" s="1058"/>
      <c r="D39" s="1058"/>
      <c r="E39" s="1058"/>
      <c r="F39" s="105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7"/>
      <c r="B40" s="1058"/>
      <c r="C40" s="1058"/>
      <c r="D40" s="1058"/>
      <c r="E40" s="1058"/>
      <c r="F40" s="1059"/>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7"/>
      <c r="B41" s="1058"/>
      <c r="C41" s="1058"/>
      <c r="D41" s="1058"/>
      <c r="E41" s="1058"/>
      <c r="F41" s="1059"/>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1"/>
    </row>
    <row r="42" spans="1:50" ht="24.75" customHeight="1" x14ac:dyDescent="0.15">
      <c r="A42" s="1057"/>
      <c r="B42" s="1058"/>
      <c r="C42" s="1058"/>
      <c r="D42" s="1058"/>
      <c r="E42" s="1058"/>
      <c r="F42" s="1059"/>
      <c r="G42" s="823"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6"/>
      <c r="AC42" s="823"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7"/>
      <c r="B43" s="1058"/>
      <c r="C43" s="1058"/>
      <c r="D43" s="1058"/>
      <c r="E43" s="1058"/>
      <c r="F43" s="1059"/>
      <c r="G43" s="673"/>
      <c r="H43" s="674"/>
      <c r="I43" s="674"/>
      <c r="J43" s="674"/>
      <c r="K43" s="675"/>
      <c r="L43" s="667"/>
      <c r="M43" s="668"/>
      <c r="N43" s="668"/>
      <c r="O43" s="668"/>
      <c r="P43" s="668"/>
      <c r="Q43" s="668"/>
      <c r="R43" s="668"/>
      <c r="S43" s="668"/>
      <c r="T43" s="668"/>
      <c r="U43" s="668"/>
      <c r="V43" s="668"/>
      <c r="W43" s="668"/>
      <c r="X43" s="669"/>
      <c r="Y43" s="391"/>
      <c r="Z43" s="392"/>
      <c r="AA43" s="392"/>
      <c r="AB43" s="813"/>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57"/>
      <c r="B44" s="1058"/>
      <c r="C44" s="1058"/>
      <c r="D44" s="1058"/>
      <c r="E44" s="1058"/>
      <c r="F44" s="105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7"/>
      <c r="B45" s="1058"/>
      <c r="C45" s="1058"/>
      <c r="D45" s="1058"/>
      <c r="E45" s="1058"/>
      <c r="F45" s="105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7"/>
      <c r="B46" s="1058"/>
      <c r="C46" s="1058"/>
      <c r="D46" s="1058"/>
      <c r="E46" s="1058"/>
      <c r="F46" s="105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7"/>
      <c r="B47" s="1058"/>
      <c r="C47" s="1058"/>
      <c r="D47" s="1058"/>
      <c r="E47" s="1058"/>
      <c r="F47" s="105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7"/>
      <c r="B48" s="1058"/>
      <c r="C48" s="1058"/>
      <c r="D48" s="1058"/>
      <c r="E48" s="1058"/>
      <c r="F48" s="105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7"/>
      <c r="B49" s="1058"/>
      <c r="C49" s="1058"/>
      <c r="D49" s="1058"/>
      <c r="E49" s="1058"/>
      <c r="F49" s="105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7"/>
      <c r="B50" s="1058"/>
      <c r="C50" s="1058"/>
      <c r="D50" s="1058"/>
      <c r="E50" s="1058"/>
      <c r="F50" s="105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7"/>
      <c r="B51" s="1058"/>
      <c r="C51" s="1058"/>
      <c r="D51" s="1058"/>
      <c r="E51" s="1058"/>
      <c r="F51" s="105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7"/>
      <c r="B52" s="1058"/>
      <c r="C52" s="1058"/>
      <c r="D52" s="1058"/>
      <c r="E52" s="1058"/>
      <c r="F52" s="105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1"/>
    </row>
    <row r="56" spans="1:50" ht="24.75" customHeight="1" x14ac:dyDescent="0.15">
      <c r="A56" s="1057"/>
      <c r="B56" s="1058"/>
      <c r="C56" s="1058"/>
      <c r="D56" s="1058"/>
      <c r="E56" s="1058"/>
      <c r="F56" s="1059"/>
      <c r="G56" s="823"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6"/>
      <c r="AC56" s="823"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7"/>
      <c r="B57" s="1058"/>
      <c r="C57" s="1058"/>
      <c r="D57" s="1058"/>
      <c r="E57" s="1058"/>
      <c r="F57" s="1059"/>
      <c r="G57" s="673"/>
      <c r="H57" s="674"/>
      <c r="I57" s="674"/>
      <c r="J57" s="674"/>
      <c r="K57" s="675"/>
      <c r="L57" s="667"/>
      <c r="M57" s="668"/>
      <c r="N57" s="668"/>
      <c r="O57" s="668"/>
      <c r="P57" s="668"/>
      <c r="Q57" s="668"/>
      <c r="R57" s="668"/>
      <c r="S57" s="668"/>
      <c r="T57" s="668"/>
      <c r="U57" s="668"/>
      <c r="V57" s="668"/>
      <c r="W57" s="668"/>
      <c r="X57" s="669"/>
      <c r="Y57" s="391"/>
      <c r="Z57" s="392"/>
      <c r="AA57" s="392"/>
      <c r="AB57" s="813"/>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57"/>
      <c r="B58" s="1058"/>
      <c r="C58" s="1058"/>
      <c r="D58" s="1058"/>
      <c r="E58" s="1058"/>
      <c r="F58" s="105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7"/>
      <c r="B59" s="1058"/>
      <c r="C59" s="1058"/>
      <c r="D59" s="1058"/>
      <c r="E59" s="1058"/>
      <c r="F59" s="105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7"/>
      <c r="B60" s="1058"/>
      <c r="C60" s="1058"/>
      <c r="D60" s="1058"/>
      <c r="E60" s="1058"/>
      <c r="F60" s="105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7"/>
      <c r="B61" s="1058"/>
      <c r="C61" s="1058"/>
      <c r="D61" s="1058"/>
      <c r="E61" s="1058"/>
      <c r="F61" s="105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7"/>
      <c r="B62" s="1058"/>
      <c r="C62" s="1058"/>
      <c r="D62" s="1058"/>
      <c r="E62" s="1058"/>
      <c r="F62" s="105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7"/>
      <c r="B63" s="1058"/>
      <c r="C63" s="1058"/>
      <c r="D63" s="1058"/>
      <c r="E63" s="1058"/>
      <c r="F63" s="105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7"/>
      <c r="B64" s="1058"/>
      <c r="C64" s="1058"/>
      <c r="D64" s="1058"/>
      <c r="E64" s="1058"/>
      <c r="F64" s="105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7"/>
      <c r="B65" s="1058"/>
      <c r="C65" s="1058"/>
      <c r="D65" s="1058"/>
      <c r="E65" s="1058"/>
      <c r="F65" s="105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7"/>
      <c r="B66" s="1058"/>
      <c r="C66" s="1058"/>
      <c r="D66" s="1058"/>
      <c r="E66" s="1058"/>
      <c r="F66" s="105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7"/>
      <c r="B67" s="1058"/>
      <c r="C67" s="1058"/>
      <c r="D67" s="1058"/>
      <c r="E67" s="1058"/>
      <c r="F67" s="1059"/>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7"/>
      <c r="B68" s="1058"/>
      <c r="C68" s="1058"/>
      <c r="D68" s="1058"/>
      <c r="E68" s="1058"/>
      <c r="F68" s="1059"/>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1"/>
    </row>
    <row r="69" spans="1:50" ht="25.5" customHeight="1" x14ac:dyDescent="0.15">
      <c r="A69" s="1057"/>
      <c r="B69" s="1058"/>
      <c r="C69" s="1058"/>
      <c r="D69" s="1058"/>
      <c r="E69" s="1058"/>
      <c r="F69" s="1059"/>
      <c r="G69" s="823"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6"/>
      <c r="AC69" s="823"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7"/>
      <c r="B70" s="1058"/>
      <c r="C70" s="1058"/>
      <c r="D70" s="1058"/>
      <c r="E70" s="1058"/>
      <c r="F70" s="1059"/>
      <c r="G70" s="673"/>
      <c r="H70" s="674"/>
      <c r="I70" s="674"/>
      <c r="J70" s="674"/>
      <c r="K70" s="675"/>
      <c r="L70" s="667"/>
      <c r="M70" s="668"/>
      <c r="N70" s="668"/>
      <c r="O70" s="668"/>
      <c r="P70" s="668"/>
      <c r="Q70" s="668"/>
      <c r="R70" s="668"/>
      <c r="S70" s="668"/>
      <c r="T70" s="668"/>
      <c r="U70" s="668"/>
      <c r="V70" s="668"/>
      <c r="W70" s="668"/>
      <c r="X70" s="669"/>
      <c r="Y70" s="391"/>
      <c r="Z70" s="392"/>
      <c r="AA70" s="392"/>
      <c r="AB70" s="813"/>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57"/>
      <c r="B71" s="1058"/>
      <c r="C71" s="1058"/>
      <c r="D71" s="1058"/>
      <c r="E71" s="1058"/>
      <c r="F71" s="105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7"/>
      <c r="B72" s="1058"/>
      <c r="C72" s="1058"/>
      <c r="D72" s="1058"/>
      <c r="E72" s="1058"/>
      <c r="F72" s="105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7"/>
      <c r="B73" s="1058"/>
      <c r="C73" s="1058"/>
      <c r="D73" s="1058"/>
      <c r="E73" s="1058"/>
      <c r="F73" s="105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7"/>
      <c r="B74" s="1058"/>
      <c r="C74" s="1058"/>
      <c r="D74" s="1058"/>
      <c r="E74" s="1058"/>
      <c r="F74" s="105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7"/>
      <c r="B75" s="1058"/>
      <c r="C75" s="1058"/>
      <c r="D75" s="1058"/>
      <c r="E75" s="1058"/>
      <c r="F75" s="105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7"/>
      <c r="B76" s="1058"/>
      <c r="C76" s="1058"/>
      <c r="D76" s="1058"/>
      <c r="E76" s="1058"/>
      <c r="F76" s="105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7"/>
      <c r="B77" s="1058"/>
      <c r="C77" s="1058"/>
      <c r="D77" s="1058"/>
      <c r="E77" s="1058"/>
      <c r="F77" s="105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7"/>
      <c r="B78" s="1058"/>
      <c r="C78" s="1058"/>
      <c r="D78" s="1058"/>
      <c r="E78" s="1058"/>
      <c r="F78" s="105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7"/>
      <c r="B79" s="1058"/>
      <c r="C79" s="1058"/>
      <c r="D79" s="1058"/>
      <c r="E79" s="1058"/>
      <c r="F79" s="105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7"/>
      <c r="B80" s="1058"/>
      <c r="C80" s="1058"/>
      <c r="D80" s="1058"/>
      <c r="E80" s="1058"/>
      <c r="F80" s="1059"/>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7"/>
      <c r="B81" s="1058"/>
      <c r="C81" s="1058"/>
      <c r="D81" s="1058"/>
      <c r="E81" s="1058"/>
      <c r="F81" s="1059"/>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1"/>
    </row>
    <row r="82" spans="1:50" ht="24.75" customHeight="1" x14ac:dyDescent="0.15">
      <c r="A82" s="1057"/>
      <c r="B82" s="1058"/>
      <c r="C82" s="1058"/>
      <c r="D82" s="1058"/>
      <c r="E82" s="1058"/>
      <c r="F82" s="1059"/>
      <c r="G82" s="823"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6"/>
      <c r="AC82" s="823"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7"/>
      <c r="B83" s="1058"/>
      <c r="C83" s="1058"/>
      <c r="D83" s="1058"/>
      <c r="E83" s="1058"/>
      <c r="F83" s="1059"/>
      <c r="G83" s="673"/>
      <c r="H83" s="674"/>
      <c r="I83" s="674"/>
      <c r="J83" s="674"/>
      <c r="K83" s="675"/>
      <c r="L83" s="667"/>
      <c r="M83" s="668"/>
      <c r="N83" s="668"/>
      <c r="O83" s="668"/>
      <c r="P83" s="668"/>
      <c r="Q83" s="668"/>
      <c r="R83" s="668"/>
      <c r="S83" s="668"/>
      <c r="T83" s="668"/>
      <c r="U83" s="668"/>
      <c r="V83" s="668"/>
      <c r="W83" s="668"/>
      <c r="X83" s="669"/>
      <c r="Y83" s="391"/>
      <c r="Z83" s="392"/>
      <c r="AA83" s="392"/>
      <c r="AB83" s="813"/>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57"/>
      <c r="B84" s="1058"/>
      <c r="C84" s="1058"/>
      <c r="D84" s="1058"/>
      <c r="E84" s="1058"/>
      <c r="F84" s="105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7"/>
      <c r="B85" s="1058"/>
      <c r="C85" s="1058"/>
      <c r="D85" s="1058"/>
      <c r="E85" s="1058"/>
      <c r="F85" s="105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7"/>
      <c r="B86" s="1058"/>
      <c r="C86" s="1058"/>
      <c r="D86" s="1058"/>
      <c r="E86" s="1058"/>
      <c r="F86" s="105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7"/>
      <c r="B87" s="1058"/>
      <c r="C87" s="1058"/>
      <c r="D87" s="1058"/>
      <c r="E87" s="1058"/>
      <c r="F87" s="105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7"/>
      <c r="B88" s="1058"/>
      <c r="C88" s="1058"/>
      <c r="D88" s="1058"/>
      <c r="E88" s="1058"/>
      <c r="F88" s="105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7"/>
      <c r="B89" s="1058"/>
      <c r="C89" s="1058"/>
      <c r="D89" s="1058"/>
      <c r="E89" s="1058"/>
      <c r="F89" s="105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7"/>
      <c r="B90" s="1058"/>
      <c r="C90" s="1058"/>
      <c r="D90" s="1058"/>
      <c r="E90" s="1058"/>
      <c r="F90" s="105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7"/>
      <c r="B91" s="1058"/>
      <c r="C91" s="1058"/>
      <c r="D91" s="1058"/>
      <c r="E91" s="1058"/>
      <c r="F91" s="105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7"/>
      <c r="B92" s="1058"/>
      <c r="C92" s="1058"/>
      <c r="D92" s="1058"/>
      <c r="E92" s="1058"/>
      <c r="F92" s="105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7"/>
      <c r="B93" s="1058"/>
      <c r="C93" s="1058"/>
      <c r="D93" s="1058"/>
      <c r="E93" s="1058"/>
      <c r="F93" s="1059"/>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7"/>
      <c r="B94" s="1058"/>
      <c r="C94" s="1058"/>
      <c r="D94" s="1058"/>
      <c r="E94" s="1058"/>
      <c r="F94" s="1059"/>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1"/>
    </row>
    <row r="95" spans="1:50" ht="24.75" customHeight="1" x14ac:dyDescent="0.15">
      <c r="A95" s="1057"/>
      <c r="B95" s="1058"/>
      <c r="C95" s="1058"/>
      <c r="D95" s="1058"/>
      <c r="E95" s="1058"/>
      <c r="F95" s="1059"/>
      <c r="G95" s="823"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6"/>
      <c r="AC95" s="823"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7"/>
      <c r="B96" s="1058"/>
      <c r="C96" s="1058"/>
      <c r="D96" s="1058"/>
      <c r="E96" s="1058"/>
      <c r="F96" s="1059"/>
      <c r="G96" s="673"/>
      <c r="H96" s="674"/>
      <c r="I96" s="674"/>
      <c r="J96" s="674"/>
      <c r="K96" s="675"/>
      <c r="L96" s="667"/>
      <c r="M96" s="668"/>
      <c r="N96" s="668"/>
      <c r="O96" s="668"/>
      <c r="P96" s="668"/>
      <c r="Q96" s="668"/>
      <c r="R96" s="668"/>
      <c r="S96" s="668"/>
      <c r="T96" s="668"/>
      <c r="U96" s="668"/>
      <c r="V96" s="668"/>
      <c r="W96" s="668"/>
      <c r="X96" s="669"/>
      <c r="Y96" s="391"/>
      <c r="Z96" s="392"/>
      <c r="AA96" s="392"/>
      <c r="AB96" s="813"/>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57"/>
      <c r="B97" s="1058"/>
      <c r="C97" s="1058"/>
      <c r="D97" s="1058"/>
      <c r="E97" s="1058"/>
      <c r="F97" s="105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7"/>
      <c r="B98" s="1058"/>
      <c r="C98" s="1058"/>
      <c r="D98" s="1058"/>
      <c r="E98" s="1058"/>
      <c r="F98" s="105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7"/>
      <c r="B99" s="1058"/>
      <c r="C99" s="1058"/>
      <c r="D99" s="1058"/>
      <c r="E99" s="1058"/>
      <c r="F99" s="105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7"/>
      <c r="B100" s="1058"/>
      <c r="C100" s="1058"/>
      <c r="D100" s="1058"/>
      <c r="E100" s="1058"/>
      <c r="F100" s="105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7"/>
      <c r="B101" s="1058"/>
      <c r="C101" s="1058"/>
      <c r="D101" s="1058"/>
      <c r="E101" s="1058"/>
      <c r="F101" s="105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7"/>
      <c r="B102" s="1058"/>
      <c r="C102" s="1058"/>
      <c r="D102" s="1058"/>
      <c r="E102" s="1058"/>
      <c r="F102" s="105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7"/>
      <c r="B103" s="1058"/>
      <c r="C103" s="1058"/>
      <c r="D103" s="1058"/>
      <c r="E103" s="1058"/>
      <c r="F103" s="105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7"/>
      <c r="B104" s="1058"/>
      <c r="C104" s="1058"/>
      <c r="D104" s="1058"/>
      <c r="E104" s="1058"/>
      <c r="F104" s="105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7"/>
      <c r="B105" s="1058"/>
      <c r="C105" s="1058"/>
      <c r="D105" s="1058"/>
      <c r="E105" s="1058"/>
      <c r="F105" s="105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1"/>
    </row>
    <row r="109" spans="1:50" ht="24.75" customHeight="1" x14ac:dyDescent="0.15">
      <c r="A109" s="1057"/>
      <c r="B109" s="1058"/>
      <c r="C109" s="1058"/>
      <c r="D109" s="1058"/>
      <c r="E109" s="1058"/>
      <c r="F109" s="1059"/>
      <c r="G109" s="823"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6"/>
      <c r="AC109" s="823"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7"/>
      <c r="B110" s="1058"/>
      <c r="C110" s="1058"/>
      <c r="D110" s="1058"/>
      <c r="E110" s="1058"/>
      <c r="F110" s="1059"/>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13"/>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57"/>
      <c r="B111" s="1058"/>
      <c r="C111" s="1058"/>
      <c r="D111" s="1058"/>
      <c r="E111" s="1058"/>
      <c r="F111" s="105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7"/>
      <c r="B112" s="1058"/>
      <c r="C112" s="1058"/>
      <c r="D112" s="1058"/>
      <c r="E112" s="1058"/>
      <c r="F112" s="105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7"/>
      <c r="B113" s="1058"/>
      <c r="C113" s="1058"/>
      <c r="D113" s="1058"/>
      <c r="E113" s="1058"/>
      <c r="F113" s="105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7"/>
      <c r="B114" s="1058"/>
      <c r="C114" s="1058"/>
      <c r="D114" s="1058"/>
      <c r="E114" s="1058"/>
      <c r="F114" s="105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7"/>
      <c r="B115" s="1058"/>
      <c r="C115" s="1058"/>
      <c r="D115" s="1058"/>
      <c r="E115" s="1058"/>
      <c r="F115" s="105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7"/>
      <c r="B116" s="1058"/>
      <c r="C116" s="1058"/>
      <c r="D116" s="1058"/>
      <c r="E116" s="1058"/>
      <c r="F116" s="105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7"/>
      <c r="B117" s="1058"/>
      <c r="C117" s="1058"/>
      <c r="D117" s="1058"/>
      <c r="E117" s="1058"/>
      <c r="F117" s="105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7"/>
      <c r="B118" s="1058"/>
      <c r="C118" s="1058"/>
      <c r="D118" s="1058"/>
      <c r="E118" s="1058"/>
      <c r="F118" s="105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7"/>
      <c r="B119" s="1058"/>
      <c r="C119" s="1058"/>
      <c r="D119" s="1058"/>
      <c r="E119" s="1058"/>
      <c r="F119" s="105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7"/>
      <c r="B120" s="1058"/>
      <c r="C120" s="1058"/>
      <c r="D120" s="1058"/>
      <c r="E120" s="1058"/>
      <c r="F120" s="1059"/>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7"/>
      <c r="B121" s="1058"/>
      <c r="C121" s="1058"/>
      <c r="D121" s="1058"/>
      <c r="E121" s="1058"/>
      <c r="F121" s="1059"/>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1"/>
    </row>
    <row r="122" spans="1:50" ht="25.5" customHeight="1" x14ac:dyDescent="0.15">
      <c r="A122" s="1057"/>
      <c r="B122" s="1058"/>
      <c r="C122" s="1058"/>
      <c r="D122" s="1058"/>
      <c r="E122" s="1058"/>
      <c r="F122" s="1059"/>
      <c r="G122" s="823"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6"/>
      <c r="AC122" s="823"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7"/>
      <c r="B123" s="1058"/>
      <c r="C123" s="1058"/>
      <c r="D123" s="1058"/>
      <c r="E123" s="1058"/>
      <c r="F123" s="1059"/>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13"/>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57"/>
      <c r="B124" s="1058"/>
      <c r="C124" s="1058"/>
      <c r="D124" s="1058"/>
      <c r="E124" s="1058"/>
      <c r="F124" s="105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7"/>
      <c r="B125" s="1058"/>
      <c r="C125" s="1058"/>
      <c r="D125" s="1058"/>
      <c r="E125" s="1058"/>
      <c r="F125" s="105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7"/>
      <c r="B126" s="1058"/>
      <c r="C126" s="1058"/>
      <c r="D126" s="1058"/>
      <c r="E126" s="1058"/>
      <c r="F126" s="105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7"/>
      <c r="B127" s="1058"/>
      <c r="C127" s="1058"/>
      <c r="D127" s="1058"/>
      <c r="E127" s="1058"/>
      <c r="F127" s="105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7"/>
      <c r="B128" s="1058"/>
      <c r="C128" s="1058"/>
      <c r="D128" s="1058"/>
      <c r="E128" s="1058"/>
      <c r="F128" s="105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7"/>
      <c r="B129" s="1058"/>
      <c r="C129" s="1058"/>
      <c r="D129" s="1058"/>
      <c r="E129" s="1058"/>
      <c r="F129" s="105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7"/>
      <c r="B130" s="1058"/>
      <c r="C130" s="1058"/>
      <c r="D130" s="1058"/>
      <c r="E130" s="1058"/>
      <c r="F130" s="105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7"/>
      <c r="B131" s="1058"/>
      <c r="C131" s="1058"/>
      <c r="D131" s="1058"/>
      <c r="E131" s="1058"/>
      <c r="F131" s="105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7"/>
      <c r="B132" s="1058"/>
      <c r="C132" s="1058"/>
      <c r="D132" s="1058"/>
      <c r="E132" s="1058"/>
      <c r="F132" s="105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7"/>
      <c r="B133" s="1058"/>
      <c r="C133" s="1058"/>
      <c r="D133" s="1058"/>
      <c r="E133" s="1058"/>
      <c r="F133" s="1059"/>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7"/>
      <c r="B134" s="1058"/>
      <c r="C134" s="1058"/>
      <c r="D134" s="1058"/>
      <c r="E134" s="1058"/>
      <c r="F134" s="1059"/>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1"/>
    </row>
    <row r="135" spans="1:50" ht="24.75" customHeight="1" x14ac:dyDescent="0.15">
      <c r="A135" s="1057"/>
      <c r="B135" s="1058"/>
      <c r="C135" s="1058"/>
      <c r="D135" s="1058"/>
      <c r="E135" s="1058"/>
      <c r="F135" s="1059"/>
      <c r="G135" s="823"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6"/>
      <c r="AC135" s="823"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7"/>
      <c r="B136" s="1058"/>
      <c r="C136" s="1058"/>
      <c r="D136" s="1058"/>
      <c r="E136" s="1058"/>
      <c r="F136" s="1059"/>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13"/>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57"/>
      <c r="B137" s="1058"/>
      <c r="C137" s="1058"/>
      <c r="D137" s="1058"/>
      <c r="E137" s="1058"/>
      <c r="F137" s="105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7"/>
      <c r="B138" s="1058"/>
      <c r="C138" s="1058"/>
      <c r="D138" s="1058"/>
      <c r="E138" s="1058"/>
      <c r="F138" s="105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7"/>
      <c r="B139" s="1058"/>
      <c r="C139" s="1058"/>
      <c r="D139" s="1058"/>
      <c r="E139" s="1058"/>
      <c r="F139" s="105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7"/>
      <c r="B140" s="1058"/>
      <c r="C140" s="1058"/>
      <c r="D140" s="1058"/>
      <c r="E140" s="1058"/>
      <c r="F140" s="105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7"/>
      <c r="B141" s="1058"/>
      <c r="C141" s="1058"/>
      <c r="D141" s="1058"/>
      <c r="E141" s="1058"/>
      <c r="F141" s="105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7"/>
      <c r="B142" s="1058"/>
      <c r="C142" s="1058"/>
      <c r="D142" s="1058"/>
      <c r="E142" s="1058"/>
      <c r="F142" s="105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7"/>
      <c r="B143" s="1058"/>
      <c r="C143" s="1058"/>
      <c r="D143" s="1058"/>
      <c r="E143" s="1058"/>
      <c r="F143" s="105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7"/>
      <c r="B144" s="1058"/>
      <c r="C144" s="1058"/>
      <c r="D144" s="1058"/>
      <c r="E144" s="1058"/>
      <c r="F144" s="105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7"/>
      <c r="B145" s="1058"/>
      <c r="C145" s="1058"/>
      <c r="D145" s="1058"/>
      <c r="E145" s="1058"/>
      <c r="F145" s="105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7"/>
      <c r="B146" s="1058"/>
      <c r="C146" s="1058"/>
      <c r="D146" s="1058"/>
      <c r="E146" s="1058"/>
      <c r="F146" s="1059"/>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7"/>
      <c r="B147" s="1058"/>
      <c r="C147" s="1058"/>
      <c r="D147" s="1058"/>
      <c r="E147" s="1058"/>
      <c r="F147" s="1059"/>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1"/>
    </row>
    <row r="148" spans="1:50" ht="24.75" customHeight="1" x14ac:dyDescent="0.15">
      <c r="A148" s="1057"/>
      <c r="B148" s="1058"/>
      <c r="C148" s="1058"/>
      <c r="D148" s="1058"/>
      <c r="E148" s="1058"/>
      <c r="F148" s="1059"/>
      <c r="G148" s="823"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6"/>
      <c r="AC148" s="823"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7"/>
      <c r="B149" s="1058"/>
      <c r="C149" s="1058"/>
      <c r="D149" s="1058"/>
      <c r="E149" s="1058"/>
      <c r="F149" s="1059"/>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13"/>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57"/>
      <c r="B150" s="1058"/>
      <c r="C150" s="1058"/>
      <c r="D150" s="1058"/>
      <c r="E150" s="1058"/>
      <c r="F150" s="105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7"/>
      <c r="B151" s="1058"/>
      <c r="C151" s="1058"/>
      <c r="D151" s="1058"/>
      <c r="E151" s="1058"/>
      <c r="F151" s="105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7"/>
      <c r="B152" s="1058"/>
      <c r="C152" s="1058"/>
      <c r="D152" s="1058"/>
      <c r="E152" s="1058"/>
      <c r="F152" s="105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7"/>
      <c r="B153" s="1058"/>
      <c r="C153" s="1058"/>
      <c r="D153" s="1058"/>
      <c r="E153" s="1058"/>
      <c r="F153" s="105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7"/>
      <c r="B154" s="1058"/>
      <c r="C154" s="1058"/>
      <c r="D154" s="1058"/>
      <c r="E154" s="1058"/>
      <c r="F154" s="105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7"/>
      <c r="B155" s="1058"/>
      <c r="C155" s="1058"/>
      <c r="D155" s="1058"/>
      <c r="E155" s="1058"/>
      <c r="F155" s="105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7"/>
      <c r="B156" s="1058"/>
      <c r="C156" s="1058"/>
      <c r="D156" s="1058"/>
      <c r="E156" s="1058"/>
      <c r="F156" s="105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7"/>
      <c r="B157" s="1058"/>
      <c r="C157" s="1058"/>
      <c r="D157" s="1058"/>
      <c r="E157" s="1058"/>
      <c r="F157" s="105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7"/>
      <c r="B158" s="1058"/>
      <c r="C158" s="1058"/>
      <c r="D158" s="1058"/>
      <c r="E158" s="1058"/>
      <c r="F158" s="105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1"/>
    </row>
    <row r="162" spans="1:50" ht="24.75" customHeight="1" x14ac:dyDescent="0.15">
      <c r="A162" s="1057"/>
      <c r="B162" s="1058"/>
      <c r="C162" s="1058"/>
      <c r="D162" s="1058"/>
      <c r="E162" s="1058"/>
      <c r="F162" s="1059"/>
      <c r="G162" s="823"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6"/>
      <c r="AC162" s="823"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7"/>
      <c r="B163" s="1058"/>
      <c r="C163" s="1058"/>
      <c r="D163" s="1058"/>
      <c r="E163" s="1058"/>
      <c r="F163" s="1059"/>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13"/>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57"/>
      <c r="B164" s="1058"/>
      <c r="C164" s="1058"/>
      <c r="D164" s="1058"/>
      <c r="E164" s="1058"/>
      <c r="F164" s="105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7"/>
      <c r="B165" s="1058"/>
      <c r="C165" s="1058"/>
      <c r="D165" s="1058"/>
      <c r="E165" s="1058"/>
      <c r="F165" s="105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7"/>
      <c r="B166" s="1058"/>
      <c r="C166" s="1058"/>
      <c r="D166" s="1058"/>
      <c r="E166" s="1058"/>
      <c r="F166" s="105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7"/>
      <c r="B167" s="1058"/>
      <c r="C167" s="1058"/>
      <c r="D167" s="1058"/>
      <c r="E167" s="1058"/>
      <c r="F167" s="105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7"/>
      <c r="B168" s="1058"/>
      <c r="C168" s="1058"/>
      <c r="D168" s="1058"/>
      <c r="E168" s="1058"/>
      <c r="F168" s="105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7"/>
      <c r="B169" s="1058"/>
      <c r="C169" s="1058"/>
      <c r="D169" s="1058"/>
      <c r="E169" s="1058"/>
      <c r="F169" s="105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7"/>
      <c r="B170" s="1058"/>
      <c r="C170" s="1058"/>
      <c r="D170" s="1058"/>
      <c r="E170" s="1058"/>
      <c r="F170" s="105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7"/>
      <c r="B171" s="1058"/>
      <c r="C171" s="1058"/>
      <c r="D171" s="1058"/>
      <c r="E171" s="1058"/>
      <c r="F171" s="105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7"/>
      <c r="B172" s="1058"/>
      <c r="C172" s="1058"/>
      <c r="D172" s="1058"/>
      <c r="E172" s="1058"/>
      <c r="F172" s="105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7"/>
      <c r="B173" s="1058"/>
      <c r="C173" s="1058"/>
      <c r="D173" s="1058"/>
      <c r="E173" s="1058"/>
      <c r="F173" s="1059"/>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7"/>
      <c r="B174" s="1058"/>
      <c r="C174" s="1058"/>
      <c r="D174" s="1058"/>
      <c r="E174" s="1058"/>
      <c r="F174" s="1059"/>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1"/>
    </row>
    <row r="175" spans="1:50" ht="25.5" customHeight="1" x14ac:dyDescent="0.15">
      <c r="A175" s="1057"/>
      <c r="B175" s="1058"/>
      <c r="C175" s="1058"/>
      <c r="D175" s="1058"/>
      <c r="E175" s="1058"/>
      <c r="F175" s="1059"/>
      <c r="G175" s="823"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6"/>
      <c r="AC175" s="823"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7"/>
      <c r="B176" s="1058"/>
      <c r="C176" s="1058"/>
      <c r="D176" s="1058"/>
      <c r="E176" s="1058"/>
      <c r="F176" s="1059"/>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13"/>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57"/>
      <c r="B177" s="1058"/>
      <c r="C177" s="1058"/>
      <c r="D177" s="1058"/>
      <c r="E177" s="1058"/>
      <c r="F177" s="105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7"/>
      <c r="B178" s="1058"/>
      <c r="C178" s="1058"/>
      <c r="D178" s="1058"/>
      <c r="E178" s="1058"/>
      <c r="F178" s="105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7"/>
      <c r="B179" s="1058"/>
      <c r="C179" s="1058"/>
      <c r="D179" s="1058"/>
      <c r="E179" s="1058"/>
      <c r="F179" s="105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7"/>
      <c r="B180" s="1058"/>
      <c r="C180" s="1058"/>
      <c r="D180" s="1058"/>
      <c r="E180" s="1058"/>
      <c r="F180" s="105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7"/>
      <c r="B181" s="1058"/>
      <c r="C181" s="1058"/>
      <c r="D181" s="1058"/>
      <c r="E181" s="1058"/>
      <c r="F181" s="105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7"/>
      <c r="B182" s="1058"/>
      <c r="C182" s="1058"/>
      <c r="D182" s="1058"/>
      <c r="E182" s="1058"/>
      <c r="F182" s="105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7"/>
      <c r="B183" s="1058"/>
      <c r="C183" s="1058"/>
      <c r="D183" s="1058"/>
      <c r="E183" s="1058"/>
      <c r="F183" s="105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7"/>
      <c r="B184" s="1058"/>
      <c r="C184" s="1058"/>
      <c r="D184" s="1058"/>
      <c r="E184" s="1058"/>
      <c r="F184" s="105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7"/>
      <c r="B185" s="1058"/>
      <c r="C185" s="1058"/>
      <c r="D185" s="1058"/>
      <c r="E185" s="1058"/>
      <c r="F185" s="105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7"/>
      <c r="B186" s="1058"/>
      <c r="C186" s="1058"/>
      <c r="D186" s="1058"/>
      <c r="E186" s="1058"/>
      <c r="F186" s="1059"/>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7"/>
      <c r="B187" s="1058"/>
      <c r="C187" s="1058"/>
      <c r="D187" s="1058"/>
      <c r="E187" s="1058"/>
      <c r="F187" s="1059"/>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1"/>
    </row>
    <row r="188" spans="1:50" ht="24.75" customHeight="1" x14ac:dyDescent="0.15">
      <c r="A188" s="1057"/>
      <c r="B188" s="1058"/>
      <c r="C188" s="1058"/>
      <c r="D188" s="1058"/>
      <c r="E188" s="1058"/>
      <c r="F188" s="1059"/>
      <c r="G188" s="823"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6"/>
      <c r="AC188" s="823"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7"/>
      <c r="B189" s="1058"/>
      <c r="C189" s="1058"/>
      <c r="D189" s="1058"/>
      <c r="E189" s="1058"/>
      <c r="F189" s="1059"/>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13"/>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57"/>
      <c r="B190" s="1058"/>
      <c r="C190" s="1058"/>
      <c r="D190" s="1058"/>
      <c r="E190" s="1058"/>
      <c r="F190" s="105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7"/>
      <c r="B191" s="1058"/>
      <c r="C191" s="1058"/>
      <c r="D191" s="1058"/>
      <c r="E191" s="1058"/>
      <c r="F191" s="105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7"/>
      <c r="B192" s="1058"/>
      <c r="C192" s="1058"/>
      <c r="D192" s="1058"/>
      <c r="E192" s="1058"/>
      <c r="F192" s="105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7"/>
      <c r="B193" s="1058"/>
      <c r="C193" s="1058"/>
      <c r="D193" s="1058"/>
      <c r="E193" s="1058"/>
      <c r="F193" s="105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7"/>
      <c r="B194" s="1058"/>
      <c r="C194" s="1058"/>
      <c r="D194" s="1058"/>
      <c r="E194" s="1058"/>
      <c r="F194" s="105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7"/>
      <c r="B195" s="1058"/>
      <c r="C195" s="1058"/>
      <c r="D195" s="1058"/>
      <c r="E195" s="1058"/>
      <c r="F195" s="105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7"/>
      <c r="B196" s="1058"/>
      <c r="C196" s="1058"/>
      <c r="D196" s="1058"/>
      <c r="E196" s="1058"/>
      <c r="F196" s="105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7"/>
      <c r="B197" s="1058"/>
      <c r="C197" s="1058"/>
      <c r="D197" s="1058"/>
      <c r="E197" s="1058"/>
      <c r="F197" s="105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7"/>
      <c r="B198" s="1058"/>
      <c r="C198" s="1058"/>
      <c r="D198" s="1058"/>
      <c r="E198" s="1058"/>
      <c r="F198" s="105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7"/>
      <c r="B199" s="1058"/>
      <c r="C199" s="1058"/>
      <c r="D199" s="1058"/>
      <c r="E199" s="1058"/>
      <c r="F199" s="1059"/>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7"/>
      <c r="B200" s="1058"/>
      <c r="C200" s="1058"/>
      <c r="D200" s="1058"/>
      <c r="E200" s="1058"/>
      <c r="F200" s="1059"/>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1"/>
    </row>
    <row r="201" spans="1:50" ht="24.75" customHeight="1" x14ac:dyDescent="0.15">
      <c r="A201" s="1057"/>
      <c r="B201" s="1058"/>
      <c r="C201" s="1058"/>
      <c r="D201" s="1058"/>
      <c r="E201" s="1058"/>
      <c r="F201" s="1059"/>
      <c r="G201" s="823"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6"/>
      <c r="AC201" s="823"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7"/>
      <c r="B202" s="1058"/>
      <c r="C202" s="1058"/>
      <c r="D202" s="1058"/>
      <c r="E202" s="1058"/>
      <c r="F202" s="1059"/>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13"/>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57"/>
      <c r="B203" s="1058"/>
      <c r="C203" s="1058"/>
      <c r="D203" s="1058"/>
      <c r="E203" s="1058"/>
      <c r="F203" s="105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7"/>
      <c r="B204" s="1058"/>
      <c r="C204" s="1058"/>
      <c r="D204" s="1058"/>
      <c r="E204" s="1058"/>
      <c r="F204" s="105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7"/>
      <c r="B205" s="1058"/>
      <c r="C205" s="1058"/>
      <c r="D205" s="1058"/>
      <c r="E205" s="1058"/>
      <c r="F205" s="105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7"/>
      <c r="B206" s="1058"/>
      <c r="C206" s="1058"/>
      <c r="D206" s="1058"/>
      <c r="E206" s="1058"/>
      <c r="F206" s="105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7"/>
      <c r="B207" s="1058"/>
      <c r="C207" s="1058"/>
      <c r="D207" s="1058"/>
      <c r="E207" s="1058"/>
      <c r="F207" s="105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7"/>
      <c r="B208" s="1058"/>
      <c r="C208" s="1058"/>
      <c r="D208" s="1058"/>
      <c r="E208" s="1058"/>
      <c r="F208" s="105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7"/>
      <c r="B209" s="1058"/>
      <c r="C209" s="1058"/>
      <c r="D209" s="1058"/>
      <c r="E209" s="1058"/>
      <c r="F209" s="105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7"/>
      <c r="B210" s="1058"/>
      <c r="C210" s="1058"/>
      <c r="D210" s="1058"/>
      <c r="E210" s="1058"/>
      <c r="F210" s="105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7"/>
      <c r="B211" s="1058"/>
      <c r="C211" s="1058"/>
      <c r="D211" s="1058"/>
      <c r="E211" s="1058"/>
      <c r="F211" s="105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1"/>
    </row>
    <row r="215" spans="1:50" ht="24.75" customHeight="1" x14ac:dyDescent="0.15">
      <c r="A215" s="1057"/>
      <c r="B215" s="1058"/>
      <c r="C215" s="1058"/>
      <c r="D215" s="1058"/>
      <c r="E215" s="1058"/>
      <c r="F215" s="1059"/>
      <c r="G215" s="823"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6"/>
      <c r="AC215" s="823"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7"/>
      <c r="B216" s="1058"/>
      <c r="C216" s="1058"/>
      <c r="D216" s="1058"/>
      <c r="E216" s="1058"/>
      <c r="F216" s="1059"/>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13"/>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57"/>
      <c r="B217" s="1058"/>
      <c r="C217" s="1058"/>
      <c r="D217" s="1058"/>
      <c r="E217" s="1058"/>
      <c r="F217" s="105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7"/>
      <c r="B218" s="1058"/>
      <c r="C218" s="1058"/>
      <c r="D218" s="1058"/>
      <c r="E218" s="1058"/>
      <c r="F218" s="105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7"/>
      <c r="B219" s="1058"/>
      <c r="C219" s="1058"/>
      <c r="D219" s="1058"/>
      <c r="E219" s="1058"/>
      <c r="F219" s="105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7"/>
      <c r="B220" s="1058"/>
      <c r="C220" s="1058"/>
      <c r="D220" s="1058"/>
      <c r="E220" s="1058"/>
      <c r="F220" s="105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7"/>
      <c r="B221" s="1058"/>
      <c r="C221" s="1058"/>
      <c r="D221" s="1058"/>
      <c r="E221" s="1058"/>
      <c r="F221" s="105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7"/>
      <c r="B222" s="1058"/>
      <c r="C222" s="1058"/>
      <c r="D222" s="1058"/>
      <c r="E222" s="1058"/>
      <c r="F222" s="105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7"/>
      <c r="B223" s="1058"/>
      <c r="C223" s="1058"/>
      <c r="D223" s="1058"/>
      <c r="E223" s="1058"/>
      <c r="F223" s="105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7"/>
      <c r="B224" s="1058"/>
      <c r="C224" s="1058"/>
      <c r="D224" s="1058"/>
      <c r="E224" s="1058"/>
      <c r="F224" s="105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7"/>
      <c r="B225" s="1058"/>
      <c r="C225" s="1058"/>
      <c r="D225" s="1058"/>
      <c r="E225" s="1058"/>
      <c r="F225" s="105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7"/>
      <c r="B226" s="1058"/>
      <c r="C226" s="1058"/>
      <c r="D226" s="1058"/>
      <c r="E226" s="1058"/>
      <c r="F226" s="1059"/>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7"/>
      <c r="B227" s="1058"/>
      <c r="C227" s="1058"/>
      <c r="D227" s="1058"/>
      <c r="E227" s="1058"/>
      <c r="F227" s="1059"/>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1"/>
    </row>
    <row r="228" spans="1:50" ht="25.5" customHeight="1" x14ac:dyDescent="0.15">
      <c r="A228" s="1057"/>
      <c r="B228" s="1058"/>
      <c r="C228" s="1058"/>
      <c r="D228" s="1058"/>
      <c r="E228" s="1058"/>
      <c r="F228" s="1059"/>
      <c r="G228" s="823"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6"/>
      <c r="AC228" s="823"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7"/>
      <c r="B229" s="1058"/>
      <c r="C229" s="1058"/>
      <c r="D229" s="1058"/>
      <c r="E229" s="1058"/>
      <c r="F229" s="1059"/>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13"/>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57"/>
      <c r="B230" s="1058"/>
      <c r="C230" s="1058"/>
      <c r="D230" s="1058"/>
      <c r="E230" s="1058"/>
      <c r="F230" s="105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7"/>
      <c r="B231" s="1058"/>
      <c r="C231" s="1058"/>
      <c r="D231" s="1058"/>
      <c r="E231" s="1058"/>
      <c r="F231" s="105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7"/>
      <c r="B232" s="1058"/>
      <c r="C232" s="1058"/>
      <c r="D232" s="1058"/>
      <c r="E232" s="1058"/>
      <c r="F232" s="105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7"/>
      <c r="B233" s="1058"/>
      <c r="C233" s="1058"/>
      <c r="D233" s="1058"/>
      <c r="E233" s="1058"/>
      <c r="F233" s="105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7"/>
      <c r="B234" s="1058"/>
      <c r="C234" s="1058"/>
      <c r="D234" s="1058"/>
      <c r="E234" s="1058"/>
      <c r="F234" s="105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7"/>
      <c r="B235" s="1058"/>
      <c r="C235" s="1058"/>
      <c r="D235" s="1058"/>
      <c r="E235" s="1058"/>
      <c r="F235" s="105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7"/>
      <c r="B236" s="1058"/>
      <c r="C236" s="1058"/>
      <c r="D236" s="1058"/>
      <c r="E236" s="1058"/>
      <c r="F236" s="105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7"/>
      <c r="B237" s="1058"/>
      <c r="C237" s="1058"/>
      <c r="D237" s="1058"/>
      <c r="E237" s="1058"/>
      <c r="F237" s="105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7"/>
      <c r="B238" s="1058"/>
      <c r="C238" s="1058"/>
      <c r="D238" s="1058"/>
      <c r="E238" s="1058"/>
      <c r="F238" s="105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7"/>
      <c r="B239" s="1058"/>
      <c r="C239" s="1058"/>
      <c r="D239" s="1058"/>
      <c r="E239" s="1058"/>
      <c r="F239" s="1059"/>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7"/>
      <c r="B240" s="1058"/>
      <c r="C240" s="1058"/>
      <c r="D240" s="1058"/>
      <c r="E240" s="1058"/>
      <c r="F240" s="1059"/>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1"/>
    </row>
    <row r="241" spans="1:50" ht="24.75" customHeight="1" x14ac:dyDescent="0.15">
      <c r="A241" s="1057"/>
      <c r="B241" s="1058"/>
      <c r="C241" s="1058"/>
      <c r="D241" s="1058"/>
      <c r="E241" s="1058"/>
      <c r="F241" s="1059"/>
      <c r="G241" s="823"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6"/>
      <c r="AC241" s="823"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7"/>
      <c r="B242" s="1058"/>
      <c r="C242" s="1058"/>
      <c r="D242" s="1058"/>
      <c r="E242" s="1058"/>
      <c r="F242" s="1059"/>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13"/>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57"/>
      <c r="B243" s="1058"/>
      <c r="C243" s="1058"/>
      <c r="D243" s="1058"/>
      <c r="E243" s="1058"/>
      <c r="F243" s="105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7"/>
      <c r="B244" s="1058"/>
      <c r="C244" s="1058"/>
      <c r="D244" s="1058"/>
      <c r="E244" s="1058"/>
      <c r="F244" s="105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7"/>
      <c r="B245" s="1058"/>
      <c r="C245" s="1058"/>
      <c r="D245" s="1058"/>
      <c r="E245" s="1058"/>
      <c r="F245" s="105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7"/>
      <c r="B246" s="1058"/>
      <c r="C246" s="1058"/>
      <c r="D246" s="1058"/>
      <c r="E246" s="1058"/>
      <c r="F246" s="105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7"/>
      <c r="B247" s="1058"/>
      <c r="C247" s="1058"/>
      <c r="D247" s="1058"/>
      <c r="E247" s="1058"/>
      <c r="F247" s="105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7"/>
      <c r="B248" s="1058"/>
      <c r="C248" s="1058"/>
      <c r="D248" s="1058"/>
      <c r="E248" s="1058"/>
      <c r="F248" s="105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7"/>
      <c r="B249" s="1058"/>
      <c r="C249" s="1058"/>
      <c r="D249" s="1058"/>
      <c r="E249" s="1058"/>
      <c r="F249" s="105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7"/>
      <c r="B250" s="1058"/>
      <c r="C250" s="1058"/>
      <c r="D250" s="1058"/>
      <c r="E250" s="1058"/>
      <c r="F250" s="105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7"/>
      <c r="B251" s="1058"/>
      <c r="C251" s="1058"/>
      <c r="D251" s="1058"/>
      <c r="E251" s="1058"/>
      <c r="F251" s="105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7"/>
      <c r="B252" s="1058"/>
      <c r="C252" s="1058"/>
      <c r="D252" s="1058"/>
      <c r="E252" s="1058"/>
      <c r="F252" s="1059"/>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7"/>
      <c r="B253" s="1058"/>
      <c r="C253" s="1058"/>
      <c r="D253" s="1058"/>
      <c r="E253" s="1058"/>
      <c r="F253" s="1059"/>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1"/>
    </row>
    <row r="254" spans="1:50" ht="24.75" customHeight="1" x14ac:dyDescent="0.15">
      <c r="A254" s="1057"/>
      <c r="B254" s="1058"/>
      <c r="C254" s="1058"/>
      <c r="D254" s="1058"/>
      <c r="E254" s="1058"/>
      <c r="F254" s="1059"/>
      <c r="G254" s="823"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6"/>
      <c r="AC254" s="823"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7"/>
      <c r="B255" s="1058"/>
      <c r="C255" s="1058"/>
      <c r="D255" s="1058"/>
      <c r="E255" s="1058"/>
      <c r="F255" s="1059"/>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13"/>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57"/>
      <c r="B256" s="1058"/>
      <c r="C256" s="1058"/>
      <c r="D256" s="1058"/>
      <c r="E256" s="1058"/>
      <c r="F256" s="105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7"/>
      <c r="B257" s="1058"/>
      <c r="C257" s="1058"/>
      <c r="D257" s="1058"/>
      <c r="E257" s="1058"/>
      <c r="F257" s="105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7"/>
      <c r="B258" s="1058"/>
      <c r="C258" s="1058"/>
      <c r="D258" s="1058"/>
      <c r="E258" s="1058"/>
      <c r="F258" s="105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7"/>
      <c r="B259" s="1058"/>
      <c r="C259" s="1058"/>
      <c r="D259" s="1058"/>
      <c r="E259" s="1058"/>
      <c r="F259" s="105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7"/>
      <c r="B260" s="1058"/>
      <c r="C260" s="1058"/>
      <c r="D260" s="1058"/>
      <c r="E260" s="1058"/>
      <c r="F260" s="105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7"/>
      <c r="B261" s="1058"/>
      <c r="C261" s="1058"/>
      <c r="D261" s="1058"/>
      <c r="E261" s="1058"/>
      <c r="F261" s="105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7"/>
      <c r="B262" s="1058"/>
      <c r="C262" s="1058"/>
      <c r="D262" s="1058"/>
      <c r="E262" s="1058"/>
      <c r="F262" s="105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7"/>
      <c r="B263" s="1058"/>
      <c r="C263" s="1058"/>
      <c r="D263" s="1058"/>
      <c r="E263" s="1058"/>
      <c r="F263" s="105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7"/>
      <c r="B264" s="1058"/>
      <c r="C264" s="1058"/>
      <c r="D264" s="1058"/>
      <c r="E264" s="1058"/>
      <c r="F264" s="105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16" sqref="BN1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8">
        <v>1</v>
      </c>
      <c r="B4" s="106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8">
        <v>1</v>
      </c>
      <c r="B37" s="106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8">
        <v>1</v>
      </c>
      <c r="B70" s="106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8">
        <v>1</v>
      </c>
      <c r="B103" s="106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8">
        <v>1</v>
      </c>
      <c r="B136" s="106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8">
        <v>1</v>
      </c>
      <c r="B169" s="106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8">
        <v>2</v>
      </c>
      <c r="B170" s="106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8">
        <v>3</v>
      </c>
      <c r="B171" s="106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2019-07-04T12:13:32Z</cp:lastPrinted>
  <dcterms:created xsi:type="dcterms:W3CDTF">2012-03-13T00:50:25Z</dcterms:created>
  <dcterms:modified xsi:type="dcterms:W3CDTF">2019-07-09T07:44:31Z</dcterms:modified>
</cp:coreProperties>
</file>