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875" yWindow="0" windowWidth="20730" windowHeight="9975" tabRatio="815"/>
  </bookViews>
  <sheets>
    <sheet name="調査票" sheetId="1" r:id="rId1"/>
    <sheet name="導入量" sheetId="3" r:id="rId2"/>
    <sheet name="削減原単位" sheetId="2" r:id="rId3"/>
    <sheet name="結果表" sheetId="6" r:id="rId4"/>
    <sheet name="他効果" sheetId="7" r:id="rId5"/>
    <sheet name="ご意見" sheetId="5" r:id="rId6"/>
    <sheet name="解説" sheetId="8" r:id="rId7"/>
    <sheet name="集計用" sheetId="9" state="hidden" r:id="rId8"/>
  </sheets>
  <definedNames>
    <definedName name="_xlnm.Print_Area" localSheetId="5">ご意見!$A$1:$J$25</definedName>
    <definedName name="_xlnm.Print_Area" localSheetId="2">削減原単位!$A$1:$P$101</definedName>
    <definedName name="_xlnm.Print_Area" localSheetId="0">調査票!$B$1:$D$21</definedName>
    <definedName name="_xlnm.Print_Area" localSheetId="1">導入量!$1:$92</definedName>
  </definedNames>
  <calcPr calcId="145621"/>
</workbook>
</file>

<file path=xl/calcChain.xml><?xml version="1.0" encoding="utf-8"?>
<calcChain xmlns="http://schemas.openxmlformats.org/spreadsheetml/2006/main">
  <c r="D17" i="6" l="1"/>
  <c r="C17" i="6"/>
  <c r="C18" i="6" l="1"/>
  <c r="M5" i="9" l="1"/>
  <c r="H5" i="9"/>
  <c r="I5" i="9"/>
  <c r="C16" i="6" l="1"/>
  <c r="C5" i="9" s="1"/>
  <c r="Q83" i="3" l="1"/>
  <c r="L77" i="3"/>
  <c r="AE77" i="3" s="1"/>
  <c r="U77" i="3"/>
  <c r="Q77" i="3"/>
  <c r="M89" i="2"/>
  <c r="J76" i="1"/>
  <c r="H76" i="1" s="1"/>
  <c r="I77" i="3"/>
  <c r="T77" i="3" s="1"/>
  <c r="H77" i="3"/>
  <c r="S77" i="3" s="1"/>
  <c r="G77" i="3"/>
  <c r="R77" i="3" s="1"/>
  <c r="J53" i="1"/>
  <c r="J54" i="3"/>
  <c r="I54" i="3" s="1"/>
  <c r="J58" i="1"/>
  <c r="L58" i="1" s="1"/>
  <c r="J59" i="3"/>
  <c r="L59" i="3" s="1"/>
  <c r="L60" i="3" s="1"/>
  <c r="AE54" i="3" s="1"/>
  <c r="Q61" i="3" s="1"/>
  <c r="I59" i="3"/>
  <c r="H58" i="1"/>
  <c r="H59" i="3"/>
  <c r="G59" i="3"/>
  <c r="L53" i="1"/>
  <c r="L54" i="3"/>
  <c r="H53" i="1"/>
  <c r="H54" i="3"/>
  <c r="I53" i="1"/>
  <c r="G53" i="1"/>
  <c r="I76" i="1" l="1"/>
  <c r="G76" i="1"/>
  <c r="G58" i="1"/>
  <c r="I58" i="1"/>
  <c r="AD77" i="3"/>
  <c r="R85" i="3" s="1"/>
  <c r="V77" i="3"/>
  <c r="Q85" i="3"/>
  <c r="Z77" i="3"/>
  <c r="AB77" i="3"/>
  <c r="S83" i="3"/>
  <c r="T83" i="3"/>
  <c r="R83" i="3"/>
  <c r="X83" i="3"/>
  <c r="AB83" i="3"/>
  <c r="AI83" i="3"/>
  <c r="AF83" i="3"/>
  <c r="U83" i="3"/>
  <c r="Y83" i="3"/>
  <c r="AC83" i="3"/>
  <c r="AH83" i="3"/>
  <c r="AG83" i="3"/>
  <c r="V83" i="3"/>
  <c r="Z83" i="3"/>
  <c r="AK83" i="3"/>
  <c r="AD83" i="3"/>
  <c r="W83" i="3"/>
  <c r="AA83" i="3"/>
  <c r="AJ83" i="3"/>
  <c r="AE83" i="3"/>
  <c r="G54" i="3"/>
  <c r="J60" i="3"/>
  <c r="W77" i="3"/>
  <c r="AC77" i="3"/>
  <c r="S85" i="3" s="1"/>
  <c r="AA77" i="3"/>
  <c r="X77" i="3"/>
  <c r="Y77" i="3"/>
  <c r="H59" i="2"/>
  <c r="L93" i="2"/>
  <c r="AG85" i="3" l="1"/>
  <c r="W85" i="3"/>
  <c r="Y85" i="3"/>
  <c r="AJ85" i="3"/>
  <c r="AD85" i="3"/>
  <c r="AC85" i="3"/>
  <c r="AE85" i="3"/>
  <c r="AA85" i="3"/>
  <c r="X85" i="3"/>
  <c r="AF85" i="3"/>
  <c r="AH85" i="3"/>
  <c r="T85" i="3"/>
  <c r="Z85" i="3"/>
  <c r="U85" i="3"/>
  <c r="AI85" i="3"/>
  <c r="AB85" i="3"/>
  <c r="AK85" i="3"/>
  <c r="V85" i="3"/>
  <c r="U54" i="3"/>
  <c r="M66" i="3"/>
  <c r="Q59" i="3" l="1"/>
  <c r="AB54" i="3"/>
  <c r="X54" i="3"/>
  <c r="AA54" i="3"/>
  <c r="Z54" i="3"/>
  <c r="W54" i="3"/>
  <c r="AC54" i="3"/>
  <c r="V54" i="3"/>
  <c r="AD54" i="3"/>
  <c r="R61" i="3" s="1"/>
  <c r="Y54" i="3"/>
  <c r="D5" i="9"/>
  <c r="E10" i="1"/>
  <c r="K8" i="3" s="1"/>
  <c r="Z61" i="3" l="1"/>
  <c r="AA61" i="3"/>
  <c r="S61" i="3"/>
  <c r="X61" i="3"/>
  <c r="V61" i="3"/>
  <c r="U61" i="3"/>
  <c r="W61" i="3"/>
  <c r="Y61" i="3"/>
  <c r="T61" i="3"/>
  <c r="F35" i="2"/>
  <c r="O33" i="2"/>
  <c r="F65" i="2"/>
  <c r="D9" i="6"/>
  <c r="C30" i="3"/>
  <c r="C77" i="3"/>
  <c r="F33" i="2"/>
  <c r="F37" i="2"/>
  <c r="F41" i="2"/>
  <c r="O31" i="2"/>
  <c r="O35" i="2"/>
  <c r="O39" i="2"/>
  <c r="O43" i="2"/>
  <c r="F59" i="2"/>
  <c r="F63" i="2"/>
  <c r="F67" i="2"/>
  <c r="F71" i="2"/>
  <c r="O61" i="2"/>
  <c r="O65" i="2"/>
  <c r="O69" i="2"/>
  <c r="O73" i="2"/>
  <c r="O91" i="2"/>
  <c r="D4" i="6"/>
  <c r="C44" i="3"/>
  <c r="C86" i="3"/>
  <c r="F34" i="2"/>
  <c r="F38" i="2"/>
  <c r="F42" i="2"/>
  <c r="O32" i="2"/>
  <c r="O36" i="2"/>
  <c r="O40" i="2"/>
  <c r="O44" i="2"/>
  <c r="F60" i="2"/>
  <c r="F64" i="2"/>
  <c r="F68" i="2"/>
  <c r="F72" i="2"/>
  <c r="O62" i="2"/>
  <c r="O66" i="2"/>
  <c r="O70" i="2"/>
  <c r="C73" i="2"/>
  <c r="O92" i="2"/>
  <c r="D5" i="6"/>
  <c r="C54" i="3"/>
  <c r="F31" i="2"/>
  <c r="F39" i="2"/>
  <c r="F43" i="2"/>
  <c r="O37" i="2"/>
  <c r="O41" i="2"/>
  <c r="O45" i="2"/>
  <c r="F61" i="2"/>
  <c r="F69" i="2"/>
  <c r="O59" i="2"/>
  <c r="O63" i="2"/>
  <c r="O67" i="2"/>
  <c r="O71" i="2"/>
  <c r="O89" i="2"/>
  <c r="O93" i="2"/>
  <c r="G20" i="3"/>
  <c r="C68" i="3"/>
  <c r="F32" i="2"/>
  <c r="F36" i="2"/>
  <c r="F40" i="2"/>
  <c r="F44" i="2"/>
  <c r="O34" i="2"/>
  <c r="O38" i="2"/>
  <c r="O42" i="2"/>
  <c r="C45" i="2"/>
  <c r="F62" i="2"/>
  <c r="F66" i="2"/>
  <c r="F70" i="2"/>
  <c r="O60" i="2"/>
  <c r="O64" i="2"/>
  <c r="O68" i="2"/>
  <c r="O72" i="2"/>
  <c r="O90" i="2"/>
  <c r="C93" i="2"/>
  <c r="D11" i="6"/>
  <c r="C19" i="6" l="1"/>
  <c r="C25" i="6" l="1"/>
  <c r="C24" i="6"/>
  <c r="C15" i="6"/>
  <c r="B5" i="9" s="1"/>
  <c r="N93" i="2"/>
  <c r="M93" i="2"/>
  <c r="J92" i="2"/>
  <c r="M92" i="2" s="1"/>
  <c r="J91" i="2"/>
  <c r="J90" i="2"/>
  <c r="J89" i="2"/>
  <c r="L89" i="2" s="1"/>
  <c r="I89" i="2"/>
  <c r="N89" i="2" s="1"/>
  <c r="H89" i="2"/>
  <c r="L72" i="2"/>
  <c r="H72" i="2"/>
  <c r="I72" i="2" s="1"/>
  <c r="N72" i="2" s="1"/>
  <c r="M71" i="2"/>
  <c r="L71" i="2"/>
  <c r="I71" i="2"/>
  <c r="N71" i="2" s="1"/>
  <c r="H71" i="2"/>
  <c r="L70" i="2"/>
  <c r="H70" i="2"/>
  <c r="M70" i="2" s="1"/>
  <c r="M69" i="2"/>
  <c r="L69" i="2"/>
  <c r="I69" i="2"/>
  <c r="N69" i="2" s="1"/>
  <c r="H69" i="2"/>
  <c r="J68" i="2"/>
  <c r="L68" i="2" s="1"/>
  <c r="I68" i="2"/>
  <c r="N68" i="2" s="1"/>
  <c r="H68" i="2"/>
  <c r="M68" i="2" s="1"/>
  <c r="L67" i="2"/>
  <c r="J67" i="2"/>
  <c r="H67" i="2"/>
  <c r="I67" i="2" s="1"/>
  <c r="N67" i="2" s="1"/>
  <c r="J66" i="2"/>
  <c r="L66" i="2" s="1"/>
  <c r="I66" i="2"/>
  <c r="N66" i="2" s="1"/>
  <c r="H66" i="2"/>
  <c r="M66" i="2" s="1"/>
  <c r="L65" i="2"/>
  <c r="J65" i="2"/>
  <c r="H65" i="2"/>
  <c r="I65" i="2" s="1"/>
  <c r="N65" i="2" s="1"/>
  <c r="M64" i="2"/>
  <c r="J64" i="2"/>
  <c r="L64" i="2" s="1"/>
  <c r="H64" i="2"/>
  <c r="I64" i="2" s="1"/>
  <c r="N64" i="2" s="1"/>
  <c r="M63" i="2"/>
  <c r="L63" i="2"/>
  <c r="I63" i="2"/>
  <c r="N63" i="2" s="1"/>
  <c r="H63" i="2"/>
  <c r="L62" i="2"/>
  <c r="J62" i="2"/>
  <c r="H62" i="2"/>
  <c r="I62" i="2" s="1"/>
  <c r="N62" i="2" s="1"/>
  <c r="L61" i="2"/>
  <c r="H61" i="2"/>
  <c r="M61" i="2" s="1"/>
  <c r="J60" i="2"/>
  <c r="L60" i="2" s="1"/>
  <c r="H60" i="2"/>
  <c r="I60" i="2" s="1"/>
  <c r="N60" i="2" s="1"/>
  <c r="M59" i="2"/>
  <c r="J59" i="2"/>
  <c r="L59" i="2" s="1"/>
  <c r="L73" i="2" s="1"/>
  <c r="I59" i="2"/>
  <c r="N59" i="2" s="1"/>
  <c r="M44" i="2"/>
  <c r="L44" i="2"/>
  <c r="H44" i="2"/>
  <c r="I44" i="2" s="1"/>
  <c r="N44" i="2" s="1"/>
  <c r="L43" i="2"/>
  <c r="H43" i="2"/>
  <c r="M43" i="2" s="1"/>
  <c r="M42" i="2"/>
  <c r="L42" i="2"/>
  <c r="I42" i="2"/>
  <c r="N42" i="2" s="1"/>
  <c r="H42" i="2"/>
  <c r="L41" i="2"/>
  <c r="H41" i="2"/>
  <c r="I41" i="2" s="1"/>
  <c r="N41" i="2" s="1"/>
  <c r="J40" i="2"/>
  <c r="L40" i="2" s="1"/>
  <c r="H40" i="2"/>
  <c r="M40" i="2" s="1"/>
  <c r="J39" i="2"/>
  <c r="L39" i="2" s="1"/>
  <c r="H39" i="2"/>
  <c r="I39" i="2" s="1"/>
  <c r="N39" i="2" s="1"/>
  <c r="J38" i="2"/>
  <c r="L38" i="2" s="1"/>
  <c r="H38" i="2"/>
  <c r="M38" i="2" s="1"/>
  <c r="J37" i="2"/>
  <c r="L37" i="2" s="1"/>
  <c r="H37" i="2"/>
  <c r="I37" i="2" s="1"/>
  <c r="N37" i="2" s="1"/>
  <c r="J36" i="2"/>
  <c r="L36" i="2" s="1"/>
  <c r="H36" i="2"/>
  <c r="I36" i="2" s="1"/>
  <c r="N36" i="2" s="1"/>
  <c r="M35" i="2"/>
  <c r="L35" i="2"/>
  <c r="I35" i="2"/>
  <c r="N35" i="2" s="1"/>
  <c r="H35" i="2"/>
  <c r="L34" i="2"/>
  <c r="J34" i="2"/>
  <c r="I34" i="2"/>
  <c r="N34" i="2" s="1"/>
  <c r="H34" i="2"/>
  <c r="M34" i="2" s="1"/>
  <c r="L33" i="2"/>
  <c r="H33" i="2"/>
  <c r="M33" i="2" s="1"/>
  <c r="J32" i="2"/>
  <c r="L32" i="2" s="1"/>
  <c r="H32" i="2"/>
  <c r="I32" i="2" s="1"/>
  <c r="N32" i="2" s="1"/>
  <c r="J31" i="2"/>
  <c r="L31" i="2" s="1"/>
  <c r="L45" i="2" s="1"/>
  <c r="H31" i="2"/>
  <c r="I31" i="2" s="1"/>
  <c r="N31" i="2" s="1"/>
  <c r="D17" i="2"/>
  <c r="D19" i="2" s="1"/>
  <c r="D16" i="2"/>
  <c r="D18" i="2" s="1"/>
  <c r="D15" i="2"/>
  <c r="D14" i="2"/>
  <c r="D13" i="2"/>
  <c r="D12" i="2"/>
  <c r="D11" i="2"/>
  <c r="D10" i="2"/>
  <c r="F60" i="3"/>
  <c r="Q54" i="3" s="1"/>
  <c r="D44" i="3"/>
  <c r="E30" i="3"/>
  <c r="E44" i="3" s="1"/>
  <c r="F20" i="3"/>
  <c r="C4" i="6" s="1"/>
  <c r="C8" i="3"/>
  <c r="E19" i="1"/>
  <c r="E18" i="1"/>
  <c r="C26" i="6" s="1"/>
  <c r="E15" i="1"/>
  <c r="E14" i="1"/>
  <c r="E13" i="1"/>
  <c r="C21" i="6" s="1"/>
  <c r="E12" i="1"/>
  <c r="C20" i="6" s="1"/>
  <c r="E5" i="9" l="1"/>
  <c r="C27" i="6"/>
  <c r="C5" i="6" s="1"/>
  <c r="C6" i="6" s="1"/>
  <c r="I3" i="2"/>
  <c r="E86" i="3"/>
  <c r="D86" i="3"/>
  <c r="E68" i="3"/>
  <c r="D68" i="3"/>
  <c r="C9" i="6" s="1"/>
  <c r="C22" i="6"/>
  <c r="I70" i="2"/>
  <c r="N70" i="2" s="1"/>
  <c r="M72" i="2"/>
  <c r="N91" i="2"/>
  <c r="M91" i="2"/>
  <c r="L91" i="2"/>
  <c r="N92" i="2"/>
  <c r="M31" i="2"/>
  <c r="M36" i="2"/>
  <c r="I33" i="2"/>
  <c r="N33" i="2" s="1"/>
  <c r="N45" i="2" s="1"/>
  <c r="I38" i="2"/>
  <c r="N38" i="2" s="1"/>
  <c r="I40" i="2"/>
  <c r="N40" i="2" s="1"/>
  <c r="M41" i="2"/>
  <c r="I43" i="2"/>
  <c r="N43" i="2" s="1"/>
  <c r="I61" i="2"/>
  <c r="N61" i="2" s="1"/>
  <c r="N73" i="2" s="1"/>
  <c r="M62" i="2"/>
  <c r="M32" i="2"/>
  <c r="M37" i="2"/>
  <c r="M39" i="2"/>
  <c r="M60" i="2"/>
  <c r="M73" i="2" s="1"/>
  <c r="M65" i="2"/>
  <c r="M67" i="2"/>
  <c r="L92" i="2"/>
  <c r="C23" i="6"/>
  <c r="J3" i="3"/>
  <c r="M90" i="2"/>
  <c r="L90" i="2"/>
  <c r="N90" i="2"/>
  <c r="H60" i="3"/>
  <c r="S54" i="3" s="1"/>
  <c r="G60" i="3"/>
  <c r="R54" i="3" s="1"/>
  <c r="F84" i="3"/>
  <c r="G84" i="3"/>
  <c r="I60" i="3"/>
  <c r="T54" i="3" s="1"/>
  <c r="D84" i="3"/>
  <c r="H84" i="3"/>
  <c r="K8" i="2"/>
  <c r="K9" i="2"/>
  <c r="AH59" i="3" l="1"/>
  <c r="AJ61" i="3"/>
  <c r="AI61" i="3"/>
  <c r="AI59" i="3"/>
  <c r="Y59" i="3"/>
  <c r="T59" i="3"/>
  <c r="AD61" i="3"/>
  <c r="AE61" i="3"/>
  <c r="AB59" i="3"/>
  <c r="AC59" i="3"/>
  <c r="AF59" i="3"/>
  <c r="U59" i="3"/>
  <c r="R59" i="3"/>
  <c r="AB61" i="3"/>
  <c r="S59" i="3"/>
  <c r="AC61" i="3"/>
  <c r="AG59" i="3"/>
  <c r="AG61" i="3"/>
  <c r="W59" i="3"/>
  <c r="AJ59" i="3"/>
  <c r="AA59" i="3"/>
  <c r="V59" i="3"/>
  <c r="AH61" i="3"/>
  <c r="AF61" i="3"/>
  <c r="X59" i="3"/>
  <c r="AE59" i="3"/>
  <c r="AD59" i="3"/>
  <c r="Z59" i="3"/>
  <c r="J5" i="9"/>
  <c r="C10" i="6"/>
  <c r="J84" i="3"/>
  <c r="M45" i="2"/>
  <c r="K84" i="3"/>
  <c r="E84" i="3"/>
  <c r="M84" i="3"/>
  <c r="I84" i="3"/>
  <c r="L84" i="3"/>
  <c r="K12" i="2"/>
  <c r="K13" i="2" s="1"/>
  <c r="K10" i="2"/>
  <c r="K11" i="2" s="1"/>
  <c r="K5" i="9" l="1"/>
  <c r="D85" i="1"/>
  <c r="C11" i="6" l="1"/>
  <c r="C12" i="6" s="1"/>
  <c r="L5" i="9" l="1"/>
</calcChain>
</file>

<file path=xl/comments1.xml><?xml version="1.0" encoding="utf-8"?>
<comments xmlns="http://schemas.openxmlformats.org/spreadsheetml/2006/main">
  <authors>
    <author>km</author>
  </authors>
  <commentList>
    <comment ref="D10" authorId="0">
      <text>
        <r>
          <rPr>
            <b/>
            <sz val="9"/>
            <color indexed="81"/>
            <rFont val="ＭＳ Ｐゴシック"/>
            <family val="3"/>
            <charset val="128"/>
          </rPr>
          <t>→　原則として導入単位に、CO2削減量（例：「tCO2」や「トン」等）を使用しないこと
→　発電設備の導入単位に「kW」以外の設備容量（例：「MW」、「GW」等）や発電量（例：「kWh」等）を使用しないこと</t>
        </r>
      </text>
    </comment>
  </commentList>
</comments>
</file>

<file path=xl/comments2.xml><?xml version="1.0" encoding="utf-8"?>
<comments xmlns="http://schemas.openxmlformats.org/spreadsheetml/2006/main">
  <authors>
    <author>km</author>
  </authors>
  <commentList>
    <comment ref="J8" authorId="0">
      <text>
        <r>
          <rPr>
            <b/>
            <sz val="9"/>
            <color indexed="81"/>
            <rFont val="ＭＳ Ｐゴシック"/>
            <family val="3"/>
            <charset val="128"/>
          </rPr>
          <t>FS事業や研究開発事業、基盤整備事業等においては、事業期間中には直接的なCO2削減効果が期待できないため、直接導入量は「0」と記入すること</t>
        </r>
      </text>
    </comment>
    <comment ref="J12" authorId="0">
      <text>
        <r>
          <rPr>
            <b/>
            <sz val="9"/>
            <color indexed="81"/>
            <rFont val="ＭＳ Ｐゴシック"/>
            <family val="3"/>
            <charset val="128"/>
          </rPr>
          <t>基金型事業の場合には、事業年数は「1」のままとすること</t>
        </r>
      </text>
    </comment>
  </commentList>
</comments>
</file>

<file path=xl/sharedStrings.xml><?xml version="1.0" encoding="utf-8"?>
<sst xmlns="http://schemas.openxmlformats.org/spreadsheetml/2006/main" count="366" uniqueCount="250">
  <si>
    <t>都市ガス</t>
    <rPh sb="0" eb="2">
      <t>トシ</t>
    </rPh>
    <phoneticPr fontId="1"/>
  </si>
  <si>
    <t>灯油</t>
    <rPh sb="0" eb="2">
      <t>トウユ</t>
    </rPh>
    <phoneticPr fontId="1"/>
  </si>
  <si>
    <t>A重油</t>
    <rPh sb="1" eb="3">
      <t>ジュウユ</t>
    </rPh>
    <phoneticPr fontId="1"/>
  </si>
  <si>
    <t>商用電力</t>
    <rPh sb="0" eb="2">
      <t>ショウヨウ</t>
    </rPh>
    <rPh sb="2" eb="4">
      <t>デンリョク</t>
    </rPh>
    <phoneticPr fontId="1"/>
  </si>
  <si>
    <t>C重油</t>
    <rPh sb="1" eb="3">
      <t>ジュウユ</t>
    </rPh>
    <phoneticPr fontId="1"/>
  </si>
  <si>
    <t>ガソリン</t>
    <phoneticPr fontId="1"/>
  </si>
  <si>
    <t>軽油</t>
    <rPh sb="0" eb="2">
      <t>ケイユ</t>
    </rPh>
    <phoneticPr fontId="1"/>
  </si>
  <si>
    <t>合計</t>
    <rPh sb="0" eb="2">
      <t>ゴウケイ</t>
    </rPh>
    <phoneticPr fontId="1"/>
  </si>
  <si>
    <t>[kgCO2/kg]</t>
    <phoneticPr fontId="1"/>
  </si>
  <si>
    <r>
      <t>[kgCO</t>
    </r>
    <r>
      <rPr>
        <vertAlign val="subscript"/>
        <sz val="11"/>
        <color indexed="8"/>
        <rFont val="ＭＳ Ｐゴシック"/>
        <family val="3"/>
        <charset val="128"/>
      </rPr>
      <t>2</t>
    </r>
    <r>
      <rPr>
        <sz val="11"/>
        <color theme="1"/>
        <rFont val="ＭＳ Ｐゴシック"/>
        <family val="3"/>
        <charset val="128"/>
        <scheme val="minor"/>
      </rPr>
      <t>/㍑]</t>
    </r>
    <phoneticPr fontId="1"/>
  </si>
  <si>
    <r>
      <t>[kgCO</t>
    </r>
    <r>
      <rPr>
        <vertAlign val="subscript"/>
        <sz val="11"/>
        <color indexed="8"/>
        <rFont val="ＭＳ Ｐゴシック"/>
        <family val="3"/>
        <charset val="128"/>
      </rPr>
      <t>2</t>
    </r>
    <r>
      <rPr>
        <sz val="11"/>
        <color theme="1"/>
        <rFont val="ＭＳ Ｐゴシック"/>
        <family val="3"/>
        <charset val="128"/>
        <scheme val="minor"/>
      </rPr>
      <t>/☆]</t>
    </r>
    <phoneticPr fontId="1"/>
  </si>
  <si>
    <r>
      <t>[kgCO</t>
    </r>
    <r>
      <rPr>
        <vertAlign val="subscript"/>
        <sz val="11"/>
        <color indexed="8"/>
        <rFont val="ＭＳ Ｐゴシック"/>
        <family val="3"/>
        <charset val="128"/>
      </rPr>
      <t>2</t>
    </r>
    <r>
      <rPr>
        <sz val="11"/>
        <color theme="1"/>
        <rFont val="ＭＳ Ｐゴシック"/>
        <family val="3"/>
        <charset val="128"/>
        <scheme val="minor"/>
      </rPr>
      <t>/kWh]</t>
    </r>
    <phoneticPr fontId="1"/>
  </si>
  <si>
    <r>
      <t>[kgCO</t>
    </r>
    <r>
      <rPr>
        <vertAlign val="subscript"/>
        <sz val="11"/>
        <color indexed="8"/>
        <rFont val="ＭＳ Ｐゴシック"/>
        <family val="3"/>
        <charset val="128"/>
      </rPr>
      <t>2</t>
    </r>
    <r>
      <rPr>
        <sz val="11"/>
        <color theme="1"/>
        <rFont val="ＭＳ Ｐゴシック"/>
        <family val="3"/>
        <charset val="128"/>
        <scheme val="minor"/>
      </rPr>
      <t>/Nm</t>
    </r>
    <r>
      <rPr>
        <vertAlign val="superscript"/>
        <sz val="11"/>
        <color indexed="8"/>
        <rFont val="ＭＳ Ｐゴシック"/>
        <family val="3"/>
        <charset val="128"/>
      </rPr>
      <t>3</t>
    </r>
    <r>
      <rPr>
        <sz val="11"/>
        <color theme="1"/>
        <rFont val="ＭＳ Ｐゴシック"/>
        <family val="3"/>
        <charset val="128"/>
        <scheme val="minor"/>
      </rPr>
      <t>]</t>
    </r>
    <phoneticPr fontId="1"/>
  </si>
  <si>
    <t>エネルギー
種別</t>
    <rPh sb="6" eb="8">
      <t>シュベツ</t>
    </rPh>
    <phoneticPr fontId="1"/>
  </si>
  <si>
    <t>排出係数[単位]</t>
    <rPh sb="0" eb="2">
      <t>ハイシュツ</t>
    </rPh>
    <rPh sb="2" eb="4">
      <t>ケイスウ</t>
    </rPh>
    <rPh sb="5" eb="7">
      <t>タンイ</t>
    </rPh>
    <phoneticPr fontId="1"/>
  </si>
  <si>
    <t>（例：新開発機器＝太陽熱温水機、従来機器＝ガス/石油給湯器　ストック数＝国内の設置台数推計値　等）</t>
    <rPh sb="34" eb="35">
      <t>スウ</t>
    </rPh>
    <rPh sb="36" eb="38">
      <t>コクナイ</t>
    </rPh>
    <rPh sb="39" eb="41">
      <t>セッチ</t>
    </rPh>
    <rPh sb="41" eb="43">
      <t>ダイスウ</t>
    </rPh>
    <rPh sb="43" eb="46">
      <t>スイケイチ</t>
    </rPh>
    <phoneticPr fontId="1"/>
  </si>
  <si>
    <t>年度</t>
    <rPh sb="0" eb="2">
      <t>ネンド</t>
    </rPh>
    <phoneticPr fontId="1"/>
  </si>
  <si>
    <t>[tCO2/年]</t>
  </si>
  <si>
    <t>できるだけ詳細にお書きください。</t>
    <rPh sb="5" eb="7">
      <t>ショウサイ</t>
    </rPh>
    <rPh sb="9" eb="10">
      <t>カ</t>
    </rPh>
    <phoneticPr fontId="5"/>
  </si>
  <si>
    <t>導入量の計算方法</t>
    <rPh sb="0" eb="2">
      <t>ドウニュウ</t>
    </rPh>
    <rPh sb="2" eb="3">
      <t>リョウ</t>
    </rPh>
    <rPh sb="4" eb="6">
      <t>ケイサン</t>
    </rPh>
    <rPh sb="6" eb="8">
      <t>ホウホウ</t>
    </rPh>
    <phoneticPr fontId="4"/>
  </si>
  <si>
    <t>削減原単位の計算方法</t>
    <rPh sb="0" eb="2">
      <t>サクゲン</t>
    </rPh>
    <rPh sb="2" eb="5">
      <t>ゲンタンイ</t>
    </rPh>
    <rPh sb="6" eb="8">
      <t>ケイサン</t>
    </rPh>
    <rPh sb="8" eb="10">
      <t>ホウホウ</t>
    </rPh>
    <phoneticPr fontId="4"/>
  </si>
  <si>
    <t>LPG</t>
    <phoneticPr fontId="1"/>
  </si>
  <si>
    <t>排出係数：</t>
    <rPh sb="0" eb="2">
      <t>ハイシュツ</t>
    </rPh>
    <rPh sb="2" eb="4">
      <t>ケイスウ</t>
    </rPh>
    <phoneticPr fontId="1"/>
  </si>
  <si>
    <t>2020年度までの累積導入量</t>
    <rPh sb="4" eb="6">
      <t>ネンド</t>
    </rPh>
    <rPh sb="9" eb="11">
      <t>ルイセキ</t>
    </rPh>
    <rPh sb="11" eb="14">
      <t>ドウニュウリョウ</t>
    </rPh>
    <phoneticPr fontId="1"/>
  </si>
  <si>
    <t>新開発機器エネルギー種類</t>
    <rPh sb="0" eb="3">
      <t>シンカイハツ</t>
    </rPh>
    <rPh sb="3" eb="5">
      <t>キキ</t>
    </rPh>
    <rPh sb="10" eb="12">
      <t>シュルイ</t>
    </rPh>
    <phoneticPr fontId="1"/>
  </si>
  <si>
    <t>新開発機器エネルギー種類：</t>
    <rPh sb="0" eb="3">
      <t>シンカイハツ</t>
    </rPh>
    <rPh sb="3" eb="5">
      <t>キキ</t>
    </rPh>
    <rPh sb="10" eb="12">
      <t>シュルイ</t>
    </rPh>
    <phoneticPr fontId="1"/>
  </si>
  <si>
    <t xml:space="preserve">記入欄
</t>
    <rPh sb="0" eb="3">
      <t>キニュウラン</t>
    </rPh>
    <phoneticPr fontId="1"/>
  </si>
  <si>
    <t>記入欄</t>
    <rPh sb="0" eb="2">
      <t>キニュウ</t>
    </rPh>
    <rPh sb="2" eb="3">
      <t>ラン</t>
    </rPh>
    <phoneticPr fontId="1"/>
  </si>
  <si>
    <t>※網掛けになっている部分は飛ばしてください。</t>
    <rPh sb="1" eb="3">
      <t>アミカ</t>
    </rPh>
    <rPh sb="10" eb="12">
      <t>ブブン</t>
    </rPh>
    <rPh sb="13" eb="14">
      <t>ト</t>
    </rPh>
    <phoneticPr fontId="1"/>
  </si>
  <si>
    <t>※CO2削減以外の効果が考えられる場合はお書きください。</t>
    <rPh sb="4" eb="6">
      <t>サクゲン</t>
    </rPh>
    <rPh sb="6" eb="8">
      <t>イガイ</t>
    </rPh>
    <rPh sb="9" eb="11">
      <t>コウカ</t>
    </rPh>
    <rPh sb="12" eb="13">
      <t>カンガ</t>
    </rPh>
    <rPh sb="17" eb="19">
      <t>バアイ</t>
    </rPh>
    <rPh sb="21" eb="22">
      <t>カ</t>
    </rPh>
    <phoneticPr fontId="1"/>
  </si>
  <si>
    <t>※例としましては、健康増進やエネルギー自給率の向上、地域貢献などが挙げられます。</t>
    <rPh sb="1" eb="2">
      <t>レイ</t>
    </rPh>
    <rPh sb="9" eb="11">
      <t>ケンコウ</t>
    </rPh>
    <rPh sb="11" eb="13">
      <t>ゾウシン</t>
    </rPh>
    <rPh sb="19" eb="22">
      <t>ジキュウリツ</t>
    </rPh>
    <rPh sb="23" eb="25">
      <t>コウジョウ</t>
    </rPh>
    <rPh sb="26" eb="28">
      <t>チイキ</t>
    </rPh>
    <rPh sb="28" eb="30">
      <t>コウケン</t>
    </rPh>
    <rPh sb="33" eb="34">
      <t>ア</t>
    </rPh>
    <phoneticPr fontId="1"/>
  </si>
  <si>
    <t>※これらの情報は、将来的に評価を行う際に使用させていただく可能性がありますので</t>
    <rPh sb="5" eb="7">
      <t>ジョウホウ</t>
    </rPh>
    <rPh sb="9" eb="11">
      <t>ショウライ</t>
    </rPh>
    <rPh sb="11" eb="12">
      <t>テキ</t>
    </rPh>
    <rPh sb="13" eb="15">
      <t>ヒョウカ</t>
    </rPh>
    <rPh sb="16" eb="17">
      <t>オコナ</t>
    </rPh>
    <rPh sb="18" eb="19">
      <t>サイ</t>
    </rPh>
    <rPh sb="20" eb="22">
      <t>シヨウ</t>
    </rPh>
    <rPh sb="29" eb="32">
      <t>カノウセイ</t>
    </rPh>
    <phoneticPr fontId="5"/>
  </si>
  <si>
    <t>※この調査票・計算シートの構成や内容等に関するご意見・ご要望をご記入ください。</t>
    <rPh sb="3" eb="6">
      <t>チョウサヒョウ</t>
    </rPh>
    <rPh sb="7" eb="9">
      <t>ケイサン</t>
    </rPh>
    <rPh sb="13" eb="15">
      <t>コウセイ</t>
    </rPh>
    <rPh sb="16" eb="18">
      <t>ナイヨウ</t>
    </rPh>
    <rPh sb="18" eb="19">
      <t>ナド</t>
    </rPh>
    <rPh sb="20" eb="21">
      <t>カン</t>
    </rPh>
    <rPh sb="24" eb="26">
      <t>イケン</t>
    </rPh>
    <rPh sb="28" eb="30">
      <t>ヨウボウ</t>
    </rPh>
    <rPh sb="32" eb="34">
      <t>キニュウ</t>
    </rPh>
    <phoneticPr fontId="1"/>
  </si>
  <si>
    <t>※いただきましたご意見・ご要望は今後の調査方法の改善の参考とさせていただきます。</t>
    <rPh sb="9" eb="11">
      <t>イケン</t>
    </rPh>
    <rPh sb="13" eb="15">
      <t>ヨウボウ</t>
    </rPh>
    <rPh sb="16" eb="18">
      <t>コンゴ</t>
    </rPh>
    <rPh sb="19" eb="23">
      <t>チョウサホウホウ</t>
    </rPh>
    <rPh sb="24" eb="26">
      <t>カイゼン</t>
    </rPh>
    <rPh sb="27" eb="29">
      <t>サンコウ</t>
    </rPh>
    <phoneticPr fontId="1"/>
  </si>
  <si>
    <t>分野</t>
    <rPh sb="0" eb="2">
      <t>ブンヤ</t>
    </rPh>
    <phoneticPr fontId="1"/>
  </si>
  <si>
    <t>導入単位</t>
    <rPh sb="0" eb="2">
      <t>ドウニュウ</t>
    </rPh>
    <rPh sb="2" eb="4">
      <t>タンイ</t>
    </rPh>
    <phoneticPr fontId="1"/>
  </si>
  <si>
    <t>線形補正</t>
    <rPh sb="0" eb="2">
      <t>センケイ</t>
    </rPh>
    <rPh sb="2" eb="4">
      <t>ホセイ</t>
    </rPh>
    <phoneticPr fontId="1"/>
  </si>
  <si>
    <t>導入量</t>
    <rPh sb="0" eb="2">
      <t>ドウニュウ</t>
    </rPh>
    <rPh sb="2" eb="3">
      <t>リョウ</t>
    </rPh>
    <phoneticPr fontId="1"/>
  </si>
  <si>
    <t>占有率 [％]</t>
    <rPh sb="0" eb="3">
      <t>センユウリツ</t>
    </rPh>
    <phoneticPr fontId="1"/>
  </si>
  <si>
    <t>普及率 [％]</t>
    <rPh sb="0" eb="2">
      <t>フキュウ</t>
    </rPh>
    <rPh sb="2" eb="3">
      <t>リツ</t>
    </rPh>
    <phoneticPr fontId="1"/>
  </si>
  <si>
    <t>～</t>
    <phoneticPr fontId="1"/>
  </si>
  <si>
    <t>CO2削減量</t>
    <rPh sb="3" eb="6">
      <t>サクゲンリョウ</t>
    </rPh>
    <phoneticPr fontId="1"/>
  </si>
  <si>
    <t>削減原単位</t>
    <rPh sb="0" eb="2">
      <t>サクゲン</t>
    </rPh>
    <rPh sb="2" eb="5">
      <t>ゲンタンイ</t>
    </rPh>
    <phoneticPr fontId="4"/>
  </si>
  <si>
    <t>2020年度のＣＯ２削減量</t>
    <rPh sb="4" eb="6">
      <t>ネンド</t>
    </rPh>
    <rPh sb="10" eb="12">
      <t>サクゲン</t>
    </rPh>
    <rPh sb="12" eb="13">
      <t>リョウ</t>
    </rPh>
    <phoneticPr fontId="4"/>
  </si>
  <si>
    <t>2030年度までの累積導入量</t>
    <rPh sb="4" eb="6">
      <t>ネンド</t>
    </rPh>
    <rPh sb="9" eb="11">
      <t>ルイセキ</t>
    </rPh>
    <rPh sb="11" eb="14">
      <t>ドウニュウリョウ</t>
    </rPh>
    <phoneticPr fontId="1"/>
  </si>
  <si>
    <t>2030年度のＣＯ２削減量</t>
    <rPh sb="4" eb="6">
      <t>ネンド</t>
    </rPh>
    <rPh sb="10" eb="12">
      <t>サクゲン</t>
    </rPh>
    <rPh sb="12" eb="13">
      <t>リョウ</t>
    </rPh>
    <phoneticPr fontId="4"/>
  </si>
  <si>
    <t>[tCO2]</t>
    <phoneticPr fontId="4"/>
  </si>
  <si>
    <t>[tCO2/年]</t>
    <rPh sb="6" eb="7">
      <t>ネン</t>
    </rPh>
    <phoneticPr fontId="4"/>
  </si>
  <si>
    <t>（１）直接効果</t>
    <rPh sb="3" eb="5">
      <t>チョクセツ</t>
    </rPh>
    <rPh sb="5" eb="7">
      <t>コウカ</t>
    </rPh>
    <phoneticPr fontId="1"/>
  </si>
  <si>
    <t>（２）波及効果</t>
    <rPh sb="3" eb="5">
      <t>ハキュウ</t>
    </rPh>
    <rPh sb="5" eb="7">
      <t>コウカ</t>
    </rPh>
    <phoneticPr fontId="4"/>
  </si>
  <si>
    <t>（３）事業情報</t>
    <rPh sb="3" eb="5">
      <t>ジギョウ</t>
    </rPh>
    <rPh sb="5" eb="7">
      <t>ジョウホウ</t>
    </rPh>
    <phoneticPr fontId="4"/>
  </si>
  <si>
    <t>事業による波及導入量</t>
    <rPh sb="0" eb="2">
      <t>ジギョウ</t>
    </rPh>
    <rPh sb="5" eb="7">
      <t>ハキュウ</t>
    </rPh>
    <rPh sb="7" eb="9">
      <t>ドウニュウ</t>
    </rPh>
    <rPh sb="9" eb="10">
      <t>リョウ</t>
    </rPh>
    <phoneticPr fontId="1"/>
  </si>
  <si>
    <t>事業による直接導入量</t>
    <phoneticPr fontId="1"/>
  </si>
  <si>
    <t>※調査票の「導入量の設定方法」の欄で選択されたパターン（A・B・C）：</t>
    <rPh sb="1" eb="4">
      <t>チョウサヒョウ</t>
    </rPh>
    <rPh sb="6" eb="8">
      <t>ドウニュウ</t>
    </rPh>
    <rPh sb="8" eb="9">
      <t>リョウ</t>
    </rPh>
    <rPh sb="16" eb="17">
      <t>ラン</t>
    </rPh>
    <rPh sb="18" eb="20">
      <t>センタク</t>
    </rPh>
    <phoneticPr fontId="1"/>
  </si>
  <si>
    <t>従来機器エネルギー種類①：</t>
    <rPh sb="0" eb="2">
      <t>ジュウライ</t>
    </rPh>
    <rPh sb="2" eb="4">
      <t>キキ</t>
    </rPh>
    <rPh sb="9" eb="11">
      <t>シュルイ</t>
    </rPh>
    <phoneticPr fontId="1"/>
  </si>
  <si>
    <t>従来機器エネルギー種類②：</t>
    <rPh sb="0" eb="2">
      <t>ジュウライ</t>
    </rPh>
    <rPh sb="2" eb="4">
      <t>キキ</t>
    </rPh>
    <rPh sb="9" eb="11">
      <t>シュルイ</t>
    </rPh>
    <phoneticPr fontId="1"/>
  </si>
  <si>
    <t>従来機器エネルギー種類①
(使用エネルギーが異なる場合のみ）</t>
    <rPh sb="0" eb="2">
      <t>ジュウライ</t>
    </rPh>
    <rPh sb="2" eb="4">
      <t>キキ</t>
    </rPh>
    <rPh sb="9" eb="11">
      <t>シュルイ</t>
    </rPh>
    <rPh sb="14" eb="16">
      <t>シヨウ</t>
    </rPh>
    <rPh sb="22" eb="23">
      <t>コト</t>
    </rPh>
    <rPh sb="25" eb="27">
      <t>バアイ</t>
    </rPh>
    <phoneticPr fontId="1"/>
  </si>
  <si>
    <t>従来機器エネルギー種類②
（代替されるエネルギーが複数の場合）</t>
    <rPh sb="0" eb="2">
      <t>ジュウライ</t>
    </rPh>
    <rPh sb="2" eb="4">
      <t>キキ</t>
    </rPh>
    <rPh sb="9" eb="11">
      <t>シュルイ</t>
    </rPh>
    <rPh sb="14" eb="16">
      <t>ダイタイ</t>
    </rPh>
    <rPh sb="25" eb="27">
      <t>フクスウ</t>
    </rPh>
    <rPh sb="28" eb="30">
      <t>バアイ</t>
    </rPh>
    <phoneticPr fontId="1"/>
  </si>
  <si>
    <t>バイオエタノール</t>
    <phoneticPr fontId="1"/>
  </si>
  <si>
    <r>
      <t>[kgCO</t>
    </r>
    <r>
      <rPr>
        <vertAlign val="subscript"/>
        <sz val="11"/>
        <color indexed="8"/>
        <rFont val="ＭＳ Ｐゴシック"/>
        <family val="3"/>
        <charset val="128"/>
      </rPr>
      <t>2</t>
    </r>
    <r>
      <rPr>
        <sz val="11"/>
        <color theme="1"/>
        <rFont val="ＭＳ Ｐゴシック"/>
        <family val="3"/>
        <charset val="128"/>
        <scheme val="minor"/>
      </rPr>
      <t>/㍑]</t>
    </r>
    <phoneticPr fontId="1"/>
  </si>
  <si>
    <t>その他</t>
    <rPh sb="2" eb="3">
      <t>タ</t>
    </rPh>
    <phoneticPr fontId="1"/>
  </si>
  <si>
    <t>　（例：新開発機器＝LED電球、従来機器＝白熱電球　フロー数＝国内の年間電球出荷台数　等）</t>
    <rPh sb="13" eb="15">
      <t>デンキュウ</t>
    </rPh>
    <rPh sb="21" eb="23">
      <t>ハクネツ</t>
    </rPh>
    <rPh sb="23" eb="25">
      <t>デンキュウ</t>
    </rPh>
    <rPh sb="29" eb="30">
      <t>スウ</t>
    </rPh>
    <rPh sb="31" eb="33">
      <t>コクナイ</t>
    </rPh>
    <rPh sb="34" eb="36">
      <t>ネンカン</t>
    </rPh>
    <rPh sb="36" eb="38">
      <t>デンキュウ</t>
    </rPh>
    <rPh sb="38" eb="40">
      <t>シュッカ</t>
    </rPh>
    <rPh sb="40" eb="42">
      <t>ダイスウ</t>
    </rPh>
    <phoneticPr fontId="1"/>
  </si>
  <si>
    <t>※代替燃料の場合は累積ではなく、単年の導入量が表示されます。</t>
    <rPh sb="1" eb="3">
      <t>ダイタイ</t>
    </rPh>
    <rPh sb="3" eb="5">
      <t>ネンリョウ</t>
    </rPh>
    <rPh sb="6" eb="8">
      <t>バアイ</t>
    </rPh>
    <rPh sb="9" eb="11">
      <t>ルイセキ</t>
    </rPh>
    <rPh sb="16" eb="18">
      <t>タンネン</t>
    </rPh>
    <rPh sb="19" eb="21">
      <t>ドウニュウ</t>
    </rPh>
    <rPh sb="21" eb="22">
      <t>リョウ</t>
    </rPh>
    <rPh sb="23" eb="25">
      <t>ヒョウジ</t>
    </rPh>
    <phoneticPr fontId="1"/>
  </si>
  <si>
    <t>耐用年数</t>
    <rPh sb="0" eb="2">
      <t>タイヨウ</t>
    </rPh>
    <rPh sb="2" eb="4">
      <t>ネンスウ</t>
    </rPh>
    <phoneticPr fontId="1"/>
  </si>
  <si>
    <t>調査票</t>
    <rPh sb="0" eb="3">
      <t>チョウサヒョウ</t>
    </rPh>
    <phoneticPr fontId="1"/>
  </si>
  <si>
    <t>導入量記入・計算シート</t>
    <rPh sb="0" eb="3">
      <t>ドウニュウリョウ</t>
    </rPh>
    <rPh sb="3" eb="5">
      <t>キニュウ</t>
    </rPh>
    <rPh sb="6" eb="8">
      <t>ケイサン</t>
    </rPh>
    <phoneticPr fontId="1"/>
  </si>
  <si>
    <t>CO2削減原単位記入・計算シート</t>
    <rPh sb="3" eb="8">
      <t>サクゲン</t>
    </rPh>
    <rPh sb="8" eb="10">
      <t>キニュウ</t>
    </rPh>
    <rPh sb="11" eb="13">
      <t>ケイサン</t>
    </rPh>
    <phoneticPr fontId="1"/>
  </si>
  <si>
    <t>その他効果（自由記入）</t>
    <rPh sb="2" eb="3">
      <t>タ</t>
    </rPh>
    <rPh sb="3" eb="5">
      <t>コウカ</t>
    </rPh>
    <rPh sb="6" eb="8">
      <t>ジユウキジュツ</t>
    </rPh>
    <rPh sb="8" eb="10">
      <t>キニュウ</t>
    </rPh>
    <phoneticPr fontId="1"/>
  </si>
  <si>
    <t>ご意見・ご要望（自由記入）</t>
    <rPh sb="1" eb="3">
      <t>イケン</t>
    </rPh>
    <rPh sb="5" eb="7">
      <t>ヨウボウ</t>
    </rPh>
    <rPh sb="8" eb="10">
      <t>ジユウキジュツ</t>
    </rPh>
    <rPh sb="10" eb="12">
      <t>キニュウ</t>
    </rPh>
    <phoneticPr fontId="1"/>
  </si>
  <si>
    <t>結果表</t>
    <rPh sb="0" eb="2">
      <t>ケッカ</t>
    </rPh>
    <rPh sb="2" eb="3">
      <t>ヒョウ</t>
    </rPh>
    <phoneticPr fontId="4"/>
  </si>
  <si>
    <t>(1)基礎情報</t>
    <rPh sb="3" eb="5">
      <t>キソ</t>
    </rPh>
    <rPh sb="5" eb="7">
      <t>ジョウホウ</t>
    </rPh>
    <phoneticPr fontId="1"/>
  </si>
  <si>
    <t>(2)新開発機器・システム情報</t>
    <rPh sb="3" eb="6">
      <t>シンカイハツ</t>
    </rPh>
    <rPh sb="6" eb="8">
      <t>キキ</t>
    </rPh>
    <rPh sb="13" eb="15">
      <t>ジョウホウ</t>
    </rPh>
    <phoneticPr fontId="1"/>
  </si>
  <si>
    <r>
      <t>(3)CO</t>
    </r>
    <r>
      <rPr>
        <b/>
        <vertAlign val="subscript"/>
        <sz val="11"/>
        <color indexed="8"/>
        <rFont val="ＭＳ Ｐゴシック"/>
        <family val="3"/>
        <charset val="128"/>
      </rPr>
      <t>2</t>
    </r>
    <r>
      <rPr>
        <b/>
        <sz val="11"/>
        <color theme="1"/>
        <rFont val="ＭＳ Ｐゴシック"/>
        <family val="3"/>
        <charset val="128"/>
        <scheme val="minor"/>
      </rPr>
      <t>削減量算出方法</t>
    </r>
    <rPh sb="6" eb="9">
      <t>サクゲンリョウ</t>
    </rPh>
    <rPh sb="9" eb="11">
      <t>サンシュツ</t>
    </rPh>
    <rPh sb="11" eb="13">
      <t>ホウホウ</t>
    </rPh>
    <phoneticPr fontId="1"/>
  </si>
  <si>
    <t>部門</t>
    <rPh sb="0" eb="2">
      <t>ブモン</t>
    </rPh>
    <phoneticPr fontId="1"/>
  </si>
  <si>
    <t>Ａ：「導入量の計算方法」で「Ａ：ストック数」を選択した場合</t>
    <rPh sb="3" eb="5">
      <t>ドウニュウ</t>
    </rPh>
    <rPh sb="5" eb="6">
      <t>リョウ</t>
    </rPh>
    <rPh sb="7" eb="9">
      <t>ケイサン</t>
    </rPh>
    <rPh sb="9" eb="11">
      <t>ホウホウ</t>
    </rPh>
    <rPh sb="20" eb="21">
      <t>スウ</t>
    </rPh>
    <rPh sb="23" eb="25">
      <t>センタク</t>
    </rPh>
    <rPh sb="27" eb="29">
      <t>バアイ</t>
    </rPh>
    <phoneticPr fontId="1"/>
  </si>
  <si>
    <t>Ｂ：「導入量の計算方法」で「Ｂ：フロー数」を選択した場合</t>
    <phoneticPr fontId="1"/>
  </si>
  <si>
    <t>Ｃ：「導入量の計算方法」で「Ｃ：供給数」を選択した場合</t>
    <rPh sb="3" eb="5">
      <t>ドウニュウ</t>
    </rPh>
    <rPh sb="5" eb="6">
      <t>リョウ</t>
    </rPh>
    <rPh sb="7" eb="9">
      <t>ケイサン</t>
    </rPh>
    <rPh sb="9" eb="11">
      <t>ホウホウ</t>
    </rPh>
    <rPh sb="16" eb="18">
      <t>キョウキュウ</t>
    </rPh>
    <rPh sb="18" eb="19">
      <t>スウ</t>
    </rPh>
    <rPh sb="21" eb="23">
      <t>センタク</t>
    </rPh>
    <rPh sb="25" eb="27">
      <t>バアイ</t>
    </rPh>
    <phoneticPr fontId="1"/>
  </si>
  <si>
    <t>・従来機器・システムのフロー数（デフォルトでは各年度同じ数値となりますが、ご希望される場合はご変更下さい）：</t>
    <phoneticPr fontId="1"/>
  </si>
  <si>
    <t>・従来機器・システムのストック数（デフォルトでは各年度同じ数値となりますが、ご希望される場合はご変更下さい）：</t>
    <rPh sb="24" eb="27">
      <t>カクネンド</t>
    </rPh>
    <rPh sb="27" eb="28">
      <t>オナ</t>
    </rPh>
    <rPh sb="29" eb="31">
      <t>スウチ</t>
    </rPh>
    <rPh sb="39" eb="41">
      <t>キボウ</t>
    </rPh>
    <rPh sb="44" eb="46">
      <t>バアイ</t>
    </rPh>
    <rPh sb="48" eb="51">
      <t>ヘンコウクダ</t>
    </rPh>
    <phoneticPr fontId="1"/>
  </si>
  <si>
    <t>・上記普及率の設定根拠（引用した場合は出典情報、独自検討の場合は設定の考え方等：</t>
    <rPh sb="1" eb="3">
      <t>ジョウキ</t>
    </rPh>
    <rPh sb="3" eb="6">
      <t>フキュウリツ</t>
    </rPh>
    <rPh sb="7" eb="9">
      <t>セッテイ</t>
    </rPh>
    <rPh sb="9" eb="11">
      <t>コンキョ</t>
    </rPh>
    <rPh sb="12" eb="14">
      <t>インヨウ</t>
    </rPh>
    <rPh sb="16" eb="18">
      <t>バアイ</t>
    </rPh>
    <rPh sb="19" eb="21">
      <t>シュッテン</t>
    </rPh>
    <rPh sb="21" eb="23">
      <t>ジョウホウ</t>
    </rPh>
    <rPh sb="24" eb="26">
      <t>ドクジ</t>
    </rPh>
    <rPh sb="26" eb="28">
      <t>ケントウ</t>
    </rPh>
    <rPh sb="29" eb="31">
      <t>バアイ</t>
    </rPh>
    <rPh sb="32" eb="34">
      <t>セッテイ</t>
    </rPh>
    <rPh sb="35" eb="36">
      <t>カンガ</t>
    </rPh>
    <rPh sb="37" eb="38">
      <t>カタ</t>
    </rPh>
    <rPh sb="38" eb="39">
      <t>ナド</t>
    </rPh>
    <phoneticPr fontId="1"/>
  </si>
  <si>
    <t>・上記供給数の設定根拠（引用した場合は出典情報、独自検討の場合は設定の考え方や参考資料等をご記入ください）：</t>
    <rPh sb="1" eb="3">
      <t>ジョウキ</t>
    </rPh>
    <rPh sb="3" eb="5">
      <t>キョウキュウ</t>
    </rPh>
    <rPh sb="5" eb="6">
      <t>スウ</t>
    </rPh>
    <rPh sb="7" eb="9">
      <t>セッテイ</t>
    </rPh>
    <rPh sb="9" eb="11">
      <t>コンキョ</t>
    </rPh>
    <rPh sb="12" eb="14">
      <t>インヨウ</t>
    </rPh>
    <rPh sb="16" eb="18">
      <t>バアイ</t>
    </rPh>
    <rPh sb="19" eb="21">
      <t>シュッテン</t>
    </rPh>
    <rPh sb="21" eb="23">
      <t>ジョウホウ</t>
    </rPh>
    <rPh sb="24" eb="26">
      <t>ドクジ</t>
    </rPh>
    <rPh sb="26" eb="28">
      <t>ケントウ</t>
    </rPh>
    <rPh sb="29" eb="31">
      <t>バアイ</t>
    </rPh>
    <rPh sb="32" eb="34">
      <t>セッテイ</t>
    </rPh>
    <rPh sb="35" eb="36">
      <t>カンガ</t>
    </rPh>
    <rPh sb="37" eb="38">
      <t>カタ</t>
    </rPh>
    <rPh sb="39" eb="41">
      <t>サンコウ</t>
    </rPh>
    <rPh sb="41" eb="43">
      <t>シリョウ</t>
    </rPh>
    <rPh sb="43" eb="44">
      <t>ナド</t>
    </rPh>
    <rPh sb="46" eb="48">
      <t>キニュウ</t>
    </rPh>
    <phoneticPr fontId="1"/>
  </si>
  <si>
    <t>Ⅰ：「削減原単位の計算方法」で「Ⅰ：想定削減率」を選択した場合</t>
    <phoneticPr fontId="1"/>
  </si>
  <si>
    <t>Ⅱ：「削減原単位の計算方法」で「Ⅱ：エネルギー使用量差」を選択した場合</t>
    <phoneticPr fontId="1"/>
  </si>
  <si>
    <t>排出係数の確認</t>
    <rPh sb="0" eb="2">
      <t>ハイシュツ</t>
    </rPh>
    <rPh sb="2" eb="4">
      <t>ケイスウ</t>
    </rPh>
    <rPh sb="5" eb="7">
      <t>カクニン</t>
    </rPh>
    <phoneticPr fontId="1"/>
  </si>
  <si>
    <t>エネルギー消費量・供給量の設定</t>
    <rPh sb="5" eb="8">
      <t>ショウヒリョウ</t>
    </rPh>
    <rPh sb="9" eb="11">
      <t>キョウキュウ</t>
    </rPh>
    <rPh sb="11" eb="12">
      <t>リョウ</t>
    </rPh>
    <rPh sb="13" eb="15">
      <t>セッテイ</t>
    </rPh>
    <phoneticPr fontId="1"/>
  </si>
  <si>
    <t>[千円]</t>
    <rPh sb="1" eb="3">
      <t>センエン</t>
    </rPh>
    <phoneticPr fontId="4"/>
  </si>
  <si>
    <t>[年]</t>
    <rPh sb="1" eb="2">
      <t>ネン</t>
    </rPh>
    <phoneticPr fontId="4"/>
  </si>
  <si>
    <t>Ⅲ：「削減原単位の計算方法」で「Ⅲ：再生可能エネルギー供給量」を選択した場合</t>
    <rPh sb="18" eb="22">
      <t>サイセイカノウ</t>
    </rPh>
    <phoneticPr fontId="1"/>
  </si>
  <si>
    <t>バイオディーゼル</t>
    <phoneticPr fontId="1"/>
  </si>
  <si>
    <t>[千円]</t>
    <rPh sb="1" eb="3">
      <t>センエン</t>
    </rPh>
    <phoneticPr fontId="1"/>
  </si>
  <si>
    <t>記入欄</t>
    <rPh sb="0" eb="2">
      <t>キニュウ</t>
    </rPh>
    <rPh sb="2" eb="3">
      <t>ラン</t>
    </rPh>
    <phoneticPr fontId="1"/>
  </si>
  <si>
    <t>・上記の消費量、削減率の設定根拠、引用元</t>
    <phoneticPr fontId="1"/>
  </si>
  <si>
    <t>・上記の消費量、削減率の設定根拠、引用元</t>
    <rPh sb="1" eb="3">
      <t>ジョウキ</t>
    </rPh>
    <rPh sb="4" eb="7">
      <t>ショウヒリョウ</t>
    </rPh>
    <rPh sb="8" eb="10">
      <t>サクゲン</t>
    </rPh>
    <rPh sb="10" eb="11">
      <t>リツ</t>
    </rPh>
    <rPh sb="12" eb="14">
      <t>セッテイ</t>
    </rPh>
    <rPh sb="14" eb="16">
      <t>コンキョ</t>
    </rPh>
    <rPh sb="17" eb="19">
      <t>インヨウ</t>
    </rPh>
    <rPh sb="19" eb="20">
      <t>モト</t>
    </rPh>
    <phoneticPr fontId="1"/>
  </si>
  <si>
    <t>選択してください</t>
  </si>
  <si>
    <t>・上記の設定根拠（例：予算10億円、1台100万円の補助金支給、よって直接導入量は1,000台）：</t>
    <rPh sb="1" eb="3">
      <t>ジョウキ</t>
    </rPh>
    <rPh sb="4" eb="6">
      <t>セッテイ</t>
    </rPh>
    <rPh sb="6" eb="8">
      <t>コンキョ</t>
    </rPh>
    <rPh sb="9" eb="10">
      <t>レイ</t>
    </rPh>
    <rPh sb="11" eb="13">
      <t>ヨサン</t>
    </rPh>
    <rPh sb="15" eb="17">
      <t>オクエン</t>
    </rPh>
    <rPh sb="19" eb="20">
      <t>ダイ</t>
    </rPh>
    <rPh sb="23" eb="25">
      <t>マンエン</t>
    </rPh>
    <rPh sb="26" eb="28">
      <t>ホジョ</t>
    </rPh>
    <rPh sb="28" eb="29">
      <t>キン</t>
    </rPh>
    <rPh sb="29" eb="31">
      <t>シキュウ</t>
    </rPh>
    <rPh sb="35" eb="37">
      <t>チョクセツ</t>
    </rPh>
    <rPh sb="37" eb="39">
      <t>ドウニュウ</t>
    </rPh>
    <rPh sb="39" eb="40">
      <t>リョウ</t>
    </rPh>
    <rPh sb="46" eb="47">
      <t>ダイ</t>
    </rPh>
    <phoneticPr fontId="1"/>
  </si>
  <si>
    <t xml:space="preserve"> [年]</t>
    <rPh sb="2" eb="3">
      <t>ネン</t>
    </rPh>
    <phoneticPr fontId="1"/>
  </si>
  <si>
    <t>事業期間１年あたりの直接導入量</t>
    <rPh sb="0" eb="2">
      <t>ジギョウ</t>
    </rPh>
    <rPh sb="2" eb="4">
      <t>キカン</t>
    </rPh>
    <rPh sb="5" eb="6">
      <t>ネン</t>
    </rPh>
    <rPh sb="10" eb="12">
      <t>チョクセツ</t>
    </rPh>
    <rPh sb="12" eb="14">
      <t>ドウニュウ</t>
    </rPh>
    <rPh sb="14" eb="15">
      <t>リョウ</t>
    </rPh>
    <phoneticPr fontId="1"/>
  </si>
  <si>
    <t>　＊基金型事業の場合には、事業年数は「1」のままとしてください</t>
    <rPh sb="2" eb="4">
      <t>キキン</t>
    </rPh>
    <rPh sb="4" eb="5">
      <t>ガタ</t>
    </rPh>
    <rPh sb="5" eb="7">
      <t>ジギョウ</t>
    </rPh>
    <rPh sb="8" eb="10">
      <t>バアイ</t>
    </rPh>
    <rPh sb="13" eb="15">
      <t>ジギョウ</t>
    </rPh>
    <rPh sb="15" eb="17">
      <t>ネンスウ</t>
    </rPh>
    <phoneticPr fontId="1"/>
  </si>
  <si>
    <t>・上記占有率の設定根拠（引用した場合は出典情報、独自検討の場合は設定の考え方等）：</t>
    <rPh sb="1" eb="3">
      <t>ジョウキ</t>
    </rPh>
    <rPh sb="3" eb="5">
      <t>センユウ</t>
    </rPh>
    <rPh sb="5" eb="6">
      <t>リツ</t>
    </rPh>
    <rPh sb="7" eb="9">
      <t>セッテイ</t>
    </rPh>
    <rPh sb="9" eb="11">
      <t>コンキョ</t>
    </rPh>
    <rPh sb="12" eb="14">
      <t>インヨウ</t>
    </rPh>
    <rPh sb="16" eb="18">
      <t>バアイ</t>
    </rPh>
    <rPh sb="19" eb="21">
      <t>シュッテン</t>
    </rPh>
    <rPh sb="21" eb="23">
      <t>ジョウホウ</t>
    </rPh>
    <rPh sb="24" eb="26">
      <t>ドクジ</t>
    </rPh>
    <rPh sb="26" eb="28">
      <t>ケントウ</t>
    </rPh>
    <rPh sb="29" eb="31">
      <t>バアイ</t>
    </rPh>
    <rPh sb="32" eb="34">
      <t>セッテイ</t>
    </rPh>
    <rPh sb="35" eb="36">
      <t>カンガ</t>
    </rPh>
    <rPh sb="37" eb="38">
      <t>カタ</t>
    </rPh>
    <rPh sb="38" eb="39">
      <t>ナド</t>
    </rPh>
    <phoneticPr fontId="1"/>
  </si>
  <si>
    <t>・各年度における新開発機器・システムの供給数（各年の供給数を設定できない場合は、2020年と2030年時点の累積導入量の
想定値または目標値を、下記の「累積導入量」欄にそれぞれ直接記入してください）：</t>
    <phoneticPr fontId="1"/>
  </si>
  <si>
    <t>・上記の導入量の導入にかかる事業予算の年数</t>
    <rPh sb="1" eb="3">
      <t>ジョウキ</t>
    </rPh>
    <rPh sb="4" eb="6">
      <t>ドウニュウ</t>
    </rPh>
    <rPh sb="6" eb="7">
      <t>リョウ</t>
    </rPh>
    <rPh sb="8" eb="10">
      <t>ドウニュウ</t>
    </rPh>
    <rPh sb="14" eb="16">
      <t>ジギョウ</t>
    </rPh>
    <rPh sb="16" eb="18">
      <t>ヨサン</t>
    </rPh>
    <rPh sb="19" eb="21">
      <t>ネンスウ</t>
    </rPh>
    <phoneticPr fontId="1"/>
  </si>
  <si>
    <t>　（例：上記100基の導入には、3ヵ年にわたる予算の投入が必要　→　「3」を記入）</t>
    <rPh sb="9" eb="10">
      <t>キ</t>
    </rPh>
    <rPh sb="18" eb="19">
      <t>ネン</t>
    </rPh>
    <rPh sb="23" eb="25">
      <t>ヨサン</t>
    </rPh>
    <rPh sb="26" eb="28">
      <t>トウニュウ</t>
    </rPh>
    <rPh sb="29" eb="31">
      <t>ヒツヨウ</t>
    </rPh>
    <rPh sb="38" eb="40">
      <t>キニュウ</t>
    </rPh>
    <phoneticPr fontId="1"/>
  </si>
  <si>
    <t>※以上で記入は完了ですが、必要に応じて副次的効果は「他効果」シートに、ご意見やご感想は「ご意見」欄にご記入ください。</t>
    <rPh sb="1" eb="3">
      <t>イジョウ</t>
    </rPh>
    <rPh sb="4" eb="6">
      <t>キニュウ</t>
    </rPh>
    <rPh sb="7" eb="9">
      <t>カンリョウ</t>
    </rPh>
    <rPh sb="13" eb="15">
      <t>ヒツヨウ</t>
    </rPh>
    <rPh sb="16" eb="17">
      <t>オウ</t>
    </rPh>
    <rPh sb="19" eb="22">
      <t>フクジテキ</t>
    </rPh>
    <rPh sb="22" eb="24">
      <t>コウカ</t>
    </rPh>
    <rPh sb="26" eb="27">
      <t>ホカ</t>
    </rPh>
    <rPh sb="27" eb="29">
      <t>コウカ</t>
    </rPh>
    <rPh sb="36" eb="38">
      <t>イケン</t>
    </rPh>
    <rPh sb="40" eb="42">
      <t>カンソウ</t>
    </rPh>
    <rPh sb="45" eb="47">
      <t>イケン</t>
    </rPh>
    <rPh sb="48" eb="49">
      <t>ラン</t>
    </rPh>
    <rPh sb="51" eb="53">
      <t>キニュウ</t>
    </rPh>
    <phoneticPr fontId="1"/>
  </si>
  <si>
    <t xml:space="preserve">
・このシートでは、特にご記入いただく項目はございません。他のシートに記入された数値から自動的に計算された結果をご確認ください。
</t>
    <rPh sb="10" eb="11">
      <t>トク</t>
    </rPh>
    <rPh sb="13" eb="15">
      <t>キニュウ</t>
    </rPh>
    <rPh sb="19" eb="21">
      <t>コウモク</t>
    </rPh>
    <rPh sb="53" eb="55">
      <t>ケッカ</t>
    </rPh>
    <rPh sb="57" eb="59">
      <t>カクニン</t>
    </rPh>
    <phoneticPr fontId="31"/>
  </si>
  <si>
    <t>次のページへお進みください（クリックしてください）</t>
    <phoneticPr fontId="1"/>
  </si>
  <si>
    <t>部門</t>
    <rPh sb="0" eb="2">
      <t>ブモン</t>
    </rPh>
    <phoneticPr fontId="31"/>
  </si>
  <si>
    <t>名称</t>
    <phoneticPr fontId="31"/>
  </si>
  <si>
    <t>概要</t>
  </si>
  <si>
    <t>事業例</t>
  </si>
  <si>
    <t>調査票に戻る
（クリックしてください）</t>
    <rPh sb="0" eb="2">
      <t>チョウサ</t>
    </rPh>
    <rPh sb="2" eb="3">
      <t>ヒョウ</t>
    </rPh>
    <rPh sb="4" eb="5">
      <t>モド</t>
    </rPh>
    <phoneticPr fontId="31"/>
  </si>
  <si>
    <t>産業</t>
  </si>
  <si>
    <t>工場や倉庫などにおける電力消費や、重油や石炭などの化石燃料の直接使用</t>
  </si>
  <si>
    <t>家庭</t>
  </si>
  <si>
    <t>住宅などにおける電力消費や、都市ガスや灯油などの化石燃料の直接使用</t>
  </si>
  <si>
    <t>業務</t>
  </si>
  <si>
    <t>店舗やオフィスなどにおける電力消費や、都市ガスや灯油などの化石燃料の直接使用</t>
  </si>
  <si>
    <t>運輸</t>
  </si>
  <si>
    <t>自動車や鉄道、船舶、航空部門における電力の直接消費や、ガソリン、重油、軽油、天然ガス、水素などの化石燃料の直接使用</t>
  </si>
  <si>
    <t>電力</t>
  </si>
  <si>
    <t>電力供給に係る天然ガスや石炭、重油などの化石燃料の使用（例：火力発電の高効率化や再生可能エネルギーの導入）</t>
  </si>
  <si>
    <t>未利用熱
エネルギー</t>
    <phoneticPr fontId="31"/>
  </si>
  <si>
    <t>排熱や地中熱等の、未利用の熱エネルギーの回収、利用</t>
  </si>
  <si>
    <t>分野</t>
    <rPh sb="0" eb="2">
      <t>ブンヤ</t>
    </rPh>
    <phoneticPr fontId="31"/>
  </si>
  <si>
    <t>説明</t>
  </si>
  <si>
    <t>調査票に戻る
（クリックしてください）</t>
    <phoneticPr fontId="31"/>
  </si>
  <si>
    <t>省エネ</t>
  </si>
  <si>
    <t>主として既存の機器・システムの高効率化や効率的利用を指すが、消費エネルギー種類の転換が行われる場合も含める
（例、電気自動車：ガソリン→電気）</t>
    <phoneticPr fontId="31"/>
  </si>
  <si>
    <t>再エネ</t>
  </si>
  <si>
    <t>太陽光発電や風力発電、地熱発電などの再生可能エネルギーによる発電や、バイオ燃料等の再生可能燃料の生産</t>
  </si>
  <si>
    <t>導入量の
計算方法</t>
    <phoneticPr fontId="31"/>
  </si>
  <si>
    <t>計算方法</t>
  </si>
  <si>
    <t>削減原単位
の計算方法</t>
    <phoneticPr fontId="31"/>
  </si>
  <si>
    <t>Ⅰ：想定削減率</t>
  </si>
  <si>
    <t>※代替燃料の場合は累積ではなく、単年の導入量が表示されます。</t>
    <phoneticPr fontId="1"/>
  </si>
  <si>
    <t>従来のエネルギー
年間消費量</t>
    <rPh sb="0" eb="2">
      <t>ジュウライ</t>
    </rPh>
    <rPh sb="11" eb="14">
      <t>ショウヒリョウ</t>
    </rPh>
    <phoneticPr fontId="36"/>
  </si>
  <si>
    <t>排出係数</t>
    <rPh sb="0" eb="2">
      <t>ハイシュツ</t>
    </rPh>
    <rPh sb="2" eb="4">
      <t>ケイスウ</t>
    </rPh>
    <phoneticPr fontId="1"/>
  </si>
  <si>
    <t>年間CO2削減量</t>
    <rPh sb="5" eb="7">
      <t>サクゲン</t>
    </rPh>
    <rPh sb="7" eb="8">
      <t>リョウ</t>
    </rPh>
    <phoneticPr fontId="36"/>
  </si>
  <si>
    <t>kgCO2/kWh</t>
    <phoneticPr fontId="1"/>
  </si>
  <si>
    <r>
      <t>kgCO2/Nm</t>
    </r>
    <r>
      <rPr>
        <vertAlign val="superscript"/>
        <sz val="11"/>
        <color indexed="8"/>
        <rFont val="ＭＳ Ｐゴシック"/>
        <family val="3"/>
        <charset val="128"/>
      </rPr>
      <t>3</t>
    </r>
    <phoneticPr fontId="1"/>
  </si>
  <si>
    <t>一般炭</t>
    <rPh sb="0" eb="2">
      <t>イッパン</t>
    </rPh>
    <rPh sb="2" eb="3">
      <t>タン</t>
    </rPh>
    <phoneticPr fontId="36"/>
  </si>
  <si>
    <t>kgCO2/kg</t>
    <phoneticPr fontId="1"/>
  </si>
  <si>
    <t>LPG</t>
    <phoneticPr fontId="1"/>
  </si>
  <si>
    <t>LNG</t>
    <phoneticPr fontId="36"/>
  </si>
  <si>
    <t>kgCO2/L</t>
    <phoneticPr fontId="1"/>
  </si>
  <si>
    <t>ガソリン</t>
    <phoneticPr fontId="1"/>
  </si>
  <si>
    <t>ジェット燃料</t>
    <rPh sb="4" eb="6">
      <t>ネンリョウ</t>
    </rPh>
    <phoneticPr fontId="36"/>
  </si>
  <si>
    <t>その他１</t>
    <rPh sb="2" eb="3">
      <t>タ</t>
    </rPh>
    <phoneticPr fontId="36"/>
  </si>
  <si>
    <t>kgCO2/☆</t>
    <phoneticPr fontId="1"/>
  </si>
  <si>
    <t>その他２</t>
    <rPh sb="2" eb="3">
      <t>タ</t>
    </rPh>
    <phoneticPr fontId="36"/>
  </si>
  <si>
    <t>その他３</t>
    <rPh sb="2" eb="3">
      <t>タ</t>
    </rPh>
    <phoneticPr fontId="36"/>
  </si>
  <si>
    <t>kgCO2/☆</t>
  </si>
  <si>
    <t>事業による削減率</t>
    <rPh sb="0" eb="2">
      <t>ジギョウ</t>
    </rPh>
    <rPh sb="5" eb="7">
      <t>サクゲン</t>
    </rPh>
    <rPh sb="7" eb="8">
      <t>リツ</t>
    </rPh>
    <phoneticPr fontId="36"/>
  </si>
  <si>
    <t>③CO2排出係数をご確認ください。
→その他の燃料を記入された場合は、その排出係数をご記入ください。</t>
    <rPh sb="4" eb="6">
      <t>ハイシュツ</t>
    </rPh>
    <rPh sb="6" eb="8">
      <t>ケイスウ</t>
    </rPh>
    <rPh sb="10" eb="12">
      <t>カクニン</t>
    </rPh>
    <rPh sb="21" eb="22">
      <t>タ</t>
    </rPh>
    <rPh sb="23" eb="25">
      <t>ネンリョウ</t>
    </rPh>
    <rPh sb="26" eb="28">
      <t>キニュウ</t>
    </rPh>
    <rPh sb="31" eb="33">
      <t>バアイ</t>
    </rPh>
    <rPh sb="37" eb="39">
      <t>ハイシュツ</t>
    </rPh>
    <rPh sb="39" eb="41">
      <t>ケイスウ</t>
    </rPh>
    <rPh sb="43" eb="45">
      <t>キニュウ</t>
    </rPh>
    <phoneticPr fontId="31"/>
  </si>
  <si>
    <t>④設定された数値にもとづく、ユニットあたりの年間CO2削減量をご確認ください。
→すべてのエネルギー種の削減量の合計値も合わせてご確認ください。</t>
    <rPh sb="1" eb="3">
      <t>セッテイ</t>
    </rPh>
    <rPh sb="6" eb="8">
      <t>スウチ</t>
    </rPh>
    <rPh sb="22" eb="24">
      <t>ネンカン</t>
    </rPh>
    <rPh sb="27" eb="29">
      <t>サクゲン</t>
    </rPh>
    <rPh sb="29" eb="30">
      <t>リョウ</t>
    </rPh>
    <rPh sb="32" eb="34">
      <t>カクニン</t>
    </rPh>
    <rPh sb="50" eb="51">
      <t>シュ</t>
    </rPh>
    <rPh sb="52" eb="54">
      <t>サクゲン</t>
    </rPh>
    <rPh sb="54" eb="55">
      <t>リョウ</t>
    </rPh>
    <rPh sb="56" eb="59">
      <t>ゴウケイチ</t>
    </rPh>
    <rPh sb="60" eb="61">
      <t>ア</t>
    </rPh>
    <rPh sb="65" eb="67">
      <t>カクニン</t>
    </rPh>
    <phoneticPr fontId="31"/>
  </si>
  <si>
    <t>kgCO2/kWh</t>
    <phoneticPr fontId="1"/>
  </si>
  <si>
    <r>
      <t>kgCO2/Nm</t>
    </r>
    <r>
      <rPr>
        <vertAlign val="superscript"/>
        <sz val="11"/>
        <color indexed="8"/>
        <rFont val="ＭＳ Ｐゴシック"/>
        <family val="3"/>
        <charset val="128"/>
      </rPr>
      <t>3</t>
    </r>
    <phoneticPr fontId="1"/>
  </si>
  <si>
    <t>kgCO2/kg</t>
    <phoneticPr fontId="1"/>
  </si>
  <si>
    <t>LPG</t>
    <phoneticPr fontId="1"/>
  </si>
  <si>
    <t>LNG</t>
    <phoneticPr fontId="36"/>
  </si>
  <si>
    <t>kgCO2/L</t>
    <phoneticPr fontId="1"/>
  </si>
  <si>
    <t>ガソリン</t>
    <phoneticPr fontId="1"/>
  </si>
  <si>
    <t>kgCO2/☆</t>
    <phoneticPr fontId="1"/>
  </si>
  <si>
    <t>事業開始後の年間消費量</t>
    <rPh sb="0" eb="2">
      <t>ジギョウ</t>
    </rPh>
    <rPh sb="2" eb="5">
      <t>カイシゴ</t>
    </rPh>
    <rPh sb="6" eb="8">
      <t>ネンカン</t>
    </rPh>
    <rPh sb="8" eb="11">
      <t>ショウヒリョウ</t>
    </rPh>
    <phoneticPr fontId="36"/>
  </si>
  <si>
    <t>発電システムの年間平均稼働率</t>
    <phoneticPr fontId="1"/>
  </si>
  <si>
    <t>バイオエタノール</t>
    <phoneticPr fontId="1"/>
  </si>
  <si>
    <t>バイオディーゼル</t>
    <phoneticPr fontId="1"/>
  </si>
  <si>
    <t>N/A</t>
  </si>
  <si>
    <t>N/A</t>
    <phoneticPr fontId="1"/>
  </si>
  <si>
    <t>N/A</t>
    <phoneticPr fontId="1"/>
  </si>
  <si>
    <t>kgCO2/kWh</t>
    <phoneticPr fontId="1"/>
  </si>
  <si>
    <t>kgCO2/kWh</t>
    <phoneticPr fontId="1"/>
  </si>
  <si>
    <t>kgCO2/L</t>
    <phoneticPr fontId="1"/>
  </si>
  <si>
    <t>再生可能エネルギー発電</t>
    <rPh sb="0" eb="2">
      <t>サイセイ</t>
    </rPh>
    <rPh sb="2" eb="4">
      <t>カノウ</t>
    </rPh>
    <rPh sb="9" eb="11">
      <t>ハツデン</t>
    </rPh>
    <phoneticPr fontId="1"/>
  </si>
  <si>
    <t>・上記の稼働率の設定根拠、引用元</t>
    <rPh sb="4" eb="6">
      <t>カドウ</t>
    </rPh>
    <rPh sb="6" eb="7">
      <t>リツ</t>
    </rPh>
    <phoneticPr fontId="1"/>
  </si>
  <si>
    <t>再生可能エネルギー発電（導入単位が「kWh」）</t>
    <rPh sb="0" eb="9">
      <t>サイエネ</t>
    </rPh>
    <rPh sb="9" eb="11">
      <t>ハツデン</t>
    </rPh>
    <rPh sb="12" eb="14">
      <t>ドウニュウ</t>
    </rPh>
    <rPh sb="14" eb="16">
      <t>タンイ</t>
    </rPh>
    <phoneticPr fontId="1"/>
  </si>
  <si>
    <t>①対象となる再生可能エネルギーの種類を選択してください。
→バイオマスボイラー等はこの計算方法では対応できませんので、「調査票」シートに戻り、「削減原単位の計算方法」を「Ⅰ：エネルギー使用量差」としてください。</t>
    <rPh sb="1" eb="3">
      <t>タイショウ</t>
    </rPh>
    <rPh sb="6" eb="8">
      <t>サイセイ</t>
    </rPh>
    <rPh sb="8" eb="10">
      <t>カノウ</t>
    </rPh>
    <rPh sb="16" eb="18">
      <t>シュルイ</t>
    </rPh>
    <rPh sb="19" eb="21">
      <t>センタク</t>
    </rPh>
    <rPh sb="39" eb="40">
      <t>トウ</t>
    </rPh>
    <rPh sb="43" eb="45">
      <t>ケイサン</t>
    </rPh>
    <rPh sb="45" eb="47">
      <t>ホウホウ</t>
    </rPh>
    <rPh sb="49" eb="51">
      <t>タイオウ</t>
    </rPh>
    <rPh sb="60" eb="62">
      <t>チョウサ</t>
    </rPh>
    <rPh sb="62" eb="63">
      <t>ヒョウ</t>
    </rPh>
    <rPh sb="68" eb="69">
      <t>モド</t>
    </rPh>
    <rPh sb="72" eb="74">
      <t>サクゲン</t>
    </rPh>
    <rPh sb="74" eb="77">
      <t>ゲンタンイ</t>
    </rPh>
    <rPh sb="78" eb="80">
      <t>ケイサン</t>
    </rPh>
    <rPh sb="80" eb="82">
      <t>ホウホウ</t>
    </rPh>
    <rPh sb="92" eb="95">
      <t>シヨウリョウ</t>
    </rPh>
    <rPh sb="95" eb="96">
      <t>サ</t>
    </rPh>
    <phoneticPr fontId="31"/>
  </si>
  <si>
    <t>・高効率ボイラー
・省エネ製造方法の開発</t>
    <rPh sb="1" eb="4">
      <t>コウコウリツ</t>
    </rPh>
    <rPh sb="10" eb="11">
      <t>ショウ</t>
    </rPh>
    <rPh sb="13" eb="15">
      <t>セイゾウ</t>
    </rPh>
    <rPh sb="15" eb="17">
      <t>ホウホウ</t>
    </rPh>
    <rPh sb="18" eb="20">
      <t>カイハツ</t>
    </rPh>
    <phoneticPr fontId="36"/>
  </si>
  <si>
    <t>・断熱材の開発
・省エネエアコン</t>
    <rPh sb="1" eb="4">
      <t>ダンネツザイ</t>
    </rPh>
    <rPh sb="5" eb="7">
      <t>カイハツ</t>
    </rPh>
    <rPh sb="9" eb="10">
      <t>ショウ</t>
    </rPh>
    <phoneticPr fontId="31"/>
  </si>
  <si>
    <t>・省エネ店舗開発
・BEMS</t>
    <rPh sb="4" eb="6">
      <t>テンポ</t>
    </rPh>
    <rPh sb="6" eb="8">
      <t>カイハツ</t>
    </rPh>
    <phoneticPr fontId="36"/>
  </si>
  <si>
    <t>・電気自動車導入補助金
・ITSの開発
・次世代旅客機の開発</t>
    <rPh sb="1" eb="3">
      <t>デンキ</t>
    </rPh>
    <rPh sb="3" eb="6">
      <t>ジドウシャ</t>
    </rPh>
    <rPh sb="6" eb="8">
      <t>ドウニュウ</t>
    </rPh>
    <rPh sb="8" eb="11">
      <t>ホジョキン</t>
    </rPh>
    <rPh sb="17" eb="19">
      <t>カイハツ</t>
    </rPh>
    <rPh sb="21" eb="24">
      <t>ジセダイ</t>
    </rPh>
    <rPh sb="24" eb="27">
      <t>リョカッキ</t>
    </rPh>
    <rPh sb="28" eb="30">
      <t>カイハツ</t>
    </rPh>
    <phoneticPr fontId="31"/>
  </si>
  <si>
    <t>・メガソーラー導入補助金
・洋上風力発電実証実験
・バイオマス発電技術開発</t>
    <rPh sb="7" eb="9">
      <t>ドウニュウ</t>
    </rPh>
    <rPh sb="9" eb="12">
      <t>ホジョキン</t>
    </rPh>
    <rPh sb="14" eb="16">
      <t>ヨウジョウ</t>
    </rPh>
    <rPh sb="16" eb="18">
      <t>フウリョク</t>
    </rPh>
    <rPh sb="18" eb="20">
      <t>ハツデン</t>
    </rPh>
    <rPh sb="20" eb="22">
      <t>ジッショウ</t>
    </rPh>
    <rPh sb="22" eb="24">
      <t>ジッケン</t>
    </rPh>
    <rPh sb="31" eb="33">
      <t>ハツデン</t>
    </rPh>
    <rPh sb="33" eb="35">
      <t>ギジュツ</t>
    </rPh>
    <rPh sb="35" eb="37">
      <t>カイハツ</t>
    </rPh>
    <phoneticPr fontId="36"/>
  </si>
  <si>
    <t>・排熱共同利用
・地中熱利用</t>
    <rPh sb="1" eb="3">
      <t>ハイネツ</t>
    </rPh>
    <rPh sb="3" eb="5">
      <t>キョウドウ</t>
    </rPh>
    <rPh sb="5" eb="7">
      <t>リヨウ</t>
    </rPh>
    <rPh sb="9" eb="11">
      <t>チチュウ</t>
    </rPh>
    <rPh sb="11" eb="12">
      <t>ネツ</t>
    </rPh>
    <rPh sb="12" eb="14">
      <t>リヨウ</t>
    </rPh>
    <phoneticPr fontId="36"/>
  </si>
  <si>
    <t>・ハイブリッド自動車購入
・BEMS
・排熱共同利用</t>
    <rPh sb="7" eb="10">
      <t>ジドウシャ</t>
    </rPh>
    <rPh sb="10" eb="12">
      <t>コウニュウ</t>
    </rPh>
    <rPh sb="20" eb="22">
      <t>ハイネツ</t>
    </rPh>
    <rPh sb="22" eb="24">
      <t>キョウドウ</t>
    </rPh>
    <rPh sb="24" eb="26">
      <t>リヨウ</t>
    </rPh>
    <phoneticPr fontId="31"/>
  </si>
  <si>
    <t>・太陽光発電導入補助
・地熱発電実証
・バイオ燃料生産高効率化</t>
    <rPh sb="1" eb="4">
      <t>タイヨウコウ</t>
    </rPh>
    <rPh sb="4" eb="6">
      <t>ハツデン</t>
    </rPh>
    <rPh sb="6" eb="8">
      <t>ドウニュウ</t>
    </rPh>
    <rPh sb="8" eb="10">
      <t>ホジョ</t>
    </rPh>
    <rPh sb="12" eb="14">
      <t>チネツ</t>
    </rPh>
    <rPh sb="14" eb="16">
      <t>ハツデン</t>
    </rPh>
    <rPh sb="16" eb="18">
      <t>ジッショウ</t>
    </rPh>
    <rPh sb="23" eb="25">
      <t>ネンリョウ</t>
    </rPh>
    <rPh sb="25" eb="27">
      <t>セイサン</t>
    </rPh>
    <rPh sb="30" eb="31">
      <t>カ</t>
    </rPh>
    <phoneticPr fontId="31"/>
  </si>
  <si>
    <t>日本国内における従来型機器・システムの総保有数（例：冷蔵庫の総保有台数）を基準とし、そのストック数に2020年と2030年時点の新開発機器・システムの想定普及率（例：冷蔵庫保有台数の○％）を掛け合わせて波及的な導入量を設定</t>
    <phoneticPr fontId="36"/>
  </si>
  <si>
    <t>日本国内における従来型機器・システムの年間総販売数（例：乗用車の年間総販売台数）を基準とし、このフロー数に新開発機器・システムの想定占有率（例：乗用車販売市場シェア○％）を掛け合わせ、その累積フロー数を波及的な導入量に設定</t>
    <phoneticPr fontId="36"/>
  </si>
  <si>
    <t>Ａ：ストック数</t>
    <phoneticPr fontId="36"/>
  </si>
  <si>
    <t>Ｂ：フロー数</t>
    <phoneticPr fontId="36"/>
  </si>
  <si>
    <t>Ｃ：供給量（目標量）</t>
    <phoneticPr fontId="36"/>
  </si>
  <si>
    <t>日本国内における新開発機器・システムの年間供給数の想定や、導入目標値を波及的な導入量として設定</t>
    <phoneticPr fontId="36"/>
  </si>
  <si>
    <t>基準となる従来型の機器・システムに対するエネルギー消費量の削減割合を使ってエネルギー消費量の削減量を設定</t>
    <phoneticPr fontId="36"/>
  </si>
  <si>
    <t>Ⅱ：エネルギー使用量差</t>
    <phoneticPr fontId="36"/>
  </si>
  <si>
    <t>基準となる従来型の機器・システムに対するエネルギー消費量の削減量を直接設定
→新開発機器・システムと従来型のものの間で使用するエネルギーの種類が変わる場合（例：ガソリン車→電気自動車）も対象</t>
    <phoneticPr fontId="36"/>
  </si>
  <si>
    <t>Ⅲ：再生可能エネルギー供給量</t>
    <phoneticPr fontId="36"/>
  </si>
  <si>
    <t>再生可能エネルギー発電による商用電力の代替量や、バイオエタノール・バイオディーゼル等による化石燃料の代替量を使って、削減原単位を設定</t>
    <phoneticPr fontId="31"/>
  </si>
  <si>
    <t>※調査票の「削減原単位の設定方法」の欄で選択されたパターン：</t>
    <rPh sb="1" eb="4">
      <t>チョウサヒョウ</t>
    </rPh>
    <rPh sb="20" eb="22">
      <t>センタク</t>
    </rPh>
    <phoneticPr fontId="1"/>
  </si>
  <si>
    <t>・新開発機器・システムの普及率（上記のユニット数に対する普及割合）：</t>
    <rPh sb="16" eb="18">
      <t>ジョウキ</t>
    </rPh>
    <rPh sb="23" eb="24">
      <t>スウ</t>
    </rPh>
    <rPh sb="25" eb="26">
      <t>タイ</t>
    </rPh>
    <rPh sb="28" eb="30">
      <t>フキュウ</t>
    </rPh>
    <rPh sb="30" eb="32">
      <t>ワリアイ</t>
    </rPh>
    <phoneticPr fontId="1"/>
  </si>
  <si>
    <t>・2020年度までの各年度の新開発機器・システムの市場占有率（上記のユニット数に対する占有割合）：</t>
    <rPh sb="5" eb="7">
      <t>ネンド</t>
    </rPh>
    <rPh sb="10" eb="13">
      <t>カクネンド</t>
    </rPh>
    <rPh sb="25" eb="27">
      <t>シジョウ</t>
    </rPh>
    <rPh sb="27" eb="29">
      <t>センユウ</t>
    </rPh>
    <rPh sb="31" eb="33">
      <t>ジョウキ</t>
    </rPh>
    <rPh sb="38" eb="39">
      <t>スウ</t>
    </rPh>
    <rPh sb="40" eb="41">
      <t>タイ</t>
    </rPh>
    <rPh sb="43" eb="45">
      <t>センユウ</t>
    </rPh>
    <rPh sb="45" eb="47">
      <t>ワリアイ</t>
    </rPh>
    <phoneticPr fontId="1"/>
  </si>
  <si>
    <t>対象となる主なエネルギー種類</t>
    <rPh sb="0" eb="1">
      <t>タイ</t>
    </rPh>
    <rPh sb="1" eb="2">
      <t>ゾウ</t>
    </rPh>
    <rPh sb="5" eb="6">
      <t>オモ</t>
    </rPh>
    <rPh sb="12" eb="14">
      <t>シュルイ</t>
    </rPh>
    <phoneticPr fontId="1"/>
  </si>
  <si>
    <t xml:space="preserve">ドロップダウンメニュー　→ </t>
    <phoneticPr fontId="1"/>
  </si>
  <si>
    <t xml:space="preserve">その他を選択した場合　→ </t>
    <rPh sb="2" eb="3">
      <t>タ</t>
    </rPh>
    <rPh sb="4" eb="6">
      <t>センタク</t>
    </rPh>
    <rPh sb="8" eb="10">
      <t>バアイ</t>
    </rPh>
    <phoneticPr fontId="1"/>
  </si>
  <si>
    <r>
      <t xml:space="preserve">部門 </t>
    </r>
    <r>
      <rPr>
        <u/>
        <sz val="8"/>
        <color theme="10"/>
        <rFont val="ＭＳ Ｐゴシック"/>
        <family val="3"/>
        <charset val="128"/>
      </rPr>
      <t>（定義はクリックして確認）</t>
    </r>
    <rPh sb="0" eb="2">
      <t>ブモン</t>
    </rPh>
    <phoneticPr fontId="1"/>
  </si>
  <si>
    <r>
      <t xml:space="preserve">分野 </t>
    </r>
    <r>
      <rPr>
        <u/>
        <sz val="8"/>
        <color theme="10"/>
        <rFont val="ＭＳ Ｐゴシック"/>
        <family val="3"/>
        <charset val="128"/>
      </rPr>
      <t>（定義はクリックして確認）</t>
    </r>
    <rPh sb="0" eb="2">
      <t>ブンヤ</t>
    </rPh>
    <phoneticPr fontId="1"/>
  </si>
  <si>
    <r>
      <t xml:space="preserve">導入量の計算方法 </t>
    </r>
    <r>
      <rPr>
        <u/>
        <sz val="8"/>
        <color theme="10"/>
        <rFont val="ＭＳ Ｐゴシック"/>
        <family val="3"/>
        <charset val="128"/>
      </rPr>
      <t>（定義はクリックして確認）</t>
    </r>
    <rPh sb="0" eb="3">
      <t>ドウニュウリョウ</t>
    </rPh>
    <rPh sb="4" eb="6">
      <t>ケイサン</t>
    </rPh>
    <rPh sb="6" eb="8">
      <t>ホウホウ</t>
    </rPh>
    <phoneticPr fontId="1"/>
  </si>
  <si>
    <r>
      <t xml:space="preserve">削減原単位の計算方法 </t>
    </r>
    <r>
      <rPr>
        <u/>
        <sz val="8"/>
        <color theme="10"/>
        <rFont val="ＭＳ Ｐゴシック"/>
        <family val="3"/>
        <charset val="128"/>
      </rPr>
      <t>（定義はクリックして確認）</t>
    </r>
    <rPh sb="0" eb="2">
      <t>サクゲン</t>
    </rPh>
    <rPh sb="2" eb="5">
      <t>ゲンタンイ</t>
    </rPh>
    <rPh sb="6" eb="8">
      <t>ケイサン</t>
    </rPh>
    <rPh sb="8" eb="10">
      <t>ホウホウ</t>
    </rPh>
    <phoneticPr fontId="1"/>
  </si>
  <si>
    <t>事業名称</t>
    <rPh sb="0" eb="2">
      <t>ジギョウ</t>
    </rPh>
    <rPh sb="2" eb="4">
      <t>メイショウ</t>
    </rPh>
    <phoneticPr fontId="1"/>
  </si>
  <si>
    <r>
      <t xml:space="preserve">①事業開始前のベースラインとなるエネルギーの
</t>
    </r>
    <r>
      <rPr>
        <b/>
        <sz val="10"/>
        <color rgb="FFFF0000"/>
        <rFont val="ＭＳ Ｐゴシック"/>
        <family val="3"/>
        <charset val="128"/>
        <scheme val="minor"/>
      </rPr>
      <t>ユニットあたりの</t>
    </r>
    <r>
      <rPr>
        <sz val="10"/>
        <rFont val="ＭＳ Ｐゴシック"/>
        <family val="3"/>
        <charset val="128"/>
        <scheme val="minor"/>
      </rPr>
      <t>年間消費量を</t>
    </r>
    <r>
      <rPr>
        <b/>
        <sz val="10"/>
        <color rgb="FFFF0000"/>
        <rFont val="ＭＳ Ｐゴシック"/>
        <family val="3"/>
        <charset val="128"/>
        <scheme val="minor"/>
      </rPr>
      <t>「F列」の単位に合わせて</t>
    </r>
    <r>
      <rPr>
        <sz val="10"/>
        <rFont val="ＭＳ Ｐゴシック"/>
        <family val="3"/>
        <charset val="128"/>
        <scheme val="minor"/>
      </rPr>
      <t>ご記入ください。
→その他のエネルギーが削減される場合は、そのエネルギー種名をご記入ください。
→削減対象となるエネルギーが複数ある場合は、それぞれについてご記入ください。</t>
    </r>
    <rPh sb="1" eb="3">
      <t>ジギョウ</t>
    </rPh>
    <rPh sb="3" eb="5">
      <t>カイシ</t>
    </rPh>
    <rPh sb="5" eb="6">
      <t>マエ</t>
    </rPh>
    <rPh sb="31" eb="33">
      <t>ネンカン</t>
    </rPh>
    <rPh sb="33" eb="36">
      <t>ショウヒリョウ</t>
    </rPh>
    <rPh sb="50" eb="52">
      <t>キニュウ</t>
    </rPh>
    <rPh sb="61" eb="62">
      <t>タ</t>
    </rPh>
    <rPh sb="69" eb="71">
      <t>サクゲン</t>
    </rPh>
    <rPh sb="74" eb="76">
      <t>バアイ</t>
    </rPh>
    <rPh sb="85" eb="86">
      <t>シュ</t>
    </rPh>
    <rPh sb="86" eb="87">
      <t>メイ</t>
    </rPh>
    <rPh sb="89" eb="91">
      <t>キニュウ</t>
    </rPh>
    <rPh sb="98" eb="100">
      <t>サクゲン</t>
    </rPh>
    <rPh sb="100" eb="102">
      <t>タイショウ</t>
    </rPh>
    <rPh sb="111" eb="113">
      <t>フクスウ</t>
    </rPh>
    <rPh sb="115" eb="117">
      <t>バアイ</t>
    </rPh>
    <rPh sb="128" eb="130">
      <t>キニュウ</t>
    </rPh>
    <phoneticPr fontId="31"/>
  </si>
  <si>
    <r>
      <t xml:space="preserve">①事業開始前のベースラインとなるエネルギーの
</t>
    </r>
    <r>
      <rPr>
        <b/>
        <sz val="10"/>
        <color rgb="FFFF0000"/>
        <rFont val="ＭＳ Ｐゴシック"/>
        <family val="3"/>
        <charset val="128"/>
        <scheme val="minor"/>
      </rPr>
      <t>ユニットあたりの</t>
    </r>
    <r>
      <rPr>
        <sz val="10"/>
        <rFont val="ＭＳ Ｐゴシック"/>
        <family val="3"/>
        <charset val="128"/>
        <scheme val="minor"/>
      </rPr>
      <t>年間消費量を</t>
    </r>
    <r>
      <rPr>
        <b/>
        <sz val="10"/>
        <color rgb="FFFF0000"/>
        <rFont val="ＭＳ Ｐゴシック"/>
        <family val="3"/>
        <charset val="128"/>
        <scheme val="minor"/>
      </rPr>
      <t>「F列」の単位に合わせて</t>
    </r>
    <r>
      <rPr>
        <sz val="10"/>
        <rFont val="ＭＳ Ｐゴシック"/>
        <family val="3"/>
        <charset val="128"/>
        <scheme val="minor"/>
      </rPr>
      <t>ご記入ください。
→その他のエネルギーが削減される場合は、そのエネルギー種名もご記入ください。
→削減対象となるエネルギーが複数ある場合は、それぞれについてご記入ください。</t>
    </r>
    <rPh sb="1" eb="3">
      <t>ジギョウ</t>
    </rPh>
    <rPh sb="3" eb="5">
      <t>カイシ</t>
    </rPh>
    <rPh sb="5" eb="6">
      <t>マエ</t>
    </rPh>
    <rPh sb="31" eb="33">
      <t>ネンカン</t>
    </rPh>
    <rPh sb="33" eb="36">
      <t>ショウヒリョウ</t>
    </rPh>
    <rPh sb="50" eb="52">
      <t>キニュウ</t>
    </rPh>
    <rPh sb="61" eb="62">
      <t>タ</t>
    </rPh>
    <rPh sb="69" eb="71">
      <t>サクゲン</t>
    </rPh>
    <rPh sb="74" eb="76">
      <t>バアイ</t>
    </rPh>
    <rPh sb="85" eb="86">
      <t>シュ</t>
    </rPh>
    <rPh sb="86" eb="87">
      <t>メイ</t>
    </rPh>
    <rPh sb="89" eb="91">
      <t>キニュウ</t>
    </rPh>
    <rPh sb="98" eb="100">
      <t>サクゲン</t>
    </rPh>
    <rPh sb="100" eb="102">
      <t>タイショウ</t>
    </rPh>
    <rPh sb="111" eb="113">
      <t>フクスウ</t>
    </rPh>
    <rPh sb="115" eb="117">
      <t>バアイ</t>
    </rPh>
    <rPh sb="128" eb="130">
      <t>キニュウ</t>
    </rPh>
    <phoneticPr fontId="31"/>
  </si>
  <si>
    <t>②事業による2016年（または導入時）のエネルギー消費削減率を「G列」にご記入ください。
→2020年、2030年に更なる削減を見込む場合は、該当する箇所にそれぞれの削減率をご記入ください。</t>
    <rPh sb="1" eb="3">
      <t>ジギョウ</t>
    </rPh>
    <rPh sb="10" eb="11">
      <t>ネン</t>
    </rPh>
    <rPh sb="25" eb="27">
      <t>ショウヒ</t>
    </rPh>
    <rPh sb="27" eb="29">
      <t>サクゲン</t>
    </rPh>
    <rPh sb="29" eb="30">
      <t>リツ</t>
    </rPh>
    <rPh sb="33" eb="34">
      <t>レツ</t>
    </rPh>
    <rPh sb="37" eb="39">
      <t>キニュウ</t>
    </rPh>
    <rPh sb="50" eb="51">
      <t>ネン</t>
    </rPh>
    <rPh sb="56" eb="57">
      <t>ネン</t>
    </rPh>
    <rPh sb="58" eb="59">
      <t>サラ</t>
    </rPh>
    <rPh sb="61" eb="63">
      <t>サクゲン</t>
    </rPh>
    <rPh sb="64" eb="66">
      <t>ミコ</t>
    </rPh>
    <rPh sb="67" eb="69">
      <t>バアイ</t>
    </rPh>
    <rPh sb="71" eb="73">
      <t>ガイトウ</t>
    </rPh>
    <rPh sb="75" eb="77">
      <t>カショ</t>
    </rPh>
    <rPh sb="83" eb="85">
      <t>サクゲン</t>
    </rPh>
    <rPh sb="85" eb="86">
      <t>リツ</t>
    </rPh>
    <rPh sb="88" eb="90">
      <t>キニュウ</t>
    </rPh>
    <phoneticPr fontId="31"/>
  </si>
  <si>
    <t>②事業開始後の2016年（または導入時）のエネルギー消費削減量を「G列」にご記入ください。
→2020年、2030年に更なる増減を見込む場合は、該当する箇所にそれぞれの削減率をご記入ください。</t>
    <rPh sb="1" eb="3">
      <t>ジギョウ</t>
    </rPh>
    <rPh sb="3" eb="6">
      <t>カイシゴ</t>
    </rPh>
    <rPh sb="11" eb="12">
      <t>ネン</t>
    </rPh>
    <rPh sb="26" eb="28">
      <t>ショウヒ</t>
    </rPh>
    <rPh sb="28" eb="30">
      <t>サクゲン</t>
    </rPh>
    <rPh sb="30" eb="31">
      <t>リョウ</t>
    </rPh>
    <rPh sb="34" eb="35">
      <t>レツ</t>
    </rPh>
    <rPh sb="38" eb="40">
      <t>キニュウ</t>
    </rPh>
    <rPh sb="51" eb="52">
      <t>ネン</t>
    </rPh>
    <rPh sb="57" eb="58">
      <t>ネン</t>
    </rPh>
    <rPh sb="59" eb="60">
      <t>サラ</t>
    </rPh>
    <rPh sb="62" eb="64">
      <t>ゾウゲン</t>
    </rPh>
    <rPh sb="65" eb="67">
      <t>ミコ</t>
    </rPh>
    <rPh sb="68" eb="70">
      <t>バアイ</t>
    </rPh>
    <rPh sb="72" eb="74">
      <t>ガイトウ</t>
    </rPh>
    <rPh sb="76" eb="78">
      <t>カショ</t>
    </rPh>
    <rPh sb="84" eb="86">
      <t>サクゲン</t>
    </rPh>
    <rPh sb="86" eb="87">
      <t>リツ</t>
    </rPh>
    <rPh sb="89" eb="91">
      <t>キニュウ</t>
    </rPh>
    <phoneticPr fontId="31"/>
  </si>
  <si>
    <t>②「再生可能エネルギー発電」を選択された場合は、その発電システムの2016年（または導入時）の年間平均稼働率をご記入ください。
→2020年、2030年に異なる稼働率を見込む場合は、該当する箇所にそれぞれ稼働率をご記入ください。
→その他のエネルギーの種類を選択した場合は、特にご記入いただく必要はございません。</t>
    <rPh sb="2" eb="11">
      <t>サイエネ</t>
    </rPh>
    <rPh sb="11" eb="13">
      <t>ハツデン</t>
    </rPh>
    <rPh sb="15" eb="17">
      <t>センタク</t>
    </rPh>
    <rPh sb="20" eb="22">
      <t>バアイ</t>
    </rPh>
    <rPh sb="26" eb="28">
      <t>ハツデン</t>
    </rPh>
    <rPh sb="37" eb="38">
      <t>ネン</t>
    </rPh>
    <rPh sb="42" eb="44">
      <t>ドウニュウ</t>
    </rPh>
    <rPh sb="44" eb="45">
      <t>ジ</t>
    </rPh>
    <rPh sb="47" eb="49">
      <t>ネンカン</t>
    </rPh>
    <rPh sb="49" eb="51">
      <t>ヘイキン</t>
    </rPh>
    <rPh sb="51" eb="53">
      <t>カドウ</t>
    </rPh>
    <rPh sb="53" eb="54">
      <t>リツ</t>
    </rPh>
    <rPh sb="56" eb="58">
      <t>キニュウ</t>
    </rPh>
    <rPh sb="77" eb="78">
      <t>コト</t>
    </rPh>
    <rPh sb="80" eb="82">
      <t>カドウ</t>
    </rPh>
    <rPh sb="82" eb="83">
      <t>リツ</t>
    </rPh>
    <rPh sb="84" eb="86">
      <t>ミコ</t>
    </rPh>
    <rPh sb="87" eb="89">
      <t>バアイ</t>
    </rPh>
    <rPh sb="102" eb="104">
      <t>カドウ</t>
    </rPh>
    <rPh sb="104" eb="105">
      <t>リツ</t>
    </rPh>
    <rPh sb="118" eb="119">
      <t>タ</t>
    </rPh>
    <rPh sb="126" eb="128">
      <t>シュルイ</t>
    </rPh>
    <rPh sb="129" eb="131">
      <t>センタク</t>
    </rPh>
    <rPh sb="133" eb="135">
      <t>バアイ</t>
    </rPh>
    <rPh sb="137" eb="138">
      <t>トク</t>
    </rPh>
    <rPh sb="140" eb="142">
      <t>キニュウ</t>
    </rPh>
    <rPh sb="146" eb="148">
      <t>ヒツヨウ</t>
    </rPh>
    <phoneticPr fontId="1"/>
  </si>
  <si>
    <t>耐用年数を考慮した累積導入量</t>
    <rPh sb="0" eb="2">
      <t>タイヨウ</t>
    </rPh>
    <rPh sb="2" eb="4">
      <t>ネンスウ</t>
    </rPh>
    <rPh sb="5" eb="7">
      <t>コウリョ</t>
    </rPh>
    <rPh sb="9" eb="11">
      <t>ルイセキ</t>
    </rPh>
    <rPh sb="11" eb="13">
      <t>ドウニュウ</t>
    </rPh>
    <rPh sb="13" eb="14">
      <t>リョウ</t>
    </rPh>
    <phoneticPr fontId="1"/>
  </si>
  <si>
    <t>フロー数</t>
    <rPh sb="3" eb="4">
      <t>スウ</t>
    </rPh>
    <phoneticPr fontId="1"/>
  </si>
  <si>
    <t>2020年→</t>
    <rPh sb="4" eb="5">
      <t>ネン</t>
    </rPh>
    <phoneticPr fontId="1"/>
  </si>
  <si>
    <t>2030年→</t>
    <rPh sb="4" eb="5">
      <t>ネン</t>
    </rPh>
    <phoneticPr fontId="1"/>
  </si>
  <si>
    <t>耐用年数→</t>
    <rPh sb="0" eb="2">
      <t>タイヨウ</t>
    </rPh>
    <rPh sb="2" eb="4">
      <t>ネンスウ</t>
    </rPh>
    <phoneticPr fontId="1"/>
  </si>
  <si>
    <t>供給量</t>
    <rPh sb="0" eb="2">
      <t>キョウキュウ</t>
    </rPh>
    <rPh sb="2" eb="3">
      <t>リョウ</t>
    </rPh>
    <phoneticPr fontId="1"/>
  </si>
  <si>
    <t>計算用→</t>
    <rPh sb="0" eb="3">
      <t>ケイサンヨウ</t>
    </rPh>
    <phoneticPr fontId="1"/>
  </si>
  <si>
    <t>CO2削減効果　[tCO2]</t>
    <phoneticPr fontId="36"/>
  </si>
  <si>
    <t>直接効果</t>
    <rPh sb="0" eb="2">
      <t>チョクセツ</t>
    </rPh>
    <rPh sb="2" eb="4">
      <t>コウカ</t>
    </rPh>
    <phoneticPr fontId="36"/>
  </si>
  <si>
    <t>波及効果</t>
    <rPh sb="0" eb="2">
      <t>ハキュウ</t>
    </rPh>
    <rPh sb="2" eb="4">
      <t>コウカ</t>
    </rPh>
    <phoneticPr fontId="36"/>
  </si>
  <si>
    <t>（2020年）</t>
    <rPh sb="5" eb="6">
      <t>ネン</t>
    </rPh>
    <phoneticPr fontId="36"/>
  </si>
  <si>
    <t>（2030年）</t>
    <rPh sb="5" eb="6">
      <t>ネン</t>
    </rPh>
    <phoneticPr fontId="36"/>
  </si>
  <si>
    <t>事業名称</t>
  </si>
  <si>
    <t>サブ事業名称</t>
  </si>
  <si>
    <t>事業全体の予算要求額
[単位：千円]</t>
    <phoneticPr fontId="36"/>
  </si>
  <si>
    <t>サブ事業の予算要求額
[単位：千円]</t>
    <phoneticPr fontId="36"/>
  </si>
  <si>
    <t>計算
ファイル</t>
    <rPh sb="0" eb="2">
      <t>ケイサン</t>
    </rPh>
    <phoneticPr fontId="36"/>
  </si>
  <si>
    <t>導入量
パターン</t>
    <rPh sb="0" eb="2">
      <t>ドウニュウ</t>
    </rPh>
    <rPh sb="2" eb="3">
      <t>リョウ</t>
    </rPh>
    <phoneticPr fontId="36"/>
  </si>
  <si>
    <t>事業
類型</t>
    <rPh sb="0" eb="2">
      <t>ジギョウ</t>
    </rPh>
    <rPh sb="3" eb="5">
      <t>ルイケイ</t>
    </rPh>
    <phoneticPr fontId="36"/>
  </si>
  <si>
    <t>削減
原単位
パターン</t>
    <rPh sb="0" eb="2">
      <t>サクゲン</t>
    </rPh>
    <rPh sb="3" eb="6">
      <t>ゲンタンイ</t>
    </rPh>
    <phoneticPr fontId="36"/>
  </si>
  <si>
    <t>ハード</t>
    <phoneticPr fontId="36"/>
  </si>
  <si>
    <t>A</t>
    <phoneticPr fontId="36"/>
  </si>
  <si>
    <t>B</t>
    <phoneticPr fontId="36"/>
  </si>
  <si>
    <t>C</t>
    <phoneticPr fontId="36"/>
  </si>
  <si>
    <t>A[ストック数]</t>
    <phoneticPr fontId="36"/>
  </si>
  <si>
    <t>B[フロー数（販売数）]</t>
    <phoneticPr fontId="36"/>
  </si>
  <si>
    <t>C[供給数]</t>
    <phoneticPr fontId="36"/>
  </si>
  <si>
    <t>Ⅰ[想定削減率]</t>
  </si>
  <si>
    <t>Ⅱ[エネルギー使用量差]</t>
    <phoneticPr fontId="36"/>
  </si>
  <si>
    <t>Ⅲ[再生可能エネルギー供給量]</t>
    <phoneticPr fontId="36"/>
  </si>
  <si>
    <t>Ⅰ</t>
    <phoneticPr fontId="36"/>
  </si>
  <si>
    <t>Ⅱ</t>
    <phoneticPr fontId="36"/>
  </si>
  <si>
    <t>Ⅲ</t>
    <phoneticPr fontId="36"/>
  </si>
  <si>
    <t>↓集計用リスト</t>
    <rPh sb="1" eb="4">
      <t>シュウケイヨウ</t>
    </rPh>
    <phoneticPr fontId="36"/>
  </si>
  <si>
    <t>耐用
年数</t>
    <rPh sb="0" eb="2">
      <t>タイヨウ</t>
    </rPh>
    <rPh sb="3" eb="5">
      <t>ネンスウ</t>
    </rPh>
    <phoneticPr fontId="36"/>
  </si>
  <si>
    <t>20以上</t>
    <rPh sb="2" eb="4">
      <t>イジョウ</t>
    </rPh>
    <phoneticPr fontId="1"/>
  </si>
  <si>
    <t>平成28年度総事業費[単位：千円]</t>
    <rPh sb="11" eb="13">
      <t>タンイ</t>
    </rPh>
    <rPh sb="14" eb="16">
      <t>センエン</t>
    </rPh>
    <phoneticPr fontId="1"/>
  </si>
  <si>
    <t>総事業費（複数年度事業の場合の各年度合計）【単位：千円】</t>
    <rPh sb="0" eb="4">
      <t>ソウジギョウヒ</t>
    </rPh>
    <rPh sb="5" eb="7">
      <t>フクスウ</t>
    </rPh>
    <rPh sb="7" eb="9">
      <t>ネンド</t>
    </rPh>
    <rPh sb="9" eb="11">
      <t>ジギョウ</t>
    </rPh>
    <rPh sb="12" eb="14">
      <t>バアイ</t>
    </rPh>
    <rPh sb="15" eb="18">
      <t>カクネンド</t>
    </rPh>
    <rPh sb="18" eb="20">
      <t>ゴウケイ</t>
    </rPh>
    <rPh sb="22" eb="24">
      <t>タンイ</t>
    </rPh>
    <rPh sb="25" eb="27">
      <t>センエン</t>
    </rPh>
    <phoneticPr fontId="1"/>
  </si>
  <si>
    <t>事業期間（開始～予定完了年度）</t>
    <rPh sb="0" eb="2">
      <t>ジギョウ</t>
    </rPh>
    <rPh sb="2" eb="4">
      <t>キカン</t>
    </rPh>
    <rPh sb="5" eb="7">
      <t>カイシ</t>
    </rPh>
    <rPh sb="8" eb="10">
      <t>ヨテイ</t>
    </rPh>
    <rPh sb="10" eb="12">
      <t>カンリョウ</t>
    </rPh>
    <rPh sb="12" eb="1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</si>
</sst>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0.00_);[Red]\(0.00\)"/>
    <numFmt numFmtId="179" formatCode="0.0%"/>
  </numFmts>
  <fonts count="44">
    <font>
      <sz val="11"/>
      <color theme="1"/>
      <name val="ＭＳ Ｐゴシック"/>
      <family val="3"/>
      <charset val="128"/>
      <scheme val="minor"/>
    </font>
    <font>
      <sz val="6"/>
      <name val="ＭＳ Ｐゴシック"/>
      <family val="3"/>
      <charset val="128"/>
    </font>
    <font>
      <vertAlign val="subscript"/>
      <sz val="11"/>
      <color indexed="8"/>
      <name val="ＭＳ Ｐゴシック"/>
      <family val="3"/>
      <charset val="128"/>
    </font>
    <font>
      <vertAlign val="superscript"/>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u/>
      <sz val="11"/>
      <color theme="1"/>
      <name val="ＭＳ Ｐゴシック"/>
      <family val="3"/>
      <charset val="128"/>
      <scheme val="minor"/>
    </font>
    <font>
      <sz val="11"/>
      <color rgb="FFFF66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sz val="11"/>
      <color theme="0"/>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11"/>
      <color theme="9" tint="-0.249977111117893"/>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u/>
      <sz val="11.65"/>
      <color theme="10"/>
      <name val="ＭＳ Ｐゴシック"/>
      <family val="3"/>
      <charset val="128"/>
    </font>
    <font>
      <sz val="8"/>
      <color rgb="FFFF0000"/>
      <name val="ＭＳ Ｐゴシック"/>
      <family val="3"/>
      <charset val="128"/>
      <scheme val="minor"/>
    </font>
    <font>
      <sz val="11"/>
      <color theme="7"/>
      <name val="ＭＳ Ｐゴシック"/>
      <family val="3"/>
      <charset val="128"/>
      <scheme val="minor"/>
    </font>
    <font>
      <b/>
      <vertAlign val="subscript"/>
      <sz val="11"/>
      <color indexed="8"/>
      <name val="ＭＳ Ｐゴシック"/>
      <family val="3"/>
      <charset val="128"/>
    </font>
    <font>
      <sz val="11"/>
      <color theme="0" tint="-4.9989318521683403E-2"/>
      <name val="ＭＳ Ｐゴシック"/>
      <family val="3"/>
      <charset val="128"/>
      <scheme val="minor"/>
    </font>
    <font>
      <b/>
      <sz val="14"/>
      <color theme="0" tint="-4.9989318521683403E-2"/>
      <name val="ＭＳ Ｐゴシック"/>
      <family val="3"/>
      <charset val="128"/>
      <scheme val="minor"/>
    </font>
    <font>
      <sz val="14"/>
      <color theme="0" tint="-4.9989318521683403E-2"/>
      <name val="ＭＳ Ｐゴシック"/>
      <family val="3"/>
      <charset val="128"/>
      <scheme val="minor"/>
    </font>
    <font>
      <sz val="11"/>
      <name val="ＭＳ Ｐゴシック"/>
      <family val="3"/>
      <charset val="128"/>
    </font>
    <font>
      <b/>
      <sz val="11"/>
      <color theme="0" tint="-4.9989318521683403E-2"/>
      <name val="ＭＳ Ｐゴシック"/>
      <family val="3"/>
      <charset val="128"/>
      <scheme val="minor"/>
    </font>
    <font>
      <sz val="14"/>
      <color theme="0"/>
      <name val="ＭＳ Ｐゴシック"/>
      <family val="3"/>
      <charset val="128"/>
      <scheme val="minor"/>
    </font>
    <font>
      <sz val="6"/>
      <name val="ＭＳ Ｐゴシック"/>
      <family val="2"/>
      <charset val="128"/>
      <scheme val="minor"/>
    </font>
    <font>
      <sz val="10"/>
      <name val="ＭＳ Ｐゴシック"/>
      <family val="3"/>
      <charset val="128"/>
      <scheme val="minor"/>
    </font>
    <font>
      <sz val="10.5"/>
      <color theme="1"/>
      <name val="Century"/>
      <family val="1"/>
    </font>
    <font>
      <b/>
      <sz val="9"/>
      <color indexed="81"/>
      <name val="ＭＳ Ｐゴシック"/>
      <family val="3"/>
      <charset val="128"/>
    </font>
    <font>
      <sz val="11"/>
      <color rgb="FFFF0000"/>
      <name val="ＭＳ Ｐゴシック"/>
      <family val="2"/>
      <charset val="128"/>
      <scheme val="minor"/>
    </font>
    <font>
      <sz val="6"/>
      <name val="ＭＳ Ｐゴシック"/>
      <family val="3"/>
      <charset val="128"/>
      <scheme val="minor"/>
    </font>
    <font>
      <sz val="11"/>
      <color theme="1"/>
      <name val="ＭＳ Ｐゴシック"/>
      <family val="3"/>
      <charset val="128"/>
    </font>
    <font>
      <u/>
      <sz val="11"/>
      <color theme="10"/>
      <name val="ＭＳ Ｐゴシック"/>
      <family val="3"/>
      <charset val="128"/>
    </font>
    <font>
      <u/>
      <sz val="8"/>
      <color theme="10"/>
      <name val="ＭＳ Ｐゴシック"/>
      <family val="3"/>
      <charset val="128"/>
    </font>
    <font>
      <sz val="10"/>
      <color theme="1"/>
      <name val="ＭＳ Ｐゴシック"/>
      <family val="3"/>
      <charset val="128"/>
      <scheme val="minor"/>
    </font>
    <font>
      <sz val="10.5"/>
      <name val="Century"/>
      <family val="1"/>
    </font>
    <font>
      <b/>
      <sz val="10"/>
      <color theme="1"/>
      <name val="ＭＳ Ｐゴシック"/>
      <family val="3"/>
      <charset val="128"/>
      <scheme val="minor"/>
    </font>
    <font>
      <sz val="8"/>
      <color theme="0"/>
      <name val="ＭＳ Ｐゴシック"/>
      <family val="3"/>
      <charset val="128"/>
      <scheme val="minor"/>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4"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s>
  <borders count="8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right style="medium">
        <color rgb="FFFF0000"/>
      </right>
      <top style="thin">
        <color indexed="64"/>
      </top>
      <bottom style="medium">
        <color rgb="FFFF0000"/>
      </bottom>
      <diagonal/>
    </border>
    <border>
      <left style="medium">
        <color rgb="FFFF0000"/>
      </left>
      <right style="medium">
        <color rgb="FFFF0000"/>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diagonal/>
    </border>
    <border>
      <left style="medium">
        <color rgb="FFFF0000"/>
      </left>
      <right style="medium">
        <color rgb="FFFF0000"/>
      </right>
      <top style="thin">
        <color indexed="64"/>
      </top>
      <bottom style="medium">
        <color rgb="FFFF0000"/>
      </bottom>
      <diagonal/>
    </border>
    <border>
      <left style="medium">
        <color rgb="FFFF0000"/>
      </left>
      <right style="medium">
        <color rgb="FFFF0000"/>
      </right>
      <top/>
      <bottom style="medium">
        <color rgb="FFFF0000"/>
      </bottom>
      <diagonal/>
    </border>
    <border>
      <left style="thin">
        <color indexed="64"/>
      </left>
      <right style="thin">
        <color indexed="64"/>
      </right>
      <top style="double">
        <color indexed="64"/>
      </top>
      <bottom style="thin">
        <color indexed="64"/>
      </bottom>
      <diagonal/>
    </border>
    <border>
      <left style="medium">
        <color rgb="FFFF0000"/>
      </left>
      <right/>
      <top style="medium">
        <color rgb="FFFF0000"/>
      </top>
      <bottom style="medium">
        <color rgb="FFFF0000"/>
      </bottom>
      <diagonal/>
    </border>
    <border>
      <left/>
      <right/>
      <top style="medium">
        <color indexed="64"/>
      </top>
      <bottom style="medium">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medium">
        <color rgb="FFFF0000"/>
      </right>
      <top style="double">
        <color indexed="64"/>
      </top>
      <bottom style="thin">
        <color indexed="64"/>
      </bottom>
      <diagonal/>
    </border>
    <border>
      <left style="thin">
        <color indexed="64"/>
      </left>
      <right/>
      <top/>
      <bottom style="double">
        <color theme="1"/>
      </bottom>
      <diagonal/>
    </border>
    <border>
      <left/>
      <right style="thin">
        <color indexed="64"/>
      </right>
      <top/>
      <bottom style="double">
        <color theme="1"/>
      </bottom>
      <diagonal/>
    </border>
    <border>
      <left/>
      <right style="thin">
        <color indexed="64"/>
      </right>
      <top/>
      <bottom style="double">
        <color indexed="64"/>
      </bottom>
      <diagonal/>
    </border>
    <border>
      <left style="thin">
        <color indexed="64"/>
      </left>
      <right/>
      <top/>
      <bottom style="double">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right style="medium">
        <color rgb="FFFF0000"/>
      </right>
      <top/>
      <bottom style="thin">
        <color indexed="64"/>
      </bottom>
      <diagonal/>
    </border>
    <border>
      <left style="medium">
        <color rgb="FFFF0000"/>
      </left>
      <right style="medium">
        <color rgb="FFFF0000"/>
      </right>
      <top style="thin">
        <color indexed="64"/>
      </top>
      <bottom style="double">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thin">
        <color indexed="64"/>
      </top>
      <bottom style="double">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thin">
        <color indexed="64"/>
      </left>
      <right style="thin">
        <color indexed="64"/>
      </right>
      <top style="medium">
        <color rgb="FFFF0000"/>
      </top>
      <bottom style="medium">
        <color rgb="FFFF0000"/>
      </bottom>
      <diagonal/>
    </border>
    <border>
      <left/>
      <right/>
      <top/>
      <bottom style="double">
        <color indexed="64"/>
      </bottom>
      <diagonal/>
    </border>
    <border>
      <left style="medium">
        <color indexed="64"/>
      </left>
      <right/>
      <top/>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thin">
        <color indexed="64"/>
      </left>
      <right/>
      <top style="medium">
        <color rgb="FFFF0000"/>
      </top>
      <bottom style="medium">
        <color rgb="FFFF0000"/>
      </bottom>
      <diagonal/>
    </border>
    <border>
      <left style="medium">
        <color rgb="FFFF0000"/>
      </left>
      <right/>
      <top style="thin">
        <color indexed="64"/>
      </top>
      <bottom style="medium">
        <color rgb="FFFF0000"/>
      </bottom>
      <diagonal/>
    </border>
    <border>
      <left style="medium">
        <color rgb="FFFF0000"/>
      </left>
      <right style="thin">
        <color indexed="64"/>
      </right>
      <top style="thin">
        <color indexed="64"/>
      </top>
      <bottom/>
      <diagonal/>
    </border>
  </borders>
  <cellStyleXfs count="4">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21" fillId="0" borderId="0" applyNumberFormat="0" applyFill="0" applyBorder="0" applyAlignment="0" applyProtection="0">
      <alignment vertical="top"/>
      <protection locked="0"/>
    </xf>
  </cellStyleXfs>
  <cellXfs count="471">
    <xf numFmtId="0" fontId="0" fillId="0" borderId="0" xfId="0">
      <alignment vertical="center"/>
    </xf>
    <xf numFmtId="0" fontId="0" fillId="0" borderId="0" xfId="0" applyFont="1">
      <alignment vertical="center"/>
    </xf>
    <xf numFmtId="0" fontId="0" fillId="2" borderId="0" xfId="0" applyFill="1">
      <alignment vertical="center"/>
    </xf>
    <xf numFmtId="0" fontId="0" fillId="4" borderId="5" xfId="0" applyFill="1" applyBorder="1" applyAlignment="1">
      <alignment vertical="center" wrapText="1"/>
    </xf>
    <xf numFmtId="0" fontId="0" fillId="3" borderId="0" xfId="0" applyFill="1">
      <alignment vertical="center"/>
    </xf>
    <xf numFmtId="0" fontId="0" fillId="3" borderId="0" xfId="0" applyFont="1" applyFill="1">
      <alignment vertical="center"/>
    </xf>
    <xf numFmtId="0" fontId="0" fillId="7" borderId="11" xfId="0" applyFill="1" applyBorder="1" applyAlignment="1">
      <alignment horizontal="center" vertical="center"/>
    </xf>
    <xf numFmtId="0" fontId="0" fillId="5" borderId="12" xfId="0" applyFill="1" applyBorder="1" applyAlignment="1">
      <alignment horizontal="center" vertical="center"/>
    </xf>
    <xf numFmtId="0" fontId="0" fillId="4" borderId="11" xfId="0" applyFill="1" applyBorder="1" applyAlignment="1">
      <alignment horizontal="center" vertical="center"/>
    </xf>
    <xf numFmtId="0" fontId="0" fillId="3" borderId="0" xfId="0" applyFill="1">
      <alignment vertical="center"/>
    </xf>
    <xf numFmtId="0" fontId="9" fillId="2" borderId="0" xfId="0" applyFont="1" applyFill="1">
      <alignment vertical="center"/>
    </xf>
    <xf numFmtId="0" fontId="0" fillId="4" borderId="5" xfId="0" applyFill="1" applyBorder="1">
      <alignment vertical="center"/>
    </xf>
    <xf numFmtId="0" fontId="0" fillId="2" borderId="0" xfId="0" applyFill="1">
      <alignment vertical="center"/>
    </xf>
    <xf numFmtId="0" fontId="15" fillId="3" borderId="0" xfId="0" applyFont="1" applyFill="1">
      <alignment vertical="center"/>
    </xf>
    <xf numFmtId="0" fontId="15" fillId="0" borderId="0" xfId="0" applyFont="1">
      <alignment vertical="center"/>
    </xf>
    <xf numFmtId="0" fontId="16" fillId="10" borderId="0" xfId="0" applyFont="1" applyFill="1">
      <alignment vertical="center"/>
    </xf>
    <xf numFmtId="0" fontId="0" fillId="10" borderId="0" xfId="0" applyFill="1">
      <alignment vertical="center"/>
    </xf>
    <xf numFmtId="0" fontId="8" fillId="10" borderId="0" xfId="0" applyFont="1" applyFill="1">
      <alignment vertical="center"/>
    </xf>
    <xf numFmtId="0" fontId="0" fillId="4" borderId="12" xfId="0" applyFill="1" applyBorder="1" applyAlignment="1">
      <alignment horizontal="center" vertical="center"/>
    </xf>
    <xf numFmtId="0" fontId="8" fillId="2" borderId="0" xfId="0" applyFont="1" applyFill="1">
      <alignment vertical="center"/>
    </xf>
    <xf numFmtId="0" fontId="0" fillId="10" borderId="0" xfId="0" applyFill="1" applyBorder="1">
      <alignment vertical="center"/>
    </xf>
    <xf numFmtId="0" fontId="0" fillId="2" borderId="0" xfId="0" applyFont="1" applyFill="1">
      <alignment vertical="center"/>
    </xf>
    <xf numFmtId="0" fontId="16" fillId="10" borderId="0" xfId="0" applyFont="1" applyFill="1" applyBorder="1">
      <alignment vertical="center"/>
    </xf>
    <xf numFmtId="0" fontId="8" fillId="10" borderId="0" xfId="0" applyFont="1" applyFill="1" applyBorder="1">
      <alignment vertical="center"/>
    </xf>
    <xf numFmtId="0" fontId="0" fillId="11" borderId="7" xfId="0" applyFont="1" applyFill="1" applyBorder="1">
      <alignment vertical="center"/>
    </xf>
    <xf numFmtId="0" fontId="0" fillId="11" borderId="7" xfId="0" applyFill="1" applyBorder="1">
      <alignment vertical="center"/>
    </xf>
    <xf numFmtId="0" fontId="0" fillId="11" borderId="15" xfId="0" applyFill="1" applyBorder="1">
      <alignment vertical="center"/>
    </xf>
    <xf numFmtId="0" fontId="0" fillId="11" borderId="8" xfId="0" applyFill="1" applyBorder="1">
      <alignment vertical="center"/>
    </xf>
    <xf numFmtId="0" fontId="0" fillId="12" borderId="0" xfId="0" applyFill="1">
      <alignment vertical="center"/>
    </xf>
    <xf numFmtId="0" fontId="0" fillId="7" borderId="23" xfId="0" applyFill="1" applyBorder="1" applyAlignment="1">
      <alignment vertical="center"/>
    </xf>
    <xf numFmtId="0" fontId="0" fillId="4" borderId="23" xfId="0" applyFill="1" applyBorder="1" applyAlignment="1">
      <alignment vertical="center"/>
    </xf>
    <xf numFmtId="38" fontId="6" fillId="9" borderId="20" xfId="2" applyFont="1" applyFill="1" applyBorder="1" applyAlignment="1">
      <alignment horizontal="center" vertical="center"/>
    </xf>
    <xf numFmtId="38" fontId="6" fillId="9" borderId="14" xfId="2" applyFont="1" applyFill="1" applyBorder="1" applyAlignment="1">
      <alignment horizontal="center" vertical="center"/>
    </xf>
    <xf numFmtId="0" fontId="0" fillId="5" borderId="11" xfId="0" applyFill="1" applyBorder="1" applyAlignment="1">
      <alignment vertical="center"/>
    </xf>
    <xf numFmtId="0" fontId="0" fillId="5" borderId="11" xfId="0" applyFill="1" applyBorder="1" applyAlignment="1">
      <alignment horizontal="center" vertical="center"/>
    </xf>
    <xf numFmtId="0" fontId="0" fillId="7" borderId="12" xfId="0" applyFill="1" applyBorder="1" applyAlignment="1">
      <alignment horizontal="center" vertical="center"/>
    </xf>
    <xf numFmtId="0" fontId="12" fillId="12" borderId="0" xfId="0" applyFont="1" applyFill="1">
      <alignment vertical="center"/>
    </xf>
    <xf numFmtId="0" fontId="10" fillId="12" borderId="0" xfId="0" applyFont="1" applyFill="1">
      <alignment vertical="center"/>
    </xf>
    <xf numFmtId="0" fontId="0" fillId="12" borderId="0" xfId="0" applyFill="1" applyBorder="1">
      <alignment vertical="center"/>
    </xf>
    <xf numFmtId="0" fontId="0" fillId="12" borderId="0" xfId="0" applyFill="1" applyBorder="1" applyAlignment="1">
      <alignment vertical="center"/>
    </xf>
    <xf numFmtId="0" fontId="0" fillId="12" borderId="0" xfId="0" applyFill="1" applyBorder="1" applyAlignment="1">
      <alignment horizontal="right" vertical="center"/>
    </xf>
    <xf numFmtId="0" fontId="0" fillId="12" borderId="0" xfId="0" applyFill="1" applyBorder="1" applyAlignment="1">
      <alignment vertical="center" wrapText="1"/>
    </xf>
    <xf numFmtId="0" fontId="0" fillId="12" borderId="0" xfId="0" applyFill="1" applyBorder="1" applyAlignment="1">
      <alignment horizontal="center" vertical="center"/>
    </xf>
    <xf numFmtId="0" fontId="0" fillId="12" borderId="18" xfId="0" applyFill="1" applyBorder="1">
      <alignment vertical="center"/>
    </xf>
    <xf numFmtId="0" fontId="22" fillId="12" borderId="0" xfId="0" applyFont="1" applyFill="1" applyBorder="1" applyAlignment="1">
      <alignment vertical="center" wrapText="1"/>
    </xf>
    <xf numFmtId="0" fontId="22" fillId="12" borderId="0" xfId="0" applyFont="1" applyFill="1" applyAlignment="1">
      <alignment vertical="center" wrapText="1"/>
    </xf>
    <xf numFmtId="0" fontId="0" fillId="12" borderId="0" xfId="0" applyFill="1" applyBorder="1" applyAlignment="1">
      <alignment vertical="top" wrapText="1"/>
    </xf>
    <xf numFmtId="0" fontId="15" fillId="12" borderId="0" xfId="0" applyFont="1" applyFill="1">
      <alignment vertical="center"/>
    </xf>
    <xf numFmtId="0" fontId="25" fillId="12" borderId="0" xfId="0" applyFont="1" applyFill="1">
      <alignment vertical="center"/>
    </xf>
    <xf numFmtId="0" fontId="25" fillId="3" borderId="0" xfId="0" applyFont="1" applyFill="1">
      <alignment vertical="center"/>
    </xf>
    <xf numFmtId="0" fontId="0" fillId="7" borderId="5" xfId="0" applyFont="1" applyFill="1" applyBorder="1">
      <alignment vertical="center"/>
    </xf>
    <xf numFmtId="0" fontId="0" fillId="7" borderId="5" xfId="0" applyFill="1" applyBorder="1">
      <alignment vertical="center"/>
    </xf>
    <xf numFmtId="0" fontId="26" fillId="12" borderId="0" xfId="0" applyFont="1" applyFill="1" applyAlignment="1">
      <alignment vertical="center"/>
    </xf>
    <xf numFmtId="0" fontId="20" fillId="12" borderId="0" xfId="0" applyFont="1" applyFill="1" applyAlignment="1">
      <alignment vertical="center"/>
    </xf>
    <xf numFmtId="0" fontId="0" fillId="12" borderId="0" xfId="0" applyFont="1" applyFill="1">
      <alignment vertical="center"/>
    </xf>
    <xf numFmtId="0" fontId="0" fillId="12" borderId="0" xfId="0" applyFont="1" applyFill="1" applyBorder="1">
      <alignment vertical="center"/>
    </xf>
    <xf numFmtId="0" fontId="8" fillId="12" borderId="3" xfId="0" applyFont="1" applyFill="1" applyBorder="1">
      <alignment vertical="center"/>
    </xf>
    <xf numFmtId="0" fontId="0" fillId="12" borderId="3" xfId="0" applyFont="1" applyFill="1" applyBorder="1">
      <alignment vertical="center"/>
    </xf>
    <xf numFmtId="0" fontId="8" fillId="12" borderId="18" xfId="0" applyFont="1" applyFill="1" applyBorder="1">
      <alignment vertical="center"/>
    </xf>
    <xf numFmtId="0" fontId="8" fillId="12" borderId="0" xfId="0" applyFont="1" applyFill="1" applyBorder="1">
      <alignment vertical="center"/>
    </xf>
    <xf numFmtId="38" fontId="8" fillId="12" borderId="18" xfId="2" applyFont="1" applyFill="1" applyBorder="1" applyAlignment="1">
      <alignment horizontal="right" vertical="center"/>
    </xf>
    <xf numFmtId="0" fontId="7" fillId="12" borderId="0" xfId="0" applyFont="1" applyFill="1">
      <alignment vertical="center"/>
    </xf>
    <xf numFmtId="0" fontId="18" fillId="12" borderId="3" xfId="0" applyFont="1" applyFill="1" applyBorder="1" applyAlignment="1">
      <alignment vertical="center" wrapText="1"/>
    </xf>
    <xf numFmtId="0" fontId="18" fillId="12" borderId="0" xfId="0" applyFont="1" applyFill="1" applyBorder="1" applyAlignment="1">
      <alignment vertical="center" wrapText="1"/>
    </xf>
    <xf numFmtId="0" fontId="23" fillId="12" borderId="18" xfId="0" applyFont="1" applyFill="1" applyBorder="1" applyAlignment="1">
      <alignment horizontal="center" vertical="center"/>
    </xf>
    <xf numFmtId="0" fontId="8" fillId="8" borderId="18" xfId="0" applyFont="1" applyFill="1" applyBorder="1">
      <alignment vertical="center"/>
    </xf>
    <xf numFmtId="0" fontId="8" fillId="8" borderId="16" xfId="0" applyFont="1" applyFill="1" applyBorder="1">
      <alignment vertical="center"/>
    </xf>
    <xf numFmtId="0" fontId="0" fillId="12" borderId="0" xfId="0" applyFont="1" applyFill="1" applyAlignment="1">
      <alignment horizontal="center" vertical="center"/>
    </xf>
    <xf numFmtId="0" fontId="13" fillId="12" borderId="0" xfId="0" applyFont="1" applyFill="1">
      <alignment vertical="center"/>
    </xf>
    <xf numFmtId="0" fontId="14" fillId="12" borderId="0" xfId="0" applyFont="1" applyFill="1" applyAlignment="1">
      <alignment vertical="center"/>
    </xf>
    <xf numFmtId="0" fontId="0" fillId="12" borderId="1" xfId="0" applyFill="1" applyBorder="1">
      <alignment vertical="center"/>
    </xf>
    <xf numFmtId="176" fontId="8" fillId="12" borderId="0" xfId="0" applyNumberFormat="1" applyFont="1" applyFill="1" applyBorder="1">
      <alignment vertical="center"/>
    </xf>
    <xf numFmtId="38" fontId="6" fillId="3" borderId="25" xfId="2" applyFont="1" applyFill="1" applyBorder="1" applyAlignment="1">
      <alignment horizontal="center" vertical="center"/>
    </xf>
    <xf numFmtId="0" fontId="0" fillId="7" borderId="22" xfId="0" applyFill="1" applyBorder="1" applyAlignment="1">
      <alignment vertical="center" wrapText="1"/>
    </xf>
    <xf numFmtId="9" fontId="6" fillId="3" borderId="26" xfId="1" applyFont="1" applyFill="1" applyBorder="1" applyAlignment="1">
      <alignment horizontal="center" vertical="center"/>
    </xf>
    <xf numFmtId="9" fontId="6" fillId="3" borderId="27" xfId="1" applyFont="1" applyFill="1" applyBorder="1" applyAlignment="1">
      <alignment horizontal="center" vertical="center"/>
    </xf>
    <xf numFmtId="9" fontId="6" fillId="3" borderId="25" xfId="1" applyFont="1" applyFill="1" applyBorder="1" applyAlignment="1">
      <alignment horizontal="center" vertical="center"/>
    </xf>
    <xf numFmtId="0" fontId="20" fillId="12" borderId="0" xfId="0" applyFont="1" applyFill="1" applyAlignment="1">
      <alignment horizontal="center" vertical="center"/>
    </xf>
    <xf numFmtId="0" fontId="29" fillId="12" borderId="0" xfId="0" applyFont="1" applyFill="1" applyAlignment="1">
      <alignment vertical="center"/>
    </xf>
    <xf numFmtId="0" fontId="29" fillId="12" borderId="0" xfId="0" applyFont="1" applyFill="1" applyAlignment="1">
      <alignment horizontal="center" vertical="center"/>
    </xf>
    <xf numFmtId="40" fontId="8" fillId="12" borderId="0" xfId="2" applyNumberFormat="1" applyFont="1" applyFill="1" applyBorder="1" applyAlignment="1">
      <alignment horizontal="right" vertical="center"/>
    </xf>
    <xf numFmtId="40" fontId="8" fillId="12" borderId="3" xfId="2" applyNumberFormat="1" applyFont="1" applyFill="1" applyBorder="1" applyAlignment="1">
      <alignment horizontal="right" vertical="center"/>
    </xf>
    <xf numFmtId="0" fontId="30" fillId="15" borderId="0" xfId="0" applyFont="1" applyFill="1">
      <alignment vertical="center"/>
    </xf>
    <xf numFmtId="0" fontId="30" fillId="15" borderId="0" xfId="0" applyFont="1" applyFill="1" applyBorder="1">
      <alignment vertical="center"/>
    </xf>
    <xf numFmtId="0" fontId="8" fillId="9" borderId="16" xfId="0" applyFont="1" applyFill="1" applyBorder="1">
      <alignment vertical="center"/>
    </xf>
    <xf numFmtId="40" fontId="8" fillId="9" borderId="3" xfId="0" applyNumberFormat="1" applyFont="1" applyFill="1" applyBorder="1" applyAlignment="1">
      <alignment horizontal="right" vertical="center"/>
    </xf>
    <xf numFmtId="0" fontId="8" fillId="9" borderId="4" xfId="0" applyFont="1" applyFill="1" applyBorder="1">
      <alignment vertical="center"/>
    </xf>
    <xf numFmtId="0" fontId="0" fillId="12" borderId="0" xfId="0" applyFill="1" applyBorder="1" applyAlignment="1"/>
    <xf numFmtId="38" fontId="0" fillId="3" borderId="25" xfId="2" applyFont="1" applyFill="1" applyBorder="1">
      <alignment vertical="center"/>
    </xf>
    <xf numFmtId="38" fontId="19" fillId="3" borderId="25" xfId="2" applyFont="1" applyFill="1" applyBorder="1" applyAlignment="1">
      <alignment horizontal="center" vertical="center"/>
    </xf>
    <xf numFmtId="38" fontId="8" fillId="9" borderId="7" xfId="2" applyNumberFormat="1" applyFont="1" applyFill="1" applyBorder="1" applyAlignment="1">
      <alignment horizontal="right" vertical="center"/>
    </xf>
    <xf numFmtId="38" fontId="8" fillId="9" borderId="3" xfId="2" applyNumberFormat="1" applyFont="1" applyFill="1" applyBorder="1" applyAlignment="1">
      <alignment horizontal="right" vertical="center"/>
    </xf>
    <xf numFmtId="38" fontId="8" fillId="9" borderId="7" xfId="0" applyNumberFormat="1" applyFont="1" applyFill="1" applyBorder="1" applyAlignment="1">
      <alignment horizontal="right" vertical="center"/>
    </xf>
    <xf numFmtId="0" fontId="0" fillId="12" borderId="0" xfId="0" applyFill="1" applyBorder="1" applyAlignment="1">
      <alignment horizontal="center" vertical="center"/>
    </xf>
    <xf numFmtId="0" fontId="0" fillId="12" borderId="19" xfId="0" applyFont="1" applyFill="1" applyBorder="1">
      <alignment vertical="center"/>
    </xf>
    <xf numFmtId="0" fontId="27" fillId="12" borderId="0" xfId="0" applyFont="1" applyFill="1" applyBorder="1">
      <alignment vertical="center"/>
    </xf>
    <xf numFmtId="0" fontId="0" fillId="12" borderId="0" xfId="0" applyFill="1" applyBorder="1" applyAlignment="1">
      <alignment horizontal="left" vertical="center"/>
    </xf>
    <xf numFmtId="0" fontId="0" fillId="12" borderId="0" xfId="0" applyFont="1" applyFill="1" applyBorder="1" applyAlignment="1">
      <alignment vertical="center" wrapText="1"/>
    </xf>
    <xf numFmtId="0" fontId="21" fillId="12" borderId="0" xfId="3" applyFill="1" applyBorder="1" applyAlignment="1" applyProtection="1">
      <alignment vertical="center"/>
    </xf>
    <xf numFmtId="0" fontId="11" fillId="12" borderId="0" xfId="0" applyFont="1" applyFill="1" applyBorder="1">
      <alignment vertical="center"/>
    </xf>
    <xf numFmtId="38" fontId="8" fillId="8" borderId="18" xfId="2" applyFont="1" applyFill="1" applyBorder="1">
      <alignment vertical="center"/>
    </xf>
    <xf numFmtId="0" fontId="28" fillId="3" borderId="39" xfId="0" applyFont="1" applyFill="1" applyBorder="1" applyAlignment="1">
      <alignment horizontal="left" vertical="center" wrapText="1"/>
    </xf>
    <xf numFmtId="0" fontId="19" fillId="3" borderId="40" xfId="0" applyFont="1" applyFill="1" applyBorder="1" applyAlignment="1">
      <alignment horizontal="left" vertical="center"/>
    </xf>
    <xf numFmtId="0" fontId="19" fillId="3" borderId="41" xfId="0" applyFont="1" applyFill="1" applyBorder="1" applyAlignment="1">
      <alignment horizontal="left" vertical="center" wrapText="1"/>
    </xf>
    <xf numFmtId="0" fontId="0" fillId="3" borderId="41" xfId="0" applyFont="1" applyFill="1" applyBorder="1" applyAlignment="1">
      <alignment horizontal="left" vertical="center" wrapText="1"/>
    </xf>
    <xf numFmtId="0" fontId="0" fillId="0" borderId="43" xfId="0" applyBorder="1">
      <alignment vertical="center"/>
    </xf>
    <xf numFmtId="0" fontId="0" fillId="0" borderId="40" xfId="0" applyBorder="1">
      <alignment vertical="center"/>
    </xf>
    <xf numFmtId="38" fontId="6" fillId="3" borderId="45" xfId="2" applyFont="1" applyFill="1" applyBorder="1" applyAlignment="1">
      <alignment horizontal="center" vertical="center"/>
    </xf>
    <xf numFmtId="38" fontId="0" fillId="3" borderId="27" xfId="0" applyNumberFormat="1" applyFill="1" applyBorder="1" applyAlignment="1">
      <alignment horizontal="center" vertical="center"/>
    </xf>
    <xf numFmtId="38" fontId="6" fillId="3" borderId="26" xfId="2" applyFont="1" applyFill="1" applyBorder="1" applyAlignment="1">
      <alignment horizontal="center" vertical="center"/>
    </xf>
    <xf numFmtId="38" fontId="6" fillId="3" borderId="27" xfId="2" applyFont="1" applyFill="1" applyBorder="1" applyAlignment="1">
      <alignment horizontal="center" vertical="center"/>
    </xf>
    <xf numFmtId="38" fontId="19" fillId="5" borderId="44" xfId="2" applyFont="1" applyFill="1" applyBorder="1" applyAlignment="1">
      <alignment horizontal="center" vertical="center"/>
    </xf>
    <xf numFmtId="38" fontId="19" fillId="5" borderId="22" xfId="2" applyFont="1" applyFill="1" applyBorder="1" applyAlignment="1">
      <alignment horizontal="center" vertical="center"/>
    </xf>
    <xf numFmtId="38" fontId="0" fillId="3" borderId="25" xfId="2" applyFont="1" applyFill="1" applyBorder="1" applyAlignment="1">
      <alignment horizontal="center" vertical="center"/>
    </xf>
    <xf numFmtId="0" fontId="0" fillId="12" borderId="0" xfId="0" applyFont="1" applyFill="1" applyBorder="1">
      <alignment vertical="center"/>
    </xf>
    <xf numFmtId="38" fontId="6" fillId="12" borderId="0" xfId="2" applyFont="1" applyFill="1" applyBorder="1" applyAlignment="1">
      <alignment horizontal="right" vertical="center"/>
    </xf>
    <xf numFmtId="38" fontId="0" fillId="12" borderId="0" xfId="2" applyFont="1" applyFill="1" applyBorder="1" applyAlignment="1">
      <alignment horizontal="center" vertical="center"/>
    </xf>
    <xf numFmtId="38" fontId="6" fillId="12" borderId="0" xfId="2" applyNumberFormat="1" applyFont="1" applyFill="1" applyBorder="1" applyAlignment="1">
      <alignment horizontal="right" vertical="center"/>
    </xf>
    <xf numFmtId="38" fontId="28" fillId="3" borderId="36" xfId="2" applyFont="1" applyFill="1" applyBorder="1" applyAlignment="1">
      <alignment vertical="center" wrapText="1"/>
    </xf>
    <xf numFmtId="38" fontId="0" fillId="12" borderId="0" xfId="2" applyFont="1" applyFill="1" applyBorder="1">
      <alignment vertical="center"/>
    </xf>
    <xf numFmtId="0" fontId="0" fillId="12" borderId="0" xfId="0" applyFill="1" applyAlignment="1">
      <alignment vertical="center" wrapText="1"/>
    </xf>
    <xf numFmtId="0" fontId="0" fillId="12" borderId="0" xfId="0" applyFill="1" applyAlignment="1">
      <alignment vertical="center"/>
    </xf>
    <xf numFmtId="38" fontId="0" fillId="9" borderId="50" xfId="2" applyFont="1" applyFill="1" applyBorder="1">
      <alignment vertical="center"/>
    </xf>
    <xf numFmtId="0" fontId="0" fillId="12" borderId="0" xfId="0" applyFont="1" applyFill="1" applyBorder="1">
      <alignment vertical="center"/>
    </xf>
    <xf numFmtId="0" fontId="23" fillId="12" borderId="0" xfId="0" applyFont="1" applyFill="1" applyBorder="1" applyAlignment="1">
      <alignment horizontal="center" vertical="center"/>
    </xf>
    <xf numFmtId="0" fontId="0" fillId="12" borderId="0" xfId="0" applyFill="1" applyBorder="1" applyAlignment="1">
      <alignment horizontal="left" vertical="center" wrapText="1"/>
    </xf>
    <xf numFmtId="38" fontId="6" fillId="12" borderId="0" xfId="2" applyFont="1" applyFill="1" applyBorder="1" applyAlignment="1">
      <alignment horizontal="center" vertical="center"/>
    </xf>
    <xf numFmtId="0" fontId="0" fillId="12" borderId="0" xfId="0" applyFill="1" applyBorder="1" applyAlignment="1">
      <alignment horizontal="left" vertical="top" wrapText="1"/>
    </xf>
    <xf numFmtId="0" fontId="8" fillId="12" borderId="0" xfId="0" applyFont="1" applyFill="1" applyBorder="1" applyAlignment="1">
      <alignment horizontal="left" vertical="center"/>
    </xf>
    <xf numFmtId="0" fontId="0" fillId="16" borderId="0" xfId="0" applyFont="1" applyFill="1">
      <alignment vertical="center"/>
    </xf>
    <xf numFmtId="0" fontId="0" fillId="16" borderId="5" xfId="0" applyFill="1" applyBorder="1" applyAlignment="1">
      <alignment vertical="center" wrapText="1"/>
    </xf>
    <xf numFmtId="0" fontId="0" fillId="16" borderId="5" xfId="0" applyFill="1" applyBorder="1">
      <alignment vertical="center"/>
    </xf>
    <xf numFmtId="0" fontId="8" fillId="16" borderId="18" xfId="0" applyFont="1" applyFill="1" applyBorder="1">
      <alignment vertical="center"/>
    </xf>
    <xf numFmtId="0" fontId="8" fillId="16" borderId="16" xfId="0" applyFont="1" applyFill="1" applyBorder="1">
      <alignment vertical="center"/>
    </xf>
    <xf numFmtId="38" fontId="19" fillId="5" borderId="51" xfId="2" applyFont="1" applyFill="1" applyBorder="1" applyAlignment="1">
      <alignment horizontal="center" vertical="center" wrapText="1"/>
    </xf>
    <xf numFmtId="38" fontId="19" fillId="3" borderId="25" xfId="2" applyFont="1" applyFill="1" applyBorder="1" applyAlignment="1">
      <alignment horizontal="center" vertical="center" wrapText="1"/>
    </xf>
    <xf numFmtId="0" fontId="0" fillId="16" borderId="0" xfId="0" applyFill="1">
      <alignment vertical="center"/>
    </xf>
    <xf numFmtId="0" fontId="30" fillId="16" borderId="0" xfId="0" applyFont="1" applyFill="1">
      <alignment vertical="center"/>
    </xf>
    <xf numFmtId="0" fontId="30" fillId="16" borderId="0" xfId="0" applyFont="1" applyFill="1" applyBorder="1">
      <alignment vertical="center"/>
    </xf>
    <xf numFmtId="0" fontId="0" fillId="16" borderId="12" xfId="0" applyFill="1" applyBorder="1">
      <alignment vertical="center"/>
    </xf>
    <xf numFmtId="0" fontId="0" fillId="16" borderId="12" xfId="0" applyFill="1" applyBorder="1" applyAlignment="1">
      <alignment horizontal="right" vertical="center"/>
    </xf>
    <xf numFmtId="0" fontId="0" fillId="16" borderId="1" xfId="0" applyFill="1" applyBorder="1">
      <alignment vertical="center"/>
    </xf>
    <xf numFmtId="0" fontId="0" fillId="16" borderId="2" xfId="0" applyFill="1" applyBorder="1" applyAlignment="1">
      <alignment vertical="center"/>
    </xf>
    <xf numFmtId="0" fontId="0" fillId="16" borderId="4" xfId="0" applyFill="1" applyBorder="1" applyAlignment="1">
      <alignment vertical="center"/>
    </xf>
    <xf numFmtId="0" fontId="0" fillId="16" borderId="13" xfId="0" applyFill="1" applyBorder="1" applyAlignment="1">
      <alignment horizontal="right" vertical="center"/>
    </xf>
    <xf numFmtId="0" fontId="0" fillId="16" borderId="7" xfId="0" applyFill="1" applyBorder="1">
      <alignment vertical="center"/>
    </xf>
    <xf numFmtId="178" fontId="0" fillId="16" borderId="2" xfId="0" applyNumberFormat="1" applyFill="1" applyBorder="1">
      <alignment vertical="center"/>
    </xf>
    <xf numFmtId="0" fontId="0" fillId="16" borderId="19" xfId="0" applyFill="1" applyBorder="1">
      <alignment vertical="center"/>
    </xf>
    <xf numFmtId="0" fontId="0" fillId="16" borderId="16" xfId="0" applyFill="1" applyBorder="1">
      <alignment vertical="center"/>
    </xf>
    <xf numFmtId="178" fontId="0" fillId="16" borderId="7" xfId="0" applyNumberFormat="1" applyFill="1" applyBorder="1">
      <alignment vertical="center"/>
    </xf>
    <xf numFmtId="178" fontId="6" fillId="16" borderId="7" xfId="2" applyNumberFormat="1" applyFont="1" applyFill="1" applyBorder="1">
      <alignment vertical="center"/>
    </xf>
    <xf numFmtId="178" fontId="0" fillId="16" borderId="1" xfId="0" applyNumberFormat="1" applyFill="1" applyBorder="1">
      <alignment vertical="center"/>
    </xf>
    <xf numFmtId="0" fontId="0" fillId="16" borderId="4" xfId="0" applyFill="1" applyBorder="1">
      <alignment vertical="center"/>
    </xf>
    <xf numFmtId="0" fontId="0" fillId="16" borderId="17" xfId="0" applyFill="1" applyBorder="1">
      <alignment vertical="center"/>
    </xf>
    <xf numFmtId="0" fontId="0" fillId="6" borderId="0" xfId="0" applyFill="1">
      <alignment vertical="center"/>
    </xf>
    <xf numFmtId="0" fontId="37" fillId="11" borderId="5" xfId="0" applyFont="1" applyFill="1" applyBorder="1" applyAlignment="1">
      <alignment horizontal="center" vertical="center" wrapText="1"/>
    </xf>
    <xf numFmtId="0" fontId="37" fillId="0" borderId="5" xfId="0" applyFont="1" applyBorder="1" applyAlignment="1">
      <alignment horizontal="justify" vertical="center" wrapText="1"/>
    </xf>
    <xf numFmtId="0" fontId="0" fillId="12" borderId="0" xfId="0" applyFont="1" applyFill="1" applyBorder="1">
      <alignment vertical="center"/>
    </xf>
    <xf numFmtId="0" fontId="19" fillId="12" borderId="0" xfId="0" applyFont="1" applyFill="1" applyBorder="1" applyAlignment="1">
      <alignment vertical="center"/>
    </xf>
    <xf numFmtId="0" fontId="17" fillId="10" borderId="0" xfId="0" applyFont="1" applyFill="1" applyBorder="1" applyAlignment="1">
      <alignment horizontal="center" vertical="center" wrapText="1"/>
    </xf>
    <xf numFmtId="0" fontId="0" fillId="16" borderId="0" xfId="0" applyFill="1" applyBorder="1" applyAlignment="1">
      <alignment horizontal="left" vertical="center"/>
    </xf>
    <xf numFmtId="177" fontId="0" fillId="16" borderId="0" xfId="0" applyNumberFormat="1" applyFill="1" applyBorder="1" applyAlignment="1">
      <alignment horizontal="left" vertical="center"/>
    </xf>
    <xf numFmtId="0" fontId="19" fillId="16" borderId="0" xfId="0" applyFont="1" applyFill="1" applyBorder="1" applyAlignment="1">
      <alignment horizontal="left" vertical="center"/>
    </xf>
    <xf numFmtId="0" fontId="0" fillId="11" borderId="1"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23"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1" xfId="0" applyFill="1" applyBorder="1" applyAlignment="1">
      <alignment vertical="center"/>
    </xf>
    <xf numFmtId="0" fontId="0" fillId="11" borderId="2" xfId="0" applyFill="1" applyBorder="1">
      <alignment vertical="center"/>
    </xf>
    <xf numFmtId="0" fontId="0" fillId="11" borderId="3" xfId="0" applyFill="1" applyBorder="1">
      <alignment vertical="center"/>
    </xf>
    <xf numFmtId="38" fontId="0" fillId="3" borderId="40" xfId="2" applyFont="1" applyFill="1" applyBorder="1">
      <alignment vertical="center"/>
    </xf>
    <xf numFmtId="0" fontId="0" fillId="17" borderId="3" xfId="0" applyFill="1" applyBorder="1">
      <alignment vertical="center"/>
    </xf>
    <xf numFmtId="38" fontId="6" fillId="18" borderId="60" xfId="2" applyFont="1" applyFill="1" applyBorder="1">
      <alignment vertical="center"/>
    </xf>
    <xf numFmtId="178" fontId="0" fillId="17" borderId="13" xfId="0" applyNumberFormat="1" applyFill="1" applyBorder="1">
      <alignment vertical="center"/>
    </xf>
    <xf numFmtId="0" fontId="0" fillId="17" borderId="0" xfId="0" applyFill="1" applyBorder="1">
      <alignment vertical="center"/>
    </xf>
    <xf numFmtId="38" fontId="0" fillId="9" borderId="13" xfId="2" applyFont="1" applyFill="1" applyBorder="1">
      <alignment vertical="center"/>
    </xf>
    <xf numFmtId="0" fontId="0" fillId="17" borderId="13" xfId="0" applyFill="1" applyBorder="1" applyAlignment="1">
      <alignment horizontal="left" vertical="center"/>
    </xf>
    <xf numFmtId="38" fontId="0" fillId="3" borderId="63" xfId="2" applyFont="1" applyFill="1" applyBorder="1">
      <alignment vertical="center"/>
    </xf>
    <xf numFmtId="0" fontId="0" fillId="17" borderId="15" xfId="0" applyFill="1" applyBorder="1">
      <alignment vertical="center"/>
    </xf>
    <xf numFmtId="38" fontId="6" fillId="3" borderId="49" xfId="2" applyFont="1" applyFill="1" applyBorder="1">
      <alignment vertical="center"/>
    </xf>
    <xf numFmtId="178" fontId="0" fillId="17" borderId="5" xfId="0" applyNumberFormat="1" applyFill="1" applyBorder="1">
      <alignment vertical="center"/>
    </xf>
    <xf numFmtId="0" fontId="0" fillId="17" borderId="5" xfId="0" applyFill="1" applyBorder="1" applyAlignment="1">
      <alignment horizontal="left" vertical="center"/>
    </xf>
    <xf numFmtId="178" fontId="6" fillId="17" borderId="5" xfId="2" applyNumberFormat="1" applyFont="1" applyFill="1" applyBorder="1">
      <alignment vertical="center"/>
    </xf>
    <xf numFmtId="0" fontId="0" fillId="11" borderId="37" xfId="0" applyFill="1" applyBorder="1">
      <alignment vertical="center"/>
    </xf>
    <xf numFmtId="0" fontId="0" fillId="11" borderId="65" xfId="0" applyFill="1" applyBorder="1">
      <alignment vertical="center"/>
    </xf>
    <xf numFmtId="178" fontId="0" fillId="17" borderId="12" xfId="0" applyNumberFormat="1" applyFill="1" applyBorder="1">
      <alignment vertical="center"/>
    </xf>
    <xf numFmtId="0" fontId="0" fillId="3" borderId="40" xfId="0" applyFill="1" applyBorder="1">
      <alignment vertical="center"/>
    </xf>
    <xf numFmtId="40" fontId="19" fillId="3" borderId="40" xfId="2" applyNumberFormat="1" applyFont="1" applyFill="1" applyBorder="1" applyAlignment="1">
      <alignment horizontal="center" vertical="center"/>
    </xf>
    <xf numFmtId="0" fontId="0" fillId="3" borderId="63" xfId="0" applyFill="1" applyBorder="1">
      <alignment vertical="center"/>
    </xf>
    <xf numFmtId="40" fontId="19" fillId="3" borderId="63" xfId="2" applyNumberFormat="1" applyFont="1" applyFill="1" applyBorder="1" applyAlignment="1">
      <alignment horizontal="center" vertical="center"/>
    </xf>
    <xf numFmtId="0" fontId="0" fillId="11" borderId="23" xfId="0" applyFill="1" applyBorder="1">
      <alignment vertical="center"/>
    </xf>
    <xf numFmtId="0" fontId="0" fillId="3" borderId="43" xfId="0" applyFill="1" applyBorder="1">
      <alignment vertical="center"/>
    </xf>
    <xf numFmtId="38" fontId="0" fillId="3" borderId="43" xfId="2" applyFont="1" applyFill="1" applyBorder="1">
      <alignment vertical="center"/>
    </xf>
    <xf numFmtId="0" fontId="0" fillId="17" borderId="66" xfId="0" applyFill="1" applyBorder="1">
      <alignment vertical="center"/>
    </xf>
    <xf numFmtId="38" fontId="6" fillId="3" borderId="67" xfId="2" applyFont="1" applyFill="1" applyBorder="1">
      <alignment vertical="center"/>
    </xf>
    <xf numFmtId="40" fontId="19" fillId="3" borderId="42" xfId="2" applyNumberFormat="1" applyFont="1" applyFill="1" applyBorder="1" applyAlignment="1">
      <alignment horizontal="center" vertical="center"/>
    </xf>
    <xf numFmtId="0" fontId="0" fillId="17" borderId="70" xfId="0" applyFill="1" applyBorder="1">
      <alignment vertical="center"/>
    </xf>
    <xf numFmtId="38" fontId="0" fillId="9" borderId="11" xfId="2" applyFont="1" applyFill="1" applyBorder="1">
      <alignment vertical="center"/>
    </xf>
    <xf numFmtId="0" fontId="0" fillId="17" borderId="11" xfId="0" applyFill="1" applyBorder="1" applyAlignment="1">
      <alignment horizontal="left" vertical="center"/>
    </xf>
    <xf numFmtId="38" fontId="6" fillId="19" borderId="13" xfId="2" applyFont="1" applyFill="1" applyBorder="1" applyAlignment="1">
      <alignment horizontal="right" vertical="center"/>
    </xf>
    <xf numFmtId="0" fontId="0" fillId="12" borderId="74" xfId="0" applyFill="1" applyBorder="1" applyAlignment="1">
      <alignment vertical="center"/>
    </xf>
    <xf numFmtId="38" fontId="6" fillId="12" borderId="0" xfId="2" applyFont="1" applyFill="1" applyBorder="1" applyAlignment="1">
      <alignment horizontal="left" vertical="center"/>
    </xf>
    <xf numFmtId="38" fontId="6" fillId="17" borderId="5" xfId="2" applyFont="1" applyFill="1" applyBorder="1" applyAlignment="1">
      <alignment horizontal="left" vertical="center"/>
    </xf>
    <xf numFmtId="38" fontId="6" fillId="17" borderId="13" xfId="2" applyFont="1" applyFill="1" applyBorder="1" applyAlignment="1">
      <alignment horizontal="left" vertical="center"/>
    </xf>
    <xf numFmtId="0" fontId="0" fillId="11" borderId="21" xfId="0" applyFill="1" applyBorder="1" applyAlignment="1">
      <alignment horizontal="center" vertical="center"/>
    </xf>
    <xf numFmtId="178" fontId="0" fillId="17" borderId="4" xfId="0" applyNumberFormat="1" applyFill="1" applyBorder="1">
      <alignment vertical="center"/>
    </xf>
    <xf numFmtId="9" fontId="0" fillId="0" borderId="26" xfId="1" applyFont="1" applyFill="1" applyBorder="1" applyAlignment="1">
      <alignment horizontal="right" vertical="center"/>
    </xf>
    <xf numFmtId="0" fontId="0" fillId="17" borderId="44" xfId="0" applyFill="1" applyBorder="1">
      <alignment vertical="center"/>
    </xf>
    <xf numFmtId="0" fontId="0" fillId="17" borderId="13" xfId="0" applyFill="1" applyBorder="1">
      <alignment vertical="center"/>
    </xf>
    <xf numFmtId="0" fontId="0" fillId="17" borderId="51" xfId="0" applyFill="1" applyBorder="1" applyAlignment="1">
      <alignment horizontal="left" vertical="center"/>
    </xf>
    <xf numFmtId="0" fontId="0" fillId="17" borderId="4" xfId="0" applyFill="1" applyBorder="1" applyAlignment="1">
      <alignment horizontal="left" vertical="center"/>
    </xf>
    <xf numFmtId="38" fontId="6" fillId="17" borderId="13" xfId="2" applyNumberFormat="1" applyFont="1" applyFill="1" applyBorder="1" applyAlignment="1">
      <alignment horizontal="left" vertical="center"/>
    </xf>
    <xf numFmtId="178" fontId="0" fillId="17" borderId="11" xfId="2" applyNumberFormat="1" applyFont="1" applyFill="1" applyBorder="1" applyAlignment="1">
      <alignment horizontal="right" vertical="center"/>
    </xf>
    <xf numFmtId="38" fontId="0" fillId="17" borderId="11" xfId="2" applyFont="1" applyFill="1" applyBorder="1" applyAlignment="1">
      <alignment horizontal="left" vertical="center"/>
    </xf>
    <xf numFmtId="38" fontId="0" fillId="17" borderId="53" xfId="2" applyFont="1" applyFill="1" applyBorder="1" applyAlignment="1">
      <alignment horizontal="left" vertical="center"/>
    </xf>
    <xf numFmtId="0" fontId="0" fillId="12" borderId="3" xfId="0" applyFill="1" applyBorder="1">
      <alignment vertical="center"/>
    </xf>
    <xf numFmtId="9" fontId="0" fillId="20" borderId="75" xfId="1" applyFont="1" applyFill="1" applyBorder="1" applyAlignment="1">
      <alignment horizontal="right" vertical="center"/>
    </xf>
    <xf numFmtId="9" fontId="0" fillId="20" borderId="27" xfId="1" applyFont="1" applyFill="1" applyBorder="1" applyAlignment="1">
      <alignment horizontal="right" vertical="center"/>
    </xf>
    <xf numFmtId="0" fontId="19" fillId="12" borderId="0" xfId="0" applyFont="1" applyFill="1" applyBorder="1" applyAlignment="1">
      <alignment horizontal="left" vertical="center" wrapText="1"/>
    </xf>
    <xf numFmtId="0" fontId="0" fillId="12" borderId="0" xfId="0" applyFill="1" applyAlignment="1">
      <alignment horizontal="left" vertical="center"/>
    </xf>
    <xf numFmtId="0" fontId="19" fillId="12" borderId="77" xfId="0" applyFont="1" applyFill="1" applyBorder="1" applyAlignment="1">
      <alignment vertical="center" wrapText="1"/>
    </xf>
    <xf numFmtId="0" fontId="0" fillId="3" borderId="79" xfId="0" applyFill="1" applyBorder="1" applyAlignment="1">
      <alignment vertical="center"/>
    </xf>
    <xf numFmtId="0" fontId="0" fillId="12" borderId="31" xfId="0" applyFill="1" applyBorder="1" applyAlignment="1">
      <alignment vertical="center"/>
    </xf>
    <xf numFmtId="38" fontId="6" fillId="20" borderId="61" xfId="2" applyFont="1" applyFill="1" applyBorder="1">
      <alignment vertical="center"/>
    </xf>
    <xf numFmtId="38" fontId="0" fillId="20" borderId="62" xfId="2" applyFont="1" applyFill="1" applyBorder="1">
      <alignment vertical="center"/>
    </xf>
    <xf numFmtId="38" fontId="6" fillId="20" borderId="5" xfId="2" applyFont="1" applyFill="1" applyBorder="1">
      <alignment vertical="center"/>
    </xf>
    <xf numFmtId="38" fontId="0" fillId="20" borderId="64" xfId="2" applyFont="1" applyFill="1" applyBorder="1">
      <alignment vertical="center"/>
    </xf>
    <xf numFmtId="38" fontId="0" fillId="20" borderId="7" xfId="2" applyFont="1" applyFill="1" applyBorder="1">
      <alignment vertical="center"/>
    </xf>
    <xf numFmtId="38" fontId="6" fillId="20" borderId="68" xfId="2" applyFont="1" applyFill="1" applyBorder="1">
      <alignment vertical="center"/>
    </xf>
    <xf numFmtId="38" fontId="0" fillId="20" borderId="69" xfId="2" applyFont="1" applyFill="1" applyBorder="1">
      <alignment vertical="center"/>
    </xf>
    <xf numFmtId="9" fontId="0" fillId="4" borderId="13" xfId="1" applyFont="1" applyFill="1" applyBorder="1" applyAlignment="1">
      <alignment horizontal="right" vertical="center"/>
    </xf>
    <xf numFmtId="9" fontId="0" fillId="4" borderId="61" xfId="1" applyFont="1" applyFill="1" applyBorder="1" applyAlignment="1">
      <alignment horizontal="right" vertical="center"/>
    </xf>
    <xf numFmtId="9" fontId="0" fillId="4" borderId="5" xfId="1" applyFont="1" applyFill="1" applyBorder="1" applyAlignment="1">
      <alignment horizontal="right" vertical="center"/>
    </xf>
    <xf numFmtId="38" fontId="0" fillId="4" borderId="11" xfId="2" applyFont="1" applyFill="1" applyBorder="1" applyAlignment="1">
      <alignment horizontal="right" vertical="center"/>
    </xf>
    <xf numFmtId="0" fontId="21" fillId="11" borderId="12" xfId="3" applyFill="1" applyBorder="1" applyAlignment="1" applyProtection="1">
      <alignment horizontal="left" vertical="center"/>
    </xf>
    <xf numFmtId="0" fontId="21" fillId="11" borderId="5" xfId="3" applyFill="1" applyBorder="1" applyAlignment="1" applyProtection="1">
      <alignment horizontal="left" vertical="center"/>
    </xf>
    <xf numFmtId="0" fontId="21" fillId="11" borderId="7" xfId="3" applyFill="1" applyBorder="1" applyAlignment="1" applyProtection="1">
      <alignment vertical="center"/>
    </xf>
    <xf numFmtId="0" fontId="0" fillId="3" borderId="42" xfId="0" applyFill="1" applyBorder="1" applyAlignment="1">
      <alignment horizontal="left" vertical="center"/>
    </xf>
    <xf numFmtId="0" fontId="0" fillId="11" borderId="5" xfId="0" applyFill="1" applyBorder="1">
      <alignment vertical="center"/>
    </xf>
    <xf numFmtId="38" fontId="0" fillId="19" borderId="4" xfId="2" applyFont="1" applyFill="1" applyBorder="1" applyAlignment="1">
      <alignment horizontal="right" vertical="center"/>
    </xf>
    <xf numFmtId="38" fontId="0" fillId="4" borderId="11" xfId="2" applyFont="1" applyFill="1" applyBorder="1" applyAlignment="1">
      <alignment horizontal="right" vertical="top"/>
    </xf>
    <xf numFmtId="9" fontId="6" fillId="18" borderId="60" xfId="1" applyFont="1" applyFill="1" applyBorder="1">
      <alignment vertical="center"/>
    </xf>
    <xf numFmtId="9" fontId="6" fillId="20" borderId="61" xfId="1" applyFont="1" applyFill="1" applyBorder="1">
      <alignment vertical="center"/>
    </xf>
    <xf numFmtId="9" fontId="0" fillId="20" borderId="62" xfId="1" applyFont="1" applyFill="1" applyBorder="1">
      <alignment vertical="center"/>
    </xf>
    <xf numFmtId="9" fontId="6" fillId="3" borderId="49" xfId="1" applyFont="1" applyFill="1" applyBorder="1">
      <alignment vertical="center"/>
    </xf>
    <xf numFmtId="9" fontId="6" fillId="20" borderId="5" xfId="1" applyFont="1" applyFill="1" applyBorder="1">
      <alignment vertical="center"/>
    </xf>
    <xf numFmtId="9" fontId="0" fillId="20" borderId="64" xfId="1" applyFont="1" applyFill="1" applyBorder="1">
      <alignment vertical="center"/>
    </xf>
    <xf numFmtId="9" fontId="0" fillId="20" borderId="7" xfId="1" applyFont="1" applyFill="1" applyBorder="1">
      <alignment vertical="center"/>
    </xf>
    <xf numFmtId="9" fontId="6" fillId="3" borderId="67" xfId="1" applyFont="1" applyFill="1" applyBorder="1">
      <alignment vertical="center"/>
    </xf>
    <xf numFmtId="9" fontId="6" fillId="20" borderId="68" xfId="1" applyFont="1" applyFill="1" applyBorder="1">
      <alignment vertical="center"/>
    </xf>
    <xf numFmtId="9" fontId="0" fillId="20" borderId="69" xfId="1" applyFont="1" applyFill="1" applyBorder="1">
      <alignment vertical="center"/>
    </xf>
    <xf numFmtId="38" fontId="0" fillId="9" borderId="4" xfId="2" applyFont="1" applyFill="1" applyBorder="1" applyAlignment="1">
      <alignment horizontal="right" vertical="center"/>
    </xf>
    <xf numFmtId="40" fontId="0" fillId="9" borderId="51" xfId="2" applyNumberFormat="1" applyFont="1" applyFill="1" applyBorder="1" applyAlignment="1">
      <alignment horizontal="right" vertical="center"/>
    </xf>
    <xf numFmtId="40" fontId="0" fillId="9" borderId="53" xfId="2" applyNumberFormat="1" applyFont="1" applyFill="1" applyBorder="1" applyAlignment="1">
      <alignment horizontal="right" vertical="center"/>
    </xf>
    <xf numFmtId="0" fontId="19" fillId="3" borderId="63" xfId="0" applyFont="1" applyFill="1" applyBorder="1" applyAlignment="1">
      <alignment horizontal="left" vertical="center"/>
    </xf>
    <xf numFmtId="38" fontId="8" fillId="8" borderId="18" xfId="2" applyFont="1" applyFill="1" applyBorder="1" applyAlignment="1">
      <alignment horizontal="left" vertical="center"/>
    </xf>
    <xf numFmtId="0" fontId="0" fillId="12" borderId="0" xfId="0" applyFont="1" applyFill="1" applyBorder="1">
      <alignment vertical="center"/>
    </xf>
    <xf numFmtId="0" fontId="0" fillId="11" borderId="1" xfId="0" applyFill="1" applyBorder="1" applyAlignment="1">
      <alignment horizontal="center" vertical="center" wrapText="1"/>
    </xf>
    <xf numFmtId="9" fontId="0" fillId="0" borderId="0" xfId="0" applyNumberFormat="1" applyFont="1">
      <alignment vertical="center"/>
    </xf>
    <xf numFmtId="179" fontId="6" fillId="7" borderId="51" xfId="1" applyNumberFormat="1" applyFont="1" applyFill="1" applyBorder="1" applyAlignment="1">
      <alignment horizontal="center" vertical="center"/>
    </xf>
    <xf numFmtId="179" fontId="6" fillId="7" borderId="44" xfId="1" applyNumberFormat="1" applyFont="1" applyFill="1" applyBorder="1" applyAlignment="1">
      <alignment horizontal="center" vertical="center"/>
    </xf>
    <xf numFmtId="0" fontId="0" fillId="3" borderId="0" xfId="0" applyFill="1" applyBorder="1">
      <alignment vertical="center"/>
    </xf>
    <xf numFmtId="0" fontId="0" fillId="5" borderId="8" xfId="0" applyFill="1" applyBorder="1" applyAlignment="1">
      <alignment horizontal="center" vertical="center"/>
    </xf>
    <xf numFmtId="0" fontId="0" fillId="7" borderId="8" xfId="0" applyFill="1" applyBorder="1" applyAlignment="1">
      <alignment horizontal="center" vertical="center"/>
    </xf>
    <xf numFmtId="0" fontId="0" fillId="3" borderId="0" xfId="0" applyFill="1" applyBorder="1" applyAlignment="1">
      <alignment horizontal="center" vertical="center"/>
    </xf>
    <xf numFmtId="9" fontId="6" fillId="12" borderId="0" xfId="1" applyFont="1" applyFill="1" applyBorder="1" applyAlignment="1">
      <alignment horizontal="center" vertical="center"/>
    </xf>
    <xf numFmtId="0" fontId="0" fillId="0" borderId="25" xfId="0" applyFont="1" applyBorder="1">
      <alignment vertical="center"/>
    </xf>
    <xf numFmtId="9" fontId="0" fillId="0" borderId="25" xfId="0" applyNumberFormat="1" applyFont="1" applyBorder="1">
      <alignment vertical="center"/>
    </xf>
    <xf numFmtId="0" fontId="0" fillId="12" borderId="1" xfId="0" applyFill="1" applyBorder="1" applyAlignment="1">
      <alignment horizontal="center" vertical="center"/>
    </xf>
    <xf numFmtId="0" fontId="0" fillId="12" borderId="1" xfId="0" applyFont="1" applyFill="1" applyBorder="1">
      <alignment vertical="center"/>
    </xf>
    <xf numFmtId="179" fontId="6" fillId="7" borderId="22" xfId="1" applyNumberFormat="1" applyFont="1" applyFill="1" applyBorder="1" applyAlignment="1">
      <alignment horizontal="center" vertical="center"/>
    </xf>
    <xf numFmtId="179" fontId="0" fillId="0" borderId="0" xfId="0" applyNumberFormat="1" applyFont="1">
      <alignment vertical="center"/>
    </xf>
    <xf numFmtId="0" fontId="23" fillId="12" borderId="7" xfId="0" applyFont="1" applyFill="1" applyBorder="1" applyAlignment="1">
      <alignment horizontal="right" vertical="center" shrinkToFit="1"/>
    </xf>
    <xf numFmtId="38" fontId="0" fillId="3" borderId="0" xfId="0" applyNumberFormat="1" applyFill="1">
      <alignment vertical="center"/>
    </xf>
    <xf numFmtId="0" fontId="0" fillId="3" borderId="0" xfId="0" applyFill="1" applyAlignment="1">
      <alignment horizontal="right" vertical="center"/>
    </xf>
    <xf numFmtId="38" fontId="0" fillId="5" borderId="3" xfId="2" applyFont="1" applyFill="1" applyBorder="1" applyAlignment="1">
      <alignment horizontal="center" vertical="center" shrinkToFit="1"/>
    </xf>
    <xf numFmtId="9" fontId="0" fillId="7" borderId="3" xfId="1" applyFont="1" applyFill="1" applyBorder="1" applyAlignment="1">
      <alignment horizontal="center" vertical="center" shrinkToFit="1"/>
    </xf>
    <xf numFmtId="0" fontId="19" fillId="3" borderId="0" xfId="0" applyFont="1" applyFill="1" applyBorder="1">
      <alignment vertical="center"/>
    </xf>
    <xf numFmtId="0" fontId="25" fillId="3" borderId="0" xfId="0" applyFont="1" applyFill="1" applyBorder="1">
      <alignment vertical="center"/>
    </xf>
    <xf numFmtId="0" fontId="33" fillId="3" borderId="0" xfId="0" applyFont="1" applyFill="1" applyBorder="1" applyAlignment="1">
      <alignment horizontal="left" vertical="center"/>
    </xf>
    <xf numFmtId="0" fontId="33" fillId="3" borderId="0" xfId="0" applyFont="1" applyFill="1" applyBorder="1" applyAlignment="1">
      <alignment horizontal="justify" vertical="center"/>
    </xf>
    <xf numFmtId="0" fontId="33" fillId="3" borderId="0" xfId="0" applyFont="1" applyFill="1" applyBorder="1">
      <alignment vertical="center"/>
    </xf>
    <xf numFmtId="38" fontId="33" fillId="3" borderId="0" xfId="0" applyNumberFormat="1" applyFont="1" applyFill="1" applyBorder="1" applyAlignment="1">
      <alignment horizontal="left" vertical="center"/>
    </xf>
    <xf numFmtId="38" fontId="33" fillId="3" borderId="0" xfId="0" applyNumberFormat="1" applyFont="1" applyFill="1" applyBorder="1" applyAlignment="1">
      <alignment horizontal="justify" vertical="center"/>
    </xf>
    <xf numFmtId="0" fontId="19" fillId="3" borderId="0" xfId="0" applyFont="1" applyFill="1" applyBorder="1" applyAlignment="1">
      <alignment horizontal="center" vertical="center"/>
    </xf>
    <xf numFmtId="38" fontId="41" fillId="3" borderId="0" xfId="0" applyNumberFormat="1" applyFont="1" applyFill="1" applyBorder="1" applyAlignment="1">
      <alignment horizontal="left" vertical="center" shrinkToFit="1"/>
    </xf>
    <xf numFmtId="38" fontId="41" fillId="3" borderId="0" xfId="0" applyNumberFormat="1" applyFont="1" applyFill="1" applyBorder="1" applyAlignment="1">
      <alignment horizontal="justify" vertical="center" shrinkToFit="1"/>
    </xf>
    <xf numFmtId="0" fontId="41" fillId="3" borderId="0" xfId="0" applyFont="1" applyFill="1" applyBorder="1" applyAlignment="1">
      <alignment horizontal="justify" vertical="center" shrinkToFit="1"/>
    </xf>
    <xf numFmtId="0" fontId="41" fillId="3" borderId="0" xfId="0" applyFont="1" applyFill="1" applyBorder="1" applyAlignment="1">
      <alignment horizontal="left" vertical="center" shrinkToFit="1"/>
    </xf>
    <xf numFmtId="38" fontId="41" fillId="3" borderId="0" xfId="0" applyNumberFormat="1" applyFont="1" applyFill="1" applyBorder="1" applyAlignment="1">
      <alignment horizontal="left" vertical="center"/>
    </xf>
    <xf numFmtId="38" fontId="41" fillId="3" borderId="0" xfId="0" applyNumberFormat="1" applyFont="1" applyFill="1" applyBorder="1" applyAlignment="1">
      <alignment horizontal="justify" vertical="center"/>
    </xf>
    <xf numFmtId="0" fontId="41" fillId="3" borderId="0" xfId="0" applyFont="1" applyFill="1" applyBorder="1" applyAlignment="1">
      <alignment horizontal="justify" vertical="center"/>
    </xf>
    <xf numFmtId="0" fontId="41" fillId="3" borderId="0" xfId="0" applyFont="1" applyFill="1" applyBorder="1" applyAlignment="1">
      <alignment horizontal="left" vertical="center"/>
    </xf>
    <xf numFmtId="0" fontId="25" fillId="3" borderId="0" xfId="0" applyFont="1" applyFill="1" applyAlignment="1">
      <alignment horizontal="right" vertical="center"/>
    </xf>
    <xf numFmtId="0" fontId="8" fillId="3" borderId="0" xfId="0" applyFont="1" applyFill="1">
      <alignment vertical="center"/>
    </xf>
    <xf numFmtId="0" fontId="0" fillId="3" borderId="3" xfId="0" applyFill="1" applyBorder="1">
      <alignment vertical="center"/>
    </xf>
    <xf numFmtId="0" fontId="42" fillId="10" borderId="0" xfId="0" applyFont="1" applyFill="1">
      <alignment vertical="center"/>
    </xf>
    <xf numFmtId="0" fontId="0" fillId="12" borderId="0" xfId="0" applyFont="1" applyFill="1" applyBorder="1">
      <alignment vertical="center"/>
    </xf>
    <xf numFmtId="0" fontId="0" fillId="5" borderId="22" xfId="0" applyFill="1" applyBorder="1" applyAlignment="1">
      <alignment vertical="center"/>
    </xf>
    <xf numFmtId="0" fontId="0" fillId="4" borderId="22" xfId="0" applyFill="1" applyBorder="1" applyAlignment="1">
      <alignment vertical="center"/>
    </xf>
    <xf numFmtId="0" fontId="0" fillId="4" borderId="24" xfId="0" applyFill="1" applyBorder="1" applyAlignment="1">
      <alignment horizontal="left" vertical="center"/>
    </xf>
    <xf numFmtId="0" fontId="0" fillId="4" borderId="22" xfId="0" applyFill="1" applyBorder="1" applyAlignment="1">
      <alignment horizontal="left" vertical="center"/>
    </xf>
    <xf numFmtId="0" fontId="8" fillId="17" borderId="21" xfId="0" applyFont="1" applyFill="1" applyBorder="1" applyAlignment="1">
      <alignment horizontal="center" vertical="center"/>
    </xf>
    <xf numFmtId="38" fontId="0" fillId="3" borderId="75" xfId="0" applyNumberFormat="1" applyFill="1" applyBorder="1">
      <alignment vertical="center"/>
    </xf>
    <xf numFmtId="38" fontId="0" fillId="3" borderId="27" xfId="0" applyNumberFormat="1" applyFill="1" applyBorder="1">
      <alignment vertical="center"/>
    </xf>
    <xf numFmtId="0" fontId="0" fillId="11" borderId="7" xfId="0" applyFill="1" applyBorder="1" applyAlignment="1">
      <alignment vertical="center" shrinkToFit="1"/>
    </xf>
    <xf numFmtId="38" fontId="0" fillId="3" borderId="80" xfId="0" applyNumberFormat="1" applyFill="1" applyBorder="1">
      <alignment vertical="center"/>
    </xf>
    <xf numFmtId="38" fontId="0" fillId="3" borderId="75" xfId="0" applyNumberFormat="1" applyFill="1" applyBorder="1" applyAlignment="1">
      <alignment horizontal="center" vertical="center"/>
    </xf>
    <xf numFmtId="38" fontId="0" fillId="3" borderId="82" xfId="0" applyNumberFormat="1" applyFill="1" applyBorder="1">
      <alignment vertical="center"/>
    </xf>
    <xf numFmtId="0" fontId="8" fillId="0" borderId="0" xfId="0" applyFont="1">
      <alignment vertical="center"/>
    </xf>
    <xf numFmtId="0" fontId="0" fillId="3" borderId="26" xfId="0" applyFill="1" applyBorder="1" applyAlignment="1">
      <alignment horizontal="center" vertical="center"/>
    </xf>
    <xf numFmtId="0" fontId="0" fillId="3" borderId="75" xfId="0" applyFill="1" applyBorder="1" applyAlignment="1">
      <alignment horizontal="center" vertical="center"/>
    </xf>
    <xf numFmtId="0" fontId="0" fillId="12" borderId="0" xfId="0" applyFont="1" applyFill="1" applyBorder="1">
      <alignment vertical="center"/>
    </xf>
    <xf numFmtId="0" fontId="0" fillId="11" borderId="7" xfId="0" applyFont="1" applyFill="1" applyBorder="1" applyAlignment="1">
      <alignment vertical="center" wrapText="1"/>
    </xf>
    <xf numFmtId="0" fontId="0" fillId="7" borderId="5" xfId="0" applyFont="1" applyFill="1" applyBorder="1" applyAlignment="1">
      <alignment vertical="center" wrapText="1"/>
    </xf>
    <xf numFmtId="38" fontId="28" fillId="3" borderId="83" xfId="2" applyFont="1" applyFill="1" applyBorder="1" applyAlignment="1">
      <alignment vertical="center" wrapText="1"/>
    </xf>
    <xf numFmtId="0" fontId="19" fillId="21" borderId="37" xfId="0" applyFont="1" applyFill="1" applyBorder="1" applyAlignment="1">
      <alignment vertical="center" wrapText="1"/>
    </xf>
    <xf numFmtId="0" fontId="19" fillId="21" borderId="38" xfId="0" applyFont="1" applyFill="1" applyBorder="1" applyAlignment="1">
      <alignment vertical="center" wrapText="1"/>
    </xf>
    <xf numFmtId="0" fontId="8" fillId="21" borderId="16" xfId="0" applyFont="1" applyFill="1" applyBorder="1">
      <alignment vertical="center"/>
    </xf>
    <xf numFmtId="0" fontId="0" fillId="0" borderId="0" xfId="0" applyFont="1">
      <alignment vertical="center"/>
    </xf>
    <xf numFmtId="0" fontId="0" fillId="12" borderId="0" xfId="0" applyFont="1" applyFill="1" applyBorder="1">
      <alignment vertical="center"/>
    </xf>
    <xf numFmtId="38" fontId="8" fillId="8" borderId="5" xfId="2" applyFont="1" applyFill="1" applyBorder="1">
      <alignment vertical="center"/>
    </xf>
    <xf numFmtId="0" fontId="0" fillId="11" borderId="7" xfId="0" applyFont="1" applyFill="1" applyBorder="1">
      <alignment vertical="center"/>
    </xf>
    <xf numFmtId="0" fontId="28" fillId="3" borderId="37" xfId="0" applyFont="1" applyFill="1" applyBorder="1" applyAlignment="1">
      <alignment horizontal="left" vertical="center" wrapText="1"/>
    </xf>
    <xf numFmtId="0" fontId="0" fillId="0" borderId="0" xfId="0" applyFont="1">
      <alignment vertical="center"/>
    </xf>
    <xf numFmtId="0" fontId="0" fillId="12" borderId="0" xfId="0" applyFill="1" applyBorder="1">
      <alignment vertical="center"/>
    </xf>
    <xf numFmtId="0" fontId="0" fillId="7" borderId="5" xfId="0" applyFont="1" applyFill="1" applyBorder="1">
      <alignment vertical="center"/>
    </xf>
    <xf numFmtId="0" fontId="0" fillId="12" borderId="0" xfId="0" applyFont="1" applyFill="1">
      <alignment vertical="center"/>
    </xf>
    <xf numFmtId="38" fontId="8" fillId="8" borderId="18" xfId="2" applyFont="1" applyFill="1" applyBorder="1">
      <alignment vertical="center"/>
    </xf>
    <xf numFmtId="0" fontId="28" fillId="3" borderId="84" xfId="0" applyFont="1" applyFill="1" applyBorder="1" applyAlignment="1">
      <alignment horizontal="left" vertical="center" wrapText="1"/>
    </xf>
    <xf numFmtId="0" fontId="0" fillId="12" borderId="3" xfId="0" applyFont="1" applyFill="1" applyBorder="1">
      <alignment vertical="center"/>
    </xf>
    <xf numFmtId="0" fontId="0" fillId="12" borderId="0" xfId="0" applyFont="1" applyFill="1" applyBorder="1">
      <alignment vertical="center"/>
    </xf>
    <xf numFmtId="0" fontId="26" fillId="13" borderId="0" xfId="0" applyFont="1" applyFill="1" applyBorder="1" applyAlignment="1">
      <alignment horizontal="center" vertical="center"/>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21" fillId="12" borderId="0" xfId="3" applyFill="1" applyBorder="1" applyAlignment="1" applyProtection="1">
      <alignment horizontal="center" vertical="center"/>
    </xf>
    <xf numFmtId="0" fontId="0" fillId="11" borderId="12" xfId="0" applyFill="1" applyBorder="1" applyAlignment="1">
      <alignment horizontal="left" vertical="center"/>
    </xf>
    <xf numFmtId="0" fontId="0" fillId="11" borderId="13" xfId="0" applyFill="1" applyBorder="1" applyAlignment="1">
      <alignment horizontal="left" vertical="center"/>
    </xf>
    <xf numFmtId="0" fontId="21" fillId="12" borderId="0" xfId="3" applyFill="1" applyAlignment="1" applyProtection="1">
      <alignment horizontal="center" vertical="center"/>
    </xf>
    <xf numFmtId="0" fontId="0" fillId="5" borderId="23" xfId="0" applyFill="1" applyBorder="1" applyAlignment="1">
      <alignment horizontal="left" vertical="center"/>
    </xf>
    <xf numFmtId="0" fontId="0" fillId="5" borderId="52" xfId="0" applyFill="1" applyBorder="1" applyAlignment="1">
      <alignment horizontal="left" vertical="center"/>
    </xf>
    <xf numFmtId="0" fontId="0" fillId="5" borderId="53" xfId="0" applyFill="1" applyBorder="1" applyAlignment="1">
      <alignment horizontal="left" vertical="center"/>
    </xf>
    <xf numFmtId="0" fontId="0" fillId="5" borderId="22" xfId="0" applyFill="1"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7" borderId="23" xfId="0" applyFill="1" applyBorder="1" applyAlignment="1">
      <alignment horizontal="left" vertical="center"/>
    </xf>
    <xf numFmtId="0" fontId="0" fillId="7" borderId="52" xfId="0" applyFill="1" applyBorder="1" applyAlignment="1">
      <alignment horizontal="left" vertical="center"/>
    </xf>
    <xf numFmtId="0" fontId="0" fillId="7" borderId="53" xfId="0" applyFill="1" applyBorder="1" applyAlignment="1">
      <alignment horizontal="left" vertical="center"/>
    </xf>
    <xf numFmtId="0" fontId="0" fillId="7" borderId="22" xfId="0" applyFill="1" applyBorder="1" applyAlignment="1">
      <alignment horizontal="left" vertical="center"/>
    </xf>
    <xf numFmtId="0" fontId="26" fillId="13" borderId="0" xfId="0" applyFont="1" applyFill="1" applyAlignment="1">
      <alignment horizontal="center" vertical="center"/>
    </xf>
    <xf numFmtId="0" fontId="0" fillId="3" borderId="28" xfId="0" applyFill="1" applyBorder="1" applyAlignment="1">
      <alignment horizontal="left" vertical="top"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0" xfId="0" applyFill="1" applyBorder="1" applyAlignment="1">
      <alignment horizontal="left" vertical="top"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0" fillId="4" borderId="7" xfId="0" applyFill="1" applyBorder="1" applyAlignment="1">
      <alignment horizontal="left" vertical="center"/>
    </xf>
    <xf numFmtId="0" fontId="0" fillId="4" borderId="15" xfId="0" applyFill="1" applyBorder="1" applyAlignment="1">
      <alignment horizontal="left" vertical="center"/>
    </xf>
    <xf numFmtId="0" fontId="0" fillId="12" borderId="0" xfId="0" applyFont="1" applyFill="1" applyAlignment="1">
      <alignment horizontal="left" vertical="center" wrapText="1"/>
    </xf>
    <xf numFmtId="0" fontId="0" fillId="0" borderId="52" xfId="0" applyBorder="1" applyAlignment="1">
      <alignment horizontal="left" vertical="center"/>
    </xf>
    <xf numFmtId="0" fontId="0" fillId="0" borderId="53" xfId="0" applyBorder="1" applyAlignment="1">
      <alignment horizontal="left" vertical="center"/>
    </xf>
    <xf numFmtId="0" fontId="0" fillId="3" borderId="45" xfId="0" applyFill="1" applyBorder="1" applyAlignment="1">
      <alignment horizontal="left" vertical="center" wrapText="1"/>
    </xf>
    <xf numFmtId="0" fontId="0" fillId="3" borderId="78" xfId="0" applyFill="1" applyBorder="1" applyAlignment="1">
      <alignment horizontal="left" vertical="center" wrapText="1"/>
    </xf>
    <xf numFmtId="0" fontId="0" fillId="3" borderId="79" xfId="0" applyFill="1" applyBorder="1" applyAlignment="1">
      <alignment horizontal="left" vertical="center" wrapText="1"/>
    </xf>
    <xf numFmtId="0" fontId="0" fillId="11" borderId="22" xfId="0" applyFill="1" applyBorder="1" applyAlignment="1">
      <alignment horizontal="left" vertical="center" wrapText="1"/>
    </xf>
    <xf numFmtId="0" fontId="0" fillId="11" borderId="54" xfId="0" applyFill="1" applyBorder="1" applyAlignment="1">
      <alignment horizontal="left" vertical="center" wrapText="1"/>
    </xf>
    <xf numFmtId="0" fontId="0" fillId="11" borderId="51" xfId="0" applyFill="1" applyBorder="1" applyAlignment="1">
      <alignment horizontal="left" vertical="center" wrapText="1"/>
    </xf>
    <xf numFmtId="0" fontId="19" fillId="3" borderId="9" xfId="0" applyFont="1" applyFill="1" applyBorder="1" applyAlignment="1">
      <alignment horizontal="left" vertical="top" wrapText="1"/>
    </xf>
    <xf numFmtId="0" fontId="19" fillId="3" borderId="46" xfId="0" applyFont="1" applyFill="1" applyBorder="1" applyAlignment="1">
      <alignment horizontal="left" vertical="top" wrapText="1"/>
    </xf>
    <xf numFmtId="0" fontId="19" fillId="3" borderId="10" xfId="0" applyFont="1" applyFill="1" applyBorder="1" applyAlignment="1">
      <alignment horizontal="left" vertical="top" wrapText="1"/>
    </xf>
    <xf numFmtId="0" fontId="19" fillId="3" borderId="9"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0" fillId="3" borderId="46" xfId="0" applyFill="1" applyBorder="1" applyAlignment="1">
      <alignment horizontal="left" vertical="center" wrapText="1"/>
    </xf>
    <xf numFmtId="0" fontId="0" fillId="3" borderId="10" xfId="0" applyFill="1" applyBorder="1" applyAlignment="1">
      <alignment horizontal="left" vertical="center" wrapText="1"/>
    </xf>
    <xf numFmtId="0" fontId="0" fillId="11" borderId="8" xfId="0" applyFill="1" applyBorder="1" applyAlignment="1">
      <alignment horizontal="center" vertical="center"/>
    </xf>
    <xf numFmtId="0" fontId="0" fillId="11" borderId="6" xfId="0" applyFill="1" applyBorder="1" applyAlignment="1">
      <alignment horizontal="center" vertical="center"/>
    </xf>
    <xf numFmtId="0" fontId="0" fillId="11" borderId="59" xfId="0" applyFill="1" applyBorder="1" applyAlignment="1">
      <alignment horizontal="center" vertical="center"/>
    </xf>
    <xf numFmtId="0" fontId="0" fillId="11" borderId="58" xfId="0" applyFill="1" applyBorder="1" applyAlignment="1">
      <alignment horizontal="center" vertical="center"/>
    </xf>
    <xf numFmtId="0" fontId="0" fillId="11" borderId="7" xfId="0" applyFill="1" applyBorder="1" applyAlignment="1">
      <alignment horizontal="center" vertical="center"/>
    </xf>
    <xf numFmtId="0" fontId="0" fillId="11" borderId="15" xfId="0" applyFill="1" applyBorder="1" applyAlignment="1">
      <alignment horizontal="center" vertical="center"/>
    </xf>
    <xf numFmtId="0" fontId="0" fillId="11" borderId="16" xfId="0" applyFill="1" applyBorder="1" applyAlignment="1">
      <alignment horizontal="center" vertical="center"/>
    </xf>
    <xf numFmtId="0" fontId="0" fillId="11" borderId="7" xfId="0" applyFill="1" applyBorder="1" applyAlignment="1">
      <alignment horizontal="center" vertical="center" shrinkToFit="1"/>
    </xf>
    <xf numFmtId="0" fontId="0" fillId="11" borderId="15" xfId="0" applyFill="1" applyBorder="1" applyAlignment="1">
      <alignment horizontal="center" vertical="center" shrinkToFit="1"/>
    </xf>
    <xf numFmtId="0" fontId="0" fillId="11" borderId="16" xfId="0" applyFill="1" applyBorder="1" applyAlignment="1">
      <alignment horizontal="center" vertical="center" shrinkToFit="1"/>
    </xf>
    <xf numFmtId="0" fontId="0" fillId="11" borderId="23" xfId="0" applyFill="1" applyBorder="1" applyAlignment="1">
      <alignment horizontal="left" vertical="center" wrapText="1"/>
    </xf>
    <xf numFmtId="0" fontId="0" fillId="11" borderId="52" xfId="0" applyFill="1" applyBorder="1" applyAlignment="1">
      <alignment horizontal="left" vertical="center" wrapText="1"/>
    </xf>
    <xf numFmtId="0" fontId="0" fillId="11" borderId="53" xfId="0" applyFill="1" applyBorder="1" applyAlignment="1">
      <alignment horizontal="left" vertical="center" wrapText="1"/>
    </xf>
    <xf numFmtId="0" fontId="0" fillId="11" borderId="8"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76"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22" xfId="0" applyFill="1" applyBorder="1" applyAlignment="1">
      <alignment horizontal="left" vertical="center"/>
    </xf>
    <xf numFmtId="0" fontId="0" fillId="11" borderId="54" xfId="0" applyFill="1" applyBorder="1" applyAlignment="1">
      <alignment horizontal="left" vertical="center"/>
    </xf>
    <xf numFmtId="0" fontId="0" fillId="11" borderId="55" xfId="0" applyFill="1" applyBorder="1" applyAlignment="1">
      <alignment horizontal="left" vertical="center"/>
    </xf>
    <xf numFmtId="0" fontId="0" fillId="11" borderId="7" xfId="0" applyFill="1" applyBorder="1" applyAlignment="1">
      <alignment horizontal="left" vertical="center"/>
    </xf>
    <xf numFmtId="0" fontId="0" fillId="11" borderId="15" xfId="0" applyFill="1" applyBorder="1" applyAlignment="1">
      <alignment horizontal="left" vertical="center"/>
    </xf>
    <xf numFmtId="0" fontId="0" fillId="11" borderId="16" xfId="0" applyFill="1" applyBorder="1" applyAlignment="1">
      <alignment horizontal="left" vertical="center"/>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0" fillId="11" borderId="4" xfId="0" applyFill="1" applyBorder="1" applyAlignment="1">
      <alignment horizontal="left" vertical="center" wrapText="1"/>
    </xf>
    <xf numFmtId="0" fontId="32" fillId="3" borderId="9"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40" fillId="3" borderId="9" xfId="0" applyFont="1" applyFill="1" applyBorder="1" applyAlignment="1">
      <alignment horizontal="left" vertical="center" wrapText="1"/>
    </xf>
    <xf numFmtId="0" fontId="40" fillId="3" borderId="46" xfId="0" applyFont="1" applyFill="1" applyBorder="1" applyAlignment="1">
      <alignment horizontal="left" vertical="center" wrapText="1"/>
    </xf>
    <xf numFmtId="0" fontId="40" fillId="3" borderId="10" xfId="0" applyFont="1" applyFill="1" applyBorder="1" applyAlignment="1">
      <alignment horizontal="left" vertical="center" wrapText="1"/>
    </xf>
    <xf numFmtId="0" fontId="40" fillId="3" borderId="71" xfId="0" applyFont="1" applyFill="1" applyBorder="1" applyAlignment="1">
      <alignment horizontal="left" vertical="center" wrapText="1"/>
    </xf>
    <xf numFmtId="0" fontId="40" fillId="3" borderId="72" xfId="0" applyFont="1" applyFill="1" applyBorder="1" applyAlignment="1">
      <alignment horizontal="left" vertical="center" wrapText="1"/>
    </xf>
    <xf numFmtId="0" fontId="40" fillId="3" borderId="73" xfId="0" applyFont="1" applyFill="1" applyBorder="1" applyAlignment="1">
      <alignment horizontal="left" vertical="center" wrapText="1"/>
    </xf>
    <xf numFmtId="0" fontId="0" fillId="11" borderId="56" xfId="0" applyFill="1" applyBorder="1" applyAlignment="1">
      <alignment horizontal="center" vertical="center" wrapText="1"/>
    </xf>
    <xf numFmtId="0" fontId="0" fillId="11" borderId="57"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15" xfId="0" applyFill="1" applyBorder="1" applyAlignment="1">
      <alignment horizontal="center" vertical="center" wrapText="1"/>
    </xf>
    <xf numFmtId="0" fontId="26" fillId="14" borderId="0" xfId="0" applyFont="1" applyFill="1" applyAlignment="1">
      <alignment horizontal="center" vertical="center"/>
    </xf>
    <xf numFmtId="0" fontId="0" fillId="16" borderId="5" xfId="0" applyFill="1" applyBorder="1" applyAlignment="1">
      <alignment horizontal="center" vertical="center" wrapText="1"/>
    </xf>
    <xf numFmtId="0" fontId="0" fillId="16" borderId="5" xfId="0" applyFill="1" applyBorder="1" applyAlignment="1">
      <alignment horizontal="center" vertical="center"/>
    </xf>
    <xf numFmtId="0" fontId="0" fillId="16" borderId="8" xfId="0" applyFill="1" applyBorder="1" applyAlignment="1">
      <alignment horizontal="center" vertical="center"/>
    </xf>
    <xf numFmtId="0" fontId="0" fillId="16" borderId="18" xfId="0" applyFill="1" applyBorder="1" applyAlignment="1">
      <alignment horizontal="center" vertical="center"/>
    </xf>
    <xf numFmtId="0" fontId="0" fillId="16" borderId="6" xfId="0" applyFill="1" applyBorder="1" applyAlignment="1">
      <alignment horizontal="center" vertical="center"/>
    </xf>
    <xf numFmtId="0" fontId="0" fillId="16" borderId="2" xfId="0" applyFill="1" applyBorder="1" applyAlignment="1">
      <alignment horizontal="center" vertical="center"/>
    </xf>
    <xf numFmtId="0" fontId="0" fillId="16" borderId="3" xfId="0" applyFill="1" applyBorder="1" applyAlignment="1">
      <alignment horizontal="center" vertical="center"/>
    </xf>
    <xf numFmtId="0" fontId="0" fillId="16" borderId="4" xfId="0" applyFill="1" applyBorder="1" applyAlignment="1">
      <alignment horizontal="center" vertical="center"/>
    </xf>
    <xf numFmtId="0" fontId="0" fillId="16" borderId="7" xfId="0" applyFill="1" applyBorder="1" applyAlignment="1">
      <alignment horizontal="left" vertical="center"/>
    </xf>
    <xf numFmtId="0" fontId="0" fillId="16" borderId="16" xfId="0" applyFill="1" applyBorder="1" applyAlignment="1">
      <alignment horizontal="left" vertical="center"/>
    </xf>
    <xf numFmtId="0" fontId="19" fillId="16" borderId="7" xfId="0" applyFont="1" applyFill="1" applyBorder="1" applyAlignment="1">
      <alignment horizontal="left" vertical="center"/>
    </xf>
    <xf numFmtId="0" fontId="19" fillId="16" borderId="16" xfId="0" applyFont="1" applyFill="1" applyBorder="1" applyAlignment="1">
      <alignment horizontal="left" vertical="center"/>
    </xf>
    <xf numFmtId="0" fontId="17" fillId="10" borderId="9" xfId="0" applyFont="1" applyFill="1" applyBorder="1" applyAlignment="1">
      <alignment horizontal="center" vertical="center" wrapText="1"/>
    </xf>
    <xf numFmtId="0" fontId="17" fillId="10" borderId="46" xfId="0" applyFont="1" applyFill="1" applyBorder="1" applyAlignment="1">
      <alignment horizontal="center" vertical="center" wrapText="1"/>
    </xf>
    <xf numFmtId="0" fontId="17" fillId="10" borderId="10" xfId="0" applyFont="1" applyFill="1" applyBorder="1" applyAlignment="1">
      <alignment horizontal="center" vertical="center" wrapText="1"/>
    </xf>
    <xf numFmtId="177" fontId="0" fillId="16" borderId="7" xfId="0" applyNumberFormat="1" applyFill="1" applyBorder="1" applyAlignment="1">
      <alignment horizontal="left" vertical="center"/>
    </xf>
    <xf numFmtId="177" fontId="0" fillId="16" borderId="16" xfId="0" applyNumberFormat="1" applyFill="1" applyBorder="1" applyAlignment="1">
      <alignment horizontal="left" vertical="center"/>
    </xf>
    <xf numFmtId="0" fontId="0" fillId="16" borderId="2" xfId="0" applyFill="1" applyBorder="1" applyAlignment="1">
      <alignment horizontal="right" vertical="center"/>
    </xf>
    <xf numFmtId="0" fontId="0" fillId="16" borderId="3" xfId="0" applyFill="1" applyBorder="1" applyAlignment="1">
      <alignment horizontal="right" vertical="center"/>
    </xf>
    <xf numFmtId="0" fontId="0" fillId="16" borderId="4" xfId="0" applyFill="1" applyBorder="1" applyAlignment="1">
      <alignment horizontal="right" vertical="center"/>
    </xf>
    <xf numFmtId="0" fontId="0" fillId="16" borderId="8" xfId="0" applyFill="1" applyBorder="1" applyAlignment="1">
      <alignment horizontal="right" vertical="center"/>
    </xf>
    <xf numFmtId="0" fontId="0" fillId="16" borderId="18" xfId="0" applyFill="1" applyBorder="1" applyAlignment="1">
      <alignment horizontal="right" vertical="center"/>
    </xf>
    <xf numFmtId="0" fontId="0" fillId="16" borderId="6" xfId="0" applyFill="1" applyBorder="1" applyAlignment="1">
      <alignment horizontal="right" vertical="center"/>
    </xf>
    <xf numFmtId="0" fontId="8" fillId="8" borderId="7" xfId="0" applyFont="1" applyFill="1" applyBorder="1" applyAlignment="1">
      <alignment horizontal="left" vertical="center"/>
    </xf>
    <xf numFmtId="0" fontId="8" fillId="8" borderId="16" xfId="0" applyFont="1" applyFill="1" applyBorder="1" applyAlignment="1">
      <alignment horizontal="left" vertical="center"/>
    </xf>
    <xf numFmtId="0" fontId="35" fillId="12" borderId="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19" fillId="12" borderId="0" xfId="0" applyFont="1" applyFill="1" applyAlignment="1">
      <alignment horizontal="left" vertical="center" wrapText="1"/>
    </xf>
    <xf numFmtId="0" fontId="8" fillId="8" borderId="7" xfId="0" applyFont="1" applyFill="1" applyBorder="1" applyAlignment="1">
      <alignment horizontal="left" vertical="center" wrapText="1"/>
    </xf>
    <xf numFmtId="0" fontId="8" fillId="8" borderId="16" xfId="0" applyFont="1" applyFill="1" applyBorder="1" applyAlignment="1">
      <alignment horizontal="left" vertical="center" wrapText="1"/>
    </xf>
    <xf numFmtId="0" fontId="0" fillId="12" borderId="5" xfId="0" applyFill="1" applyBorder="1" applyAlignment="1">
      <alignment horizontal="center" vertical="center"/>
    </xf>
    <xf numFmtId="0" fontId="38" fillId="12" borderId="5" xfId="3" applyFont="1" applyFill="1" applyBorder="1" applyAlignment="1" applyProtection="1">
      <alignment horizontal="center" vertical="center" wrapText="1"/>
    </xf>
    <xf numFmtId="0" fontId="0" fillId="12" borderId="5" xfId="0" applyFill="1" applyBorder="1" applyAlignment="1">
      <alignment horizontal="center" vertical="center" wrapText="1"/>
    </xf>
    <xf numFmtId="0" fontId="8" fillId="17" borderId="12" xfId="0" applyFont="1" applyFill="1" applyBorder="1" applyAlignment="1">
      <alignment horizontal="center" vertical="center" wrapText="1"/>
    </xf>
    <xf numFmtId="0" fontId="8" fillId="17" borderId="21" xfId="0" applyFont="1" applyFill="1" applyBorder="1" applyAlignment="1">
      <alignment horizontal="center" vertical="center"/>
    </xf>
    <xf numFmtId="0" fontId="8" fillId="17" borderId="21" xfId="0" applyFont="1" applyFill="1" applyBorder="1" applyAlignment="1">
      <alignment horizontal="center" vertical="center" wrapText="1"/>
    </xf>
    <xf numFmtId="0" fontId="8" fillId="17" borderId="12" xfId="0" applyFont="1" applyFill="1" applyBorder="1" applyAlignment="1">
      <alignment horizontal="center" vertical="center"/>
    </xf>
    <xf numFmtId="0" fontId="8" fillId="17" borderId="7" xfId="0" applyFont="1" applyFill="1" applyBorder="1" applyAlignment="1">
      <alignment horizontal="center" vertical="center"/>
    </xf>
    <xf numFmtId="0" fontId="8" fillId="17" borderId="15" xfId="0" applyFont="1" applyFill="1" applyBorder="1" applyAlignment="1">
      <alignment horizontal="center" vertical="center"/>
    </xf>
    <xf numFmtId="0" fontId="8" fillId="17" borderId="16" xfId="0" applyFont="1" applyFill="1" applyBorder="1" applyAlignment="1">
      <alignment horizontal="center" vertical="center"/>
    </xf>
    <xf numFmtId="0" fontId="8" fillId="17" borderId="81" xfId="0" applyFont="1" applyFill="1" applyBorder="1" applyAlignment="1">
      <alignment horizontal="center" vertical="center" wrapText="1"/>
    </xf>
    <xf numFmtId="0" fontId="8" fillId="17" borderId="81" xfId="0" applyFont="1" applyFill="1" applyBorder="1" applyAlignment="1">
      <alignment horizontal="center" vertical="center"/>
    </xf>
    <xf numFmtId="0" fontId="30" fillId="3" borderId="19" xfId="0" applyFont="1" applyFill="1" applyBorder="1">
      <alignment vertical="center"/>
    </xf>
    <xf numFmtId="0" fontId="15" fillId="3" borderId="19" xfId="0" applyFont="1" applyFill="1" applyBorder="1">
      <alignment vertical="center"/>
    </xf>
    <xf numFmtId="0" fontId="15" fillId="3" borderId="0" xfId="0" applyFont="1" applyFill="1" applyBorder="1" applyAlignment="1">
      <alignment vertical="top" wrapText="1"/>
    </xf>
    <xf numFmtId="0" fontId="43" fillId="3" borderId="0" xfId="0" applyFont="1" applyFill="1" applyBorder="1" applyAlignment="1">
      <alignment horizontal="right" vertical="center" wrapText="1"/>
    </xf>
    <xf numFmtId="38" fontId="15" fillId="3" borderId="0" xfId="2" applyFont="1" applyFill="1" applyBorder="1" applyAlignment="1">
      <alignment horizontal="center" vertical="center"/>
    </xf>
    <xf numFmtId="38" fontId="15" fillId="3" borderId="0" xfId="0" applyNumberFormat="1" applyFont="1" applyFill="1" applyBorder="1" applyAlignment="1">
      <alignment vertical="top" wrapText="1"/>
    </xf>
    <xf numFmtId="0" fontId="15" fillId="3" borderId="0" xfId="0" applyFont="1" applyFill="1" applyBorder="1">
      <alignment vertical="center"/>
    </xf>
  </cellXfs>
  <cellStyles count="4">
    <cellStyle name="パーセント" xfId="1" builtinId="5"/>
    <cellStyle name="ハイパーリンク" xfId="3" builtinId="8"/>
    <cellStyle name="桁区切り" xfId="2" builtinId="6"/>
    <cellStyle name="標準" xfId="0" builtinId="0"/>
  </cellStyles>
  <dxfs count="20">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gColor auto="1"/>
        </patternFill>
      </fill>
    </dxf>
    <dxf>
      <fill>
        <patternFill patternType="mediumGray"/>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685800</xdr:colOff>
      <xdr:row>27</xdr:row>
      <xdr:rowOff>31173</xdr:rowOff>
    </xdr:from>
    <xdr:to>
      <xdr:col>4</xdr:col>
      <xdr:colOff>142875</xdr:colOff>
      <xdr:row>27</xdr:row>
      <xdr:rowOff>250248</xdr:rowOff>
    </xdr:to>
    <xdr:sp macro="" textlink="">
      <xdr:nvSpPr>
        <xdr:cNvPr id="2" name="下矢印 1"/>
        <xdr:cNvSpPr/>
      </xdr:nvSpPr>
      <xdr:spPr>
        <a:xfrm>
          <a:off x="1499755" y="2628900"/>
          <a:ext cx="331643"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27</xdr:row>
      <xdr:rowOff>31173</xdr:rowOff>
    </xdr:from>
    <xdr:to>
      <xdr:col>7</xdr:col>
      <xdr:colOff>466725</xdr:colOff>
      <xdr:row>27</xdr:row>
      <xdr:rowOff>250248</xdr:rowOff>
    </xdr:to>
    <xdr:sp macro="" textlink="">
      <xdr:nvSpPr>
        <xdr:cNvPr id="3" name="下矢印 2"/>
        <xdr:cNvSpPr/>
      </xdr:nvSpPr>
      <xdr:spPr>
        <a:xfrm>
          <a:off x="4166755" y="2628900"/>
          <a:ext cx="257175"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27</xdr:row>
      <xdr:rowOff>31173</xdr:rowOff>
    </xdr:from>
    <xdr:to>
      <xdr:col>10</xdr:col>
      <xdr:colOff>266700</xdr:colOff>
      <xdr:row>27</xdr:row>
      <xdr:rowOff>250248</xdr:rowOff>
    </xdr:to>
    <xdr:sp macro="" textlink="">
      <xdr:nvSpPr>
        <xdr:cNvPr id="4" name="下矢印 3"/>
        <xdr:cNvSpPr/>
      </xdr:nvSpPr>
      <xdr:spPr>
        <a:xfrm>
          <a:off x="5724525" y="2628900"/>
          <a:ext cx="257175"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27</xdr:row>
      <xdr:rowOff>31173</xdr:rowOff>
    </xdr:from>
    <xdr:to>
      <xdr:col>12</xdr:col>
      <xdr:colOff>457200</xdr:colOff>
      <xdr:row>27</xdr:row>
      <xdr:rowOff>250248</xdr:rowOff>
    </xdr:to>
    <xdr:sp macro="" textlink="">
      <xdr:nvSpPr>
        <xdr:cNvPr id="5" name="下矢印 4"/>
        <xdr:cNvSpPr/>
      </xdr:nvSpPr>
      <xdr:spPr>
        <a:xfrm>
          <a:off x="7352434" y="2628900"/>
          <a:ext cx="257175" cy="2190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685800</xdr:colOff>
      <xdr:row>55</xdr:row>
      <xdr:rowOff>48491</xdr:rowOff>
    </xdr:from>
    <xdr:to>
      <xdr:col>4</xdr:col>
      <xdr:colOff>142875</xdr:colOff>
      <xdr:row>55</xdr:row>
      <xdr:rowOff>305666</xdr:rowOff>
    </xdr:to>
    <xdr:sp macro="" textlink="">
      <xdr:nvSpPr>
        <xdr:cNvPr id="6" name="下矢印 5"/>
        <xdr:cNvSpPr/>
      </xdr:nvSpPr>
      <xdr:spPr>
        <a:xfrm>
          <a:off x="1499755" y="9088582"/>
          <a:ext cx="331643"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55</xdr:row>
      <xdr:rowOff>48491</xdr:rowOff>
    </xdr:from>
    <xdr:to>
      <xdr:col>7</xdr:col>
      <xdr:colOff>466725</xdr:colOff>
      <xdr:row>55</xdr:row>
      <xdr:rowOff>305666</xdr:rowOff>
    </xdr:to>
    <xdr:sp macro="" textlink="">
      <xdr:nvSpPr>
        <xdr:cNvPr id="7" name="下矢印 6"/>
        <xdr:cNvSpPr/>
      </xdr:nvSpPr>
      <xdr:spPr>
        <a:xfrm>
          <a:off x="4166755" y="9088582"/>
          <a:ext cx="257175"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55</xdr:row>
      <xdr:rowOff>48491</xdr:rowOff>
    </xdr:from>
    <xdr:to>
      <xdr:col>10</xdr:col>
      <xdr:colOff>266700</xdr:colOff>
      <xdr:row>55</xdr:row>
      <xdr:rowOff>305666</xdr:rowOff>
    </xdr:to>
    <xdr:sp macro="" textlink="">
      <xdr:nvSpPr>
        <xdr:cNvPr id="8" name="下矢印 7"/>
        <xdr:cNvSpPr/>
      </xdr:nvSpPr>
      <xdr:spPr>
        <a:xfrm>
          <a:off x="5724525" y="9088582"/>
          <a:ext cx="257175"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55</xdr:row>
      <xdr:rowOff>48491</xdr:rowOff>
    </xdr:from>
    <xdr:to>
      <xdr:col>12</xdr:col>
      <xdr:colOff>457200</xdr:colOff>
      <xdr:row>55</xdr:row>
      <xdr:rowOff>305666</xdr:rowOff>
    </xdr:to>
    <xdr:sp macro="" textlink="">
      <xdr:nvSpPr>
        <xdr:cNvPr id="9" name="下矢印 8"/>
        <xdr:cNvSpPr/>
      </xdr:nvSpPr>
      <xdr:spPr>
        <a:xfrm>
          <a:off x="7352434" y="9088582"/>
          <a:ext cx="257175" cy="25717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155864</xdr:colOff>
      <xdr:row>85</xdr:row>
      <xdr:rowOff>43296</xdr:rowOff>
    </xdr:from>
    <xdr:to>
      <xdr:col>7</xdr:col>
      <xdr:colOff>487507</xdr:colOff>
      <xdr:row>85</xdr:row>
      <xdr:rowOff>300472</xdr:rowOff>
    </xdr:to>
    <xdr:sp macro="" textlink="">
      <xdr:nvSpPr>
        <xdr:cNvPr id="10" name="下矢印 9"/>
        <xdr:cNvSpPr/>
      </xdr:nvSpPr>
      <xdr:spPr>
        <a:xfrm>
          <a:off x="4113069" y="15837478"/>
          <a:ext cx="331643" cy="257176"/>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190501</xdr:colOff>
      <xdr:row>82</xdr:row>
      <xdr:rowOff>147204</xdr:rowOff>
    </xdr:from>
    <xdr:to>
      <xdr:col>11</xdr:col>
      <xdr:colOff>528205</xdr:colOff>
      <xdr:row>82</xdr:row>
      <xdr:rowOff>441614</xdr:rowOff>
    </xdr:to>
    <xdr:sp macro="" textlink="">
      <xdr:nvSpPr>
        <xdr:cNvPr id="11" name="右矢印 10"/>
        <xdr:cNvSpPr/>
      </xdr:nvSpPr>
      <xdr:spPr>
        <a:xfrm>
          <a:off x="6684819" y="18443863"/>
          <a:ext cx="337704" cy="294410"/>
        </a:xfrm>
        <a:prstGeom prst="rightArrow">
          <a:avLst/>
        </a:prstGeom>
        <a:solidFill>
          <a:srgbClr val="FF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24</xdr:row>
      <xdr:rowOff>0</xdr:rowOff>
    </xdr:to>
    <xdr:sp macro="" textlink="" fLocksText="0">
      <xdr:nvSpPr>
        <xdr:cNvPr id="2" name="テキスト ボックス 1"/>
        <xdr:cNvSpPr txBox="1"/>
      </xdr:nvSpPr>
      <xdr:spPr>
        <a:xfrm>
          <a:off x="85725" y="638175"/>
          <a:ext cx="5534025" cy="63436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defRPr sz="1000"/>
          </a:pPr>
          <a:r>
            <a:rPr lang="ja-JP" altLang="en-US" sz="1100" b="0" i="0" u="none" strike="noStrike" baseline="0">
              <a:solidFill>
                <a:srgbClr val="000000"/>
              </a:solidFill>
              <a:latin typeface="ＭＳ Ｐゴシック"/>
              <a:ea typeface="ＭＳ Ｐゴシック"/>
              <a:cs typeface="ＭＳ Ｐゴシック"/>
            </a:rPr>
            <a:t>（自由記入欄）</a:t>
          </a:r>
          <a:endParaRPr lang="ja-JP" altLang="en-US" sz="1100" b="0" i="0" u="none" strike="noStrike" baseline="0">
            <a:solidFill>
              <a:srgbClr val="000000"/>
            </a:solidFill>
            <a:latin typeface="Calibri"/>
            <a:ea typeface="Calibri"/>
            <a:cs typeface="Calibri"/>
          </a:endParaRPr>
        </a:p>
        <a:p>
          <a:pPr algn="l" rtl="0">
            <a:defRPr sz="1000"/>
          </a:pPr>
          <a:endParaRPr lang="en-US" altLang="ja-JP"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24</xdr:row>
      <xdr:rowOff>0</xdr:rowOff>
    </xdr:to>
    <xdr:sp macro="" textlink="" fLocksText="0">
      <xdr:nvSpPr>
        <xdr:cNvPr id="3" name="テキスト ボックス 2"/>
        <xdr:cNvSpPr txBox="1"/>
      </xdr:nvSpPr>
      <xdr:spPr>
        <a:xfrm>
          <a:off x="213360" y="762000"/>
          <a:ext cx="5760720" cy="789432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defRPr sz="1000"/>
          </a:pPr>
          <a:r>
            <a:rPr lang="ja-JP" altLang="en-US" sz="1100" b="0" i="0" u="none" strike="noStrike" baseline="0">
              <a:solidFill>
                <a:srgbClr val="000000"/>
              </a:solidFill>
              <a:latin typeface="ＭＳ Ｐゴシック"/>
              <a:ea typeface="ＭＳ Ｐゴシック"/>
              <a:cs typeface="ＭＳ Ｐゴシック"/>
            </a:rPr>
            <a:t>（自由記入欄）</a:t>
          </a:r>
          <a:endParaRPr lang="ja-JP" altLang="en-US" sz="1100" b="0" i="0" u="none" strike="noStrike" baseline="0">
            <a:solidFill>
              <a:srgbClr val="000000"/>
            </a:solidFill>
            <a:latin typeface="Calibri"/>
            <a:ea typeface="Calibri"/>
            <a:cs typeface="Calibri"/>
          </a:endParaRPr>
        </a:p>
        <a:p>
          <a:pPr algn="l" rtl="0">
            <a:defRPr sz="1000"/>
          </a:pPr>
          <a:endParaRPr lang="en-US" altLang="ja-JP" sz="1100" b="0" i="0" u="none" strike="noStrike" baseline="0">
            <a:solidFill>
              <a:srgbClr val="000000"/>
            </a:solidFill>
            <a:latin typeface="Calibri"/>
            <a:ea typeface="Calibri"/>
            <a:cs typeface="Calibri"/>
          </a:endParaRPr>
        </a:p>
        <a:p>
          <a:pPr algn="l" rtl="0">
            <a:defRPr sz="1000"/>
          </a:pPr>
          <a:endParaRPr lang="ja-JP" altLang="en-US" sz="1100" b="0" i="0" u="none" strike="noStrike" baseline="0">
            <a:solidFill>
              <a:srgbClr val="000000"/>
            </a:solidFill>
            <a:latin typeface="Calibri"/>
            <a:ea typeface="Calibri"/>
            <a:cs typeface="Calibri"/>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6"/>
  <sheetViews>
    <sheetView tabSelected="1" zoomScaleNormal="100" workbookViewId="0">
      <selection activeCell="B1" sqref="B1:D1"/>
    </sheetView>
  </sheetViews>
  <sheetFormatPr defaultColWidth="0" defaultRowHeight="13.5" zeroHeight="1"/>
  <cols>
    <col min="1" max="1" width="0.375" style="54" customWidth="1"/>
    <col min="2" max="2" width="37.375" style="1" customWidth="1"/>
    <col min="3" max="3" width="22" style="1" customWidth="1"/>
    <col min="4" max="4" width="25.625" style="1" customWidth="1"/>
    <col min="5" max="5" width="0.5" style="13" customWidth="1"/>
    <col min="6" max="11" width="9" style="1" hidden="1"/>
    <col min="12" max="12" width="4.5" style="1" hidden="1" customWidth="1"/>
    <col min="13" max="13" width="10.75" style="1" hidden="1" customWidth="1"/>
    <col min="14" max="16384" width="9" style="1" hidden="1"/>
  </cols>
  <sheetData>
    <row r="1" spans="1:6" s="21" customFormat="1" ht="17.25">
      <c r="A1" s="95"/>
      <c r="B1" s="332" t="s">
        <v>64</v>
      </c>
      <c r="C1" s="332"/>
      <c r="D1" s="332"/>
      <c r="E1" s="464"/>
    </row>
    <row r="2" spans="1:6" s="54" customFormat="1" ht="5.25" customHeight="1">
      <c r="A2" s="55"/>
      <c r="B2" s="55"/>
      <c r="C2" s="98"/>
      <c r="D2" s="99"/>
      <c r="E2" s="465"/>
    </row>
    <row r="3" spans="1:6" ht="14.25" thickBot="1">
      <c r="A3" s="55"/>
      <c r="B3" s="59" t="s">
        <v>70</v>
      </c>
      <c r="C3" s="331"/>
      <c r="D3" s="331"/>
      <c r="E3" s="465"/>
    </row>
    <row r="4" spans="1:6" ht="30.6" customHeight="1">
      <c r="A4" s="55"/>
      <c r="B4" s="24" t="s">
        <v>205</v>
      </c>
      <c r="C4" s="333"/>
      <c r="D4" s="334"/>
      <c r="E4" s="465"/>
    </row>
    <row r="5" spans="1:6" ht="30.6" customHeight="1">
      <c r="A5" s="297"/>
      <c r="B5" s="305" t="s">
        <v>247</v>
      </c>
      <c r="C5" s="118"/>
      <c r="D5" s="316" t="s">
        <v>89</v>
      </c>
      <c r="E5" s="465"/>
    </row>
    <row r="6" spans="1:6" s="319" customFormat="1" ht="30.6" customHeight="1">
      <c r="A6" s="320"/>
      <c r="B6" s="322" t="s">
        <v>249</v>
      </c>
      <c r="C6" s="329" t="s">
        <v>93</v>
      </c>
      <c r="D6" s="323" t="s">
        <v>93</v>
      </c>
      <c r="E6" s="465"/>
    </row>
    <row r="7" spans="1:6" ht="30.6" customHeight="1" thickBot="1">
      <c r="A7" s="312"/>
      <c r="B7" s="313" t="s">
        <v>248</v>
      </c>
      <c r="C7" s="315"/>
      <c r="D7" s="317" t="s">
        <v>89</v>
      </c>
      <c r="E7" s="465"/>
    </row>
    <row r="8" spans="1:6" ht="5.25" customHeight="1">
      <c r="A8" s="55"/>
      <c r="B8" s="114"/>
      <c r="C8" s="99"/>
      <c r="D8" s="99"/>
      <c r="E8" s="465"/>
    </row>
    <row r="9" spans="1:6" ht="14.25" thickBot="1">
      <c r="A9" s="55"/>
      <c r="B9" s="56" t="s">
        <v>71</v>
      </c>
      <c r="C9" s="62"/>
      <c r="D9" s="63"/>
      <c r="E9" s="465"/>
    </row>
    <row r="10" spans="1:6">
      <c r="A10" s="94"/>
      <c r="B10" s="336" t="s">
        <v>35</v>
      </c>
      <c r="C10" s="272" t="s">
        <v>199</v>
      </c>
      <c r="D10" s="102" t="s">
        <v>93</v>
      </c>
      <c r="E10" s="465" t="str">
        <f>IF(D10="その他",D11,D10)</f>
        <v>選択してください</v>
      </c>
    </row>
    <row r="11" spans="1:6">
      <c r="A11" s="94"/>
      <c r="B11" s="337"/>
      <c r="C11" s="272" t="s">
        <v>200</v>
      </c>
      <c r="D11" s="254"/>
      <c r="E11" s="465"/>
    </row>
    <row r="12" spans="1:6" ht="14.25" customHeight="1">
      <c r="A12" s="94"/>
      <c r="B12" s="236" t="s">
        <v>201</v>
      </c>
      <c r="C12" s="272" t="s">
        <v>199</v>
      </c>
      <c r="D12" s="101" t="s">
        <v>93</v>
      </c>
      <c r="E12" s="465" t="str">
        <f>D12</f>
        <v>選択してください</v>
      </c>
      <c r="F12" s="5"/>
    </row>
    <row r="13" spans="1:6" ht="14.25">
      <c r="A13" s="55"/>
      <c r="B13" s="236" t="s">
        <v>202</v>
      </c>
      <c r="C13" s="272" t="s">
        <v>199</v>
      </c>
      <c r="D13" s="103" t="s">
        <v>93</v>
      </c>
      <c r="E13" s="465" t="str">
        <f>D13</f>
        <v>選択してください</v>
      </c>
    </row>
    <row r="14" spans="1:6">
      <c r="A14" s="55"/>
      <c r="B14" s="27" t="s">
        <v>63</v>
      </c>
      <c r="C14" s="272" t="s">
        <v>199</v>
      </c>
      <c r="D14" s="104" t="s">
        <v>93</v>
      </c>
      <c r="E14" s="465" t="str">
        <f>IF(D14="20以上",20,D14)</f>
        <v>選択してください</v>
      </c>
    </row>
    <row r="15" spans="1:6" s="129" customFormat="1" ht="14.25" thickBot="1">
      <c r="A15" s="157"/>
      <c r="B15" s="238" t="s">
        <v>198</v>
      </c>
      <c r="C15" s="272" t="s">
        <v>199</v>
      </c>
      <c r="D15" s="237" t="s">
        <v>93</v>
      </c>
      <c r="E15" s="465" t="str">
        <f>D15</f>
        <v>選択してください</v>
      </c>
    </row>
    <row r="16" spans="1:6" s="54" customFormat="1" ht="6" customHeight="1">
      <c r="A16" s="55"/>
      <c r="B16" s="41"/>
      <c r="C16" s="64"/>
      <c r="D16" s="93"/>
      <c r="E16" s="465"/>
    </row>
    <row r="17" spans="1:5" s="54" customFormat="1" ht="17.25" thickBot="1">
      <c r="A17" s="55"/>
      <c r="B17" s="59" t="s">
        <v>72</v>
      </c>
      <c r="C17" s="330"/>
      <c r="D17" s="331"/>
      <c r="E17" s="465"/>
    </row>
    <row r="18" spans="1:5" s="14" customFormat="1" ht="14.25">
      <c r="A18" s="55"/>
      <c r="B18" s="234" t="s">
        <v>203</v>
      </c>
      <c r="C18" s="272" t="s">
        <v>199</v>
      </c>
      <c r="D18" s="106" t="s">
        <v>93</v>
      </c>
      <c r="E18" s="465" t="str">
        <f>D18</f>
        <v>選択してください</v>
      </c>
    </row>
    <row r="19" spans="1:5" s="14" customFormat="1" ht="15" thickBot="1">
      <c r="A19" s="55"/>
      <c r="B19" s="235" t="s">
        <v>204</v>
      </c>
      <c r="C19" s="272" t="s">
        <v>199</v>
      </c>
      <c r="D19" s="105" t="s">
        <v>93</v>
      </c>
      <c r="E19" s="465" t="str">
        <f>D19</f>
        <v>選択してください</v>
      </c>
    </row>
    <row r="20" spans="1:5" s="14" customFormat="1" ht="4.5" customHeight="1">
      <c r="A20" s="123"/>
      <c r="B20" s="96"/>
      <c r="C20" s="124"/>
      <c r="D20" s="38"/>
      <c r="E20" s="465"/>
    </row>
    <row r="21" spans="1:5" s="14" customFormat="1" ht="14.25">
      <c r="A21" s="123"/>
      <c r="B21" s="335" t="s">
        <v>104</v>
      </c>
      <c r="C21" s="335"/>
      <c r="D21" s="335"/>
      <c r="E21" s="465"/>
    </row>
    <row r="22" spans="1:5" s="13" customFormat="1" ht="5.25" customHeight="1">
      <c r="A22" s="55"/>
      <c r="B22" s="96"/>
      <c r="C22" s="63"/>
      <c r="D22" s="97"/>
      <c r="E22" s="465"/>
    </row>
    <row r="23" spans="1:5" hidden="1"/>
    <row r="24" spans="1:5" hidden="1"/>
    <row r="25" spans="1:5" hidden="1"/>
    <row r="26" spans="1:5" hidden="1"/>
    <row r="27" spans="1:5" hidden="1"/>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spans="6:13" hidden="1"/>
    <row r="50" spans="6:13" hidden="1"/>
    <row r="51" spans="6:13" hidden="1"/>
    <row r="52" spans="6:13" hidden="1">
      <c r="F52" s="1">
        <v>2016</v>
      </c>
      <c r="G52" s="1">
        <v>2017</v>
      </c>
      <c r="H52" s="1">
        <v>2018</v>
      </c>
      <c r="I52" s="1">
        <v>2019</v>
      </c>
      <c r="J52" s="1">
        <v>2020</v>
      </c>
      <c r="M52" s="269"/>
    </row>
    <row r="53" spans="6:13" ht="14.25" hidden="1" thickBot="1">
      <c r="F53" s="1">
        <v>30</v>
      </c>
      <c r="G53" s="1">
        <f>F53+(J53-F53)/4*1</f>
        <v>30</v>
      </c>
      <c r="H53" s="1">
        <f>F53+(J53-F53)/4*2</f>
        <v>30</v>
      </c>
      <c r="I53" s="1">
        <f>F53+(J53-F53)/4*3</f>
        <v>30</v>
      </c>
      <c r="J53" s="266">
        <f>F53</f>
        <v>30</v>
      </c>
      <c r="L53" s="266">
        <f>J53</f>
        <v>30</v>
      </c>
      <c r="M53" s="256"/>
    </row>
    <row r="54" spans="6:13" hidden="1">
      <c r="M54" s="256"/>
    </row>
    <row r="55" spans="6:13" hidden="1">
      <c r="M55" s="256"/>
    </row>
    <row r="56" spans="6:13" hidden="1">
      <c r="M56" s="256"/>
    </row>
    <row r="57" spans="6:13" hidden="1">
      <c r="F57" s="1">
        <v>2016</v>
      </c>
      <c r="G57" s="1">
        <v>2017</v>
      </c>
      <c r="H57" s="1">
        <v>2018</v>
      </c>
      <c r="I57" s="1">
        <v>2019</v>
      </c>
      <c r="J57" s="1">
        <v>2020</v>
      </c>
      <c r="M57" s="269"/>
    </row>
    <row r="58" spans="6:13" ht="14.25" hidden="1" thickBot="1">
      <c r="F58" s="258">
        <v>0.1</v>
      </c>
      <c r="G58" s="1">
        <f>F58+(J58-F58)/4*1</f>
        <v>0.1</v>
      </c>
      <c r="H58" s="1">
        <f>F58+(J58-F58)/4*2</f>
        <v>0.1</v>
      </c>
      <c r="I58" s="271">
        <f>F58+(J58-F58)/4*3</f>
        <v>0.1</v>
      </c>
      <c r="J58" s="267">
        <f>F58</f>
        <v>0.1</v>
      </c>
      <c r="L58" s="267">
        <f>J58</f>
        <v>0.1</v>
      </c>
      <c r="M58" s="256"/>
    </row>
    <row r="63" spans="6:13" hidden="1"/>
    <row r="64" spans="6:13" hidden="1"/>
    <row r="65" spans="6:13" hidden="1"/>
    <row r="66" spans="6:13" hidden="1"/>
    <row r="67" spans="6:13" hidden="1"/>
    <row r="68" spans="6:13" hidden="1"/>
    <row r="69" spans="6:13" hidden="1"/>
    <row r="70" spans="6:13" hidden="1"/>
    <row r="71" spans="6:13" hidden="1"/>
    <row r="72" spans="6:13" hidden="1"/>
    <row r="73" spans="6:13" hidden="1"/>
    <row r="74" spans="6:13" hidden="1"/>
    <row r="75" spans="6:13" hidden="1">
      <c r="F75" s="1">
        <v>2016</v>
      </c>
      <c r="G75" s="1">
        <v>2017</v>
      </c>
      <c r="H75" s="1">
        <v>2018</v>
      </c>
      <c r="I75" s="1">
        <v>2019</v>
      </c>
      <c r="M75" s="269"/>
    </row>
    <row r="76" spans="6:13" hidden="1">
      <c r="F76" s="1">
        <v>10</v>
      </c>
      <c r="G76" s="1">
        <f>F76+(J76-F76)/4*1</f>
        <v>10</v>
      </c>
      <c r="H76" s="1">
        <f>F76+(J76-F76)/4*2</f>
        <v>10</v>
      </c>
      <c r="I76" s="1">
        <f>F76+(J76-F76)/4*3</f>
        <v>10</v>
      </c>
      <c r="J76" s="1">
        <f>F76</f>
        <v>10</v>
      </c>
      <c r="M76" s="256"/>
    </row>
    <row r="77" spans="6:13" hidden="1"/>
    <row r="78" spans="6:13" hidden="1"/>
    <row r="79" spans="6:13" hidden="1"/>
    <row r="80" spans="6:13" hidden="1"/>
    <row r="81" spans="4:4" hidden="1"/>
    <row r="82" spans="4:4" hidden="1"/>
    <row r="83" spans="4:4" hidden="1"/>
    <row r="84" spans="4:4" hidden="1"/>
    <row r="85" spans="4:4" hidden="1">
      <c r="D85" s="1">
        <f>IF(OR(調査票!$E$15="バイオエタノール",調査票!$E$15="バイオディーゼル",DBCS(調査票!$D$10)="ｋＷｈ"),K76,IF(ISERROR(HLOOKUP(調査票!$E$14,導入量!AK85:BD86,2,FALSE)=TRUE),0,HLOOKUP(調査票!$E$14,導入量!AK85:BD86,2,FALSE)))</f>
        <v>0</v>
      </c>
    </row>
    <row r="86" spans="4:4" hidden="1"/>
  </sheetData>
  <dataConsolidate/>
  <mergeCells count="6">
    <mergeCell ref="C17:D17"/>
    <mergeCell ref="B1:D1"/>
    <mergeCell ref="C4:D4"/>
    <mergeCell ref="C3:D3"/>
    <mergeCell ref="B21:D21"/>
    <mergeCell ref="B10:B11"/>
  </mergeCells>
  <phoneticPr fontId="1"/>
  <dataValidations count="8">
    <dataValidation type="list" allowBlank="1" showInputMessage="1" showErrorMessage="1" sqref="D19:D20">
      <formula1>"選択してください, Ⅰ[想定削減率], Ⅱ[エネルギー使用量差], Ⅲ[再生可能エネルギー供給量]"</formula1>
    </dataValidation>
    <dataValidation type="list" allowBlank="1" showInputMessage="1" showErrorMessage="1" sqref="D18">
      <formula1>"選択してください, A[ストック数], B[フロー数（販売数）], C[供給数]"</formula1>
    </dataValidation>
    <dataValidation type="list" allowBlank="1" showInputMessage="1" showErrorMessage="1" sqref="D15">
      <formula1>"選択してください, 複数, 再生可能エネルギー由来電力, バイオエタノール, バイオディーゼル, 商用電力, 都市ガス, LPG, 灯油, A重油, C重油, ガソリン, 軽油, 水素, その他"</formula1>
    </dataValidation>
    <dataValidation type="list" allowBlank="1" showInputMessage="1" showErrorMessage="1" sqref="D14">
      <formula1>"選択してください,1,2,3,4,5,6,7,8,9,10,11,12,13,14,15,16,17,18,19,20以上"</formula1>
    </dataValidation>
    <dataValidation type="list" allowBlank="1" showInputMessage="1" showErrorMessage="1" sqref="D12">
      <formula1>"選択してください,産業,家庭,業務,運輸,電力,複数領域,その他"</formula1>
    </dataValidation>
    <dataValidation type="list" allowBlank="1" showInputMessage="1" showErrorMessage="1" sqref="D13">
      <formula1>"選択してください,再エネ,省エネ,複合,その他"</formula1>
    </dataValidation>
    <dataValidation type="list" allowBlank="1" showInputMessage="1" showErrorMessage="1" sqref="D10">
      <formula1>"選択してください,kW,kWh,台,基,両,機,地域,街区,軒,システム,L,kL,Nm3,その他"</formula1>
    </dataValidation>
    <dataValidation type="list" allowBlank="1" showInputMessage="1" showErrorMessage="1" sqref="C6:D6">
      <formula1>"選択してください,平成20年度,平成21年度,平成22年度,平成23年度,平成24年度,平成25年度,平成26年度,平成27年度,平成28年度,平成29年度,平成30年度,平成31年度,平成32年度,平成33年度,平成34年度,平成35年度"</formula1>
    </dataValidation>
  </dataValidations>
  <hyperlinks>
    <hyperlink ref="B21:D21" location="導入量!A1" display="次のページへお進みください（クリックしてください）"/>
    <hyperlink ref="B18" location="解説!B19" display="導入量の計算方法"/>
    <hyperlink ref="B19" location="解説!B25" display="削減原単位の計算方法"/>
    <hyperlink ref="B12" location="解説!B5" display="部門"/>
    <hyperlink ref="B13" location="解説!B14" display="分野"/>
  </hyperlinks>
  <printOptions horizontalCentered="1"/>
  <pageMargins left="0.70866141732283472" right="0.70866141732283472" top="0.74803149606299213" bottom="0.74803149606299213" header="0.31496062992125984" footer="0.31496062992125984"/>
  <pageSetup paperSize="9" orientation="portrait" r:id="rId1"/>
  <headerFooter>
    <oddFooter>&amp;C&amp;"ＭＳ Ｐゴシック,標準"&amp;K000000調査票</oddFooter>
  </headerFooter>
  <ignoredErrors>
    <ignoredError sqref="E1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X182"/>
  <sheetViews>
    <sheetView zoomScaleNormal="100" zoomScaleSheetLayoutView="100" workbookViewId="0">
      <selection activeCell="B1" sqref="B1:D1"/>
    </sheetView>
  </sheetViews>
  <sheetFormatPr defaultColWidth="0" defaultRowHeight="13.5" zeroHeight="1"/>
  <cols>
    <col min="1" max="1" width="1.625" style="9" customWidth="1"/>
    <col min="2" max="2" width="1.625" style="28" customWidth="1"/>
    <col min="3" max="3" width="18.5" style="28" customWidth="1"/>
    <col min="4" max="12" width="8.625" style="28" customWidth="1"/>
    <col min="13" max="13" width="10.75" style="28" customWidth="1"/>
    <col min="14" max="14" width="1.625" style="9" customWidth="1"/>
    <col min="15" max="726" width="0" style="9" hidden="1" customWidth="1"/>
    <col min="727" max="16384" width="8.875" style="9" hidden="1"/>
  </cols>
  <sheetData>
    <row r="1" spans="1:726" s="4" customFormat="1" ht="17.25">
      <c r="A1" s="48"/>
      <c r="B1" s="349" t="s">
        <v>65</v>
      </c>
      <c r="C1" s="349"/>
      <c r="D1" s="349"/>
      <c r="E1" s="349"/>
      <c r="F1" s="349"/>
      <c r="G1" s="349"/>
      <c r="H1" s="349"/>
      <c r="I1" s="349"/>
      <c r="J1" s="349"/>
      <c r="K1" s="349"/>
      <c r="L1" s="349"/>
      <c r="M1" s="349"/>
      <c r="N1" s="52"/>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row>
    <row r="2" spans="1:726" s="54" customFormat="1" ht="5.25" customHeight="1" thickBot="1">
      <c r="A2" s="48"/>
      <c r="B2" s="79"/>
      <c r="C2" s="79"/>
      <c r="D2" s="79"/>
      <c r="E2" s="79"/>
      <c r="F2" s="79"/>
      <c r="G2" s="79"/>
      <c r="H2" s="79"/>
      <c r="I2" s="79"/>
      <c r="J2" s="79"/>
      <c r="K2" s="79"/>
      <c r="L2" s="79"/>
      <c r="M2" s="79"/>
      <c r="N2" s="78"/>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row>
    <row r="3" spans="1:726" ht="14.25" thickBot="1">
      <c r="A3" s="28"/>
      <c r="B3" s="22" t="s">
        <v>53</v>
      </c>
      <c r="C3" s="20"/>
      <c r="D3" s="20"/>
      <c r="E3" s="20"/>
      <c r="F3" s="20"/>
      <c r="G3" s="20"/>
      <c r="H3" s="20"/>
      <c r="I3" s="20"/>
      <c r="J3" s="359" t="str">
        <f>調査票!E18</f>
        <v>選択してください</v>
      </c>
      <c r="K3" s="360"/>
      <c r="L3" s="20"/>
      <c r="N3" s="28"/>
    </row>
    <row r="4" spans="1:726">
      <c r="A4" s="28"/>
      <c r="B4" s="23" t="s">
        <v>28</v>
      </c>
      <c r="C4" s="20"/>
      <c r="D4" s="20"/>
      <c r="E4" s="20"/>
      <c r="F4" s="20"/>
      <c r="G4" s="20"/>
      <c r="H4" s="20"/>
      <c r="I4" s="20"/>
      <c r="J4" s="20"/>
      <c r="K4" s="20"/>
      <c r="L4" s="20"/>
      <c r="N4" s="28"/>
    </row>
    <row r="5" spans="1:726" s="28" customFormat="1">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row>
    <row r="6" spans="1:726" s="28" customFormat="1" ht="17.25">
      <c r="B6" s="82" t="s">
        <v>52</v>
      </c>
      <c r="C6" s="82"/>
      <c r="D6" s="82"/>
      <c r="E6" s="82"/>
      <c r="F6" s="83"/>
      <c r="G6" s="82"/>
      <c r="H6" s="82"/>
      <c r="I6" s="82"/>
      <c r="J6" s="82"/>
      <c r="K6" s="82"/>
      <c r="L6" s="82"/>
      <c r="M6" s="82"/>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row>
    <row r="7" spans="1:726" s="28" customFormat="1" ht="5.25" customHeight="1" thickBot="1">
      <c r="F7" s="38"/>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row>
    <row r="8" spans="1:726" s="28" customFormat="1" ht="14.25" thickBot="1">
      <c r="C8" s="39" t="str">
        <f>"・事業中に実際に行われる実証や補助による導入量 ["&amp;調査票!D10&amp;"]"</f>
        <v>・事業中に実際に行われる実証や補助による導入量 [選択してください]</v>
      </c>
      <c r="D8" s="39"/>
      <c r="E8" s="39"/>
      <c r="F8" s="39"/>
      <c r="G8" s="39"/>
      <c r="H8" s="39"/>
      <c r="J8" s="88"/>
      <c r="K8" s="28" t="str">
        <f>" ["&amp;調査票!E10&amp;"]"</f>
        <v xml:space="preserve"> [選択してください]</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row>
    <row r="9" spans="1:726" s="28" customFormat="1" ht="5.25" customHeight="1">
      <c r="F9" s="38"/>
      <c r="I9" s="11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row>
    <row r="10" spans="1:726" s="28" customFormat="1" ht="14.25" customHeight="1">
      <c r="C10" s="121" t="s">
        <v>100</v>
      </c>
      <c r="D10" s="120"/>
      <c r="E10" s="120"/>
      <c r="F10" s="120"/>
      <c r="G10" s="120"/>
      <c r="H10" s="41"/>
      <c r="I10" s="11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row>
    <row r="11" spans="1:726" s="28" customFormat="1" ht="14.25" customHeight="1" thickBot="1">
      <c r="C11" s="121" t="s">
        <v>101</v>
      </c>
      <c r="D11" s="121"/>
      <c r="E11" s="121"/>
      <c r="F11" s="121"/>
      <c r="G11" s="121"/>
      <c r="H11" s="121"/>
      <c r="I11" s="11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row>
    <row r="12" spans="1:726" s="28" customFormat="1" ht="14.25" customHeight="1" thickBot="1">
      <c r="C12" s="121" t="s">
        <v>97</v>
      </c>
      <c r="D12" s="121"/>
      <c r="E12" s="121"/>
      <c r="F12" s="121"/>
      <c r="G12" s="121"/>
      <c r="H12" s="39"/>
      <c r="I12" s="38"/>
      <c r="J12" s="88">
        <v>1</v>
      </c>
      <c r="K12" s="28" t="s">
        <v>95</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row>
    <row r="13" spans="1:726" s="28" customFormat="1" ht="5.25" customHeight="1">
      <c r="F13" s="38"/>
      <c r="I13" s="11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row>
    <row r="14" spans="1:726" s="28" customFormat="1">
      <c r="C14" s="54" t="s">
        <v>94</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c r="NQ14" s="9"/>
      <c r="NR14" s="9"/>
      <c r="NS14" s="9"/>
      <c r="NT14" s="9"/>
      <c r="NU14" s="9"/>
      <c r="NV14" s="9"/>
      <c r="NW14" s="9"/>
      <c r="NX14" s="9"/>
      <c r="NY14" s="9"/>
      <c r="NZ14" s="9"/>
      <c r="OA14" s="9"/>
      <c r="OB14" s="9"/>
      <c r="OC14" s="9"/>
      <c r="OD14" s="9"/>
      <c r="OE14" s="9"/>
      <c r="OF14" s="9"/>
      <c r="OG14" s="9"/>
      <c r="OH14" s="9"/>
      <c r="OI14" s="9"/>
      <c r="OJ14" s="9"/>
      <c r="OK14" s="9"/>
      <c r="OL14" s="9"/>
      <c r="OM14" s="9"/>
      <c r="ON14" s="9"/>
      <c r="OO14" s="9"/>
      <c r="OP14" s="9"/>
      <c r="OQ14" s="9"/>
      <c r="OR14" s="9"/>
      <c r="OS14" s="9"/>
      <c r="OT14" s="9"/>
      <c r="OU14" s="9"/>
      <c r="OV14" s="9"/>
      <c r="OW14" s="9"/>
      <c r="OX14" s="9"/>
      <c r="OY14" s="9"/>
      <c r="OZ14" s="9"/>
      <c r="PA14" s="9"/>
      <c r="PB14" s="9"/>
      <c r="PC14" s="9"/>
      <c r="PD14" s="9"/>
      <c r="PE14" s="9"/>
      <c r="PF14" s="9"/>
      <c r="PG14" s="9"/>
      <c r="PH14" s="9"/>
      <c r="PI14" s="9"/>
      <c r="PJ14" s="9"/>
      <c r="PK14" s="9"/>
      <c r="PL14" s="9"/>
      <c r="PM14" s="9"/>
      <c r="PN14" s="9"/>
      <c r="PO14" s="9"/>
      <c r="PP14" s="9"/>
      <c r="PQ14" s="9"/>
      <c r="PR14" s="9"/>
      <c r="PS14" s="9"/>
      <c r="PT14" s="9"/>
      <c r="PU14" s="9"/>
      <c r="PV14" s="9"/>
      <c r="PW14" s="9"/>
      <c r="PX14" s="9"/>
      <c r="PY14" s="9"/>
      <c r="PZ14" s="9"/>
      <c r="QA14" s="9"/>
      <c r="QB14" s="9"/>
      <c r="QC14" s="9"/>
      <c r="QD14" s="9"/>
      <c r="QE14" s="9"/>
      <c r="QF14" s="9"/>
      <c r="QG14" s="9"/>
      <c r="QH14" s="9"/>
      <c r="QI14" s="9"/>
      <c r="QJ14" s="9"/>
      <c r="QK14" s="9"/>
      <c r="QL14" s="9"/>
      <c r="QM14" s="9"/>
      <c r="QN14" s="9"/>
      <c r="QO14" s="9"/>
      <c r="QP14" s="9"/>
      <c r="QQ14" s="9"/>
      <c r="QR14" s="9"/>
      <c r="QS14" s="9"/>
      <c r="QT14" s="9"/>
      <c r="QU14" s="9"/>
      <c r="QV14" s="9"/>
      <c r="QW14" s="9"/>
      <c r="QX14" s="9"/>
      <c r="QY14" s="9"/>
      <c r="QZ14" s="9"/>
      <c r="RA14" s="9"/>
      <c r="RB14" s="9"/>
      <c r="RC14" s="9"/>
      <c r="RD14" s="9"/>
      <c r="RE14" s="9"/>
      <c r="RF14" s="9"/>
      <c r="RG14" s="9"/>
      <c r="RH14" s="9"/>
      <c r="RI14" s="9"/>
      <c r="RJ14" s="9"/>
      <c r="RK14" s="9"/>
      <c r="RL14" s="9"/>
      <c r="RM14" s="9"/>
      <c r="RN14" s="9"/>
      <c r="RO14" s="9"/>
      <c r="RP14" s="9"/>
      <c r="RQ14" s="9"/>
      <c r="RR14" s="9"/>
      <c r="RS14" s="9"/>
      <c r="RT14" s="9"/>
      <c r="RU14" s="9"/>
      <c r="RV14" s="9"/>
      <c r="RW14" s="9"/>
      <c r="RX14" s="9"/>
      <c r="RY14" s="9"/>
      <c r="RZ14" s="9"/>
      <c r="SA14" s="9"/>
      <c r="SB14" s="9"/>
      <c r="SC14" s="9"/>
      <c r="SD14" s="9"/>
      <c r="SE14" s="9"/>
      <c r="SF14" s="9"/>
      <c r="SG14" s="9"/>
      <c r="SH14" s="9"/>
      <c r="SI14" s="9"/>
      <c r="SJ14" s="9"/>
      <c r="SK14" s="9"/>
      <c r="SL14" s="9"/>
      <c r="SM14" s="9"/>
      <c r="SN14" s="9"/>
      <c r="SO14" s="9"/>
      <c r="SP14" s="9"/>
      <c r="SQ14" s="9"/>
      <c r="SR14" s="9"/>
      <c r="SS14" s="9"/>
      <c r="ST14" s="9"/>
      <c r="SU14" s="9"/>
      <c r="SV14" s="9"/>
      <c r="SW14" s="9"/>
      <c r="SX14" s="9"/>
      <c r="SY14" s="9"/>
      <c r="SZ14" s="9"/>
      <c r="TA14" s="9"/>
      <c r="TB14" s="9"/>
      <c r="TC14" s="9"/>
      <c r="TD14" s="9"/>
      <c r="TE14" s="9"/>
      <c r="TF14" s="9"/>
      <c r="TG14" s="9"/>
      <c r="TH14" s="9"/>
      <c r="TI14" s="9"/>
      <c r="TJ14" s="9"/>
      <c r="TK14" s="9"/>
      <c r="TL14" s="9"/>
      <c r="TM14" s="9"/>
      <c r="TN14" s="9"/>
      <c r="TO14" s="9"/>
      <c r="TP14" s="9"/>
      <c r="TQ14" s="9"/>
      <c r="TR14" s="9"/>
      <c r="TS14" s="9"/>
      <c r="TT14" s="9"/>
      <c r="TU14" s="9"/>
      <c r="TV14" s="9"/>
      <c r="TW14" s="9"/>
      <c r="TX14" s="9"/>
      <c r="TY14" s="9"/>
      <c r="TZ14" s="9"/>
      <c r="UA14" s="9"/>
      <c r="UB14" s="9"/>
      <c r="UC14" s="9"/>
      <c r="UD14" s="9"/>
      <c r="UE14" s="9"/>
      <c r="UF14" s="9"/>
      <c r="UG14" s="9"/>
      <c r="UH14" s="9"/>
      <c r="UI14" s="9"/>
      <c r="UJ14" s="9"/>
      <c r="UK14" s="9"/>
      <c r="UL14" s="9"/>
      <c r="UM14" s="9"/>
      <c r="UN14" s="9"/>
      <c r="UO14" s="9"/>
      <c r="UP14" s="9"/>
      <c r="UQ14" s="9"/>
      <c r="UR14" s="9"/>
      <c r="US14" s="9"/>
      <c r="UT14" s="9"/>
      <c r="UU14" s="9"/>
      <c r="UV14" s="9"/>
      <c r="UW14" s="9"/>
      <c r="UX14" s="9"/>
      <c r="UY14" s="9"/>
      <c r="UZ14" s="9"/>
      <c r="VA14" s="9"/>
      <c r="VB14" s="9"/>
      <c r="VC14" s="9"/>
      <c r="VD14" s="9"/>
      <c r="VE14" s="9"/>
      <c r="VF14" s="9"/>
      <c r="VG14" s="9"/>
      <c r="VH14" s="9"/>
      <c r="VI14" s="9"/>
      <c r="VJ14" s="9"/>
      <c r="VK14" s="9"/>
      <c r="VL14" s="9"/>
      <c r="VM14" s="9"/>
      <c r="VN14" s="9"/>
      <c r="VO14" s="9"/>
      <c r="VP14" s="9"/>
      <c r="VQ14" s="9"/>
      <c r="VR14" s="9"/>
      <c r="VS14" s="9"/>
      <c r="VT14" s="9"/>
      <c r="VU14" s="9"/>
      <c r="VV14" s="9"/>
      <c r="VW14" s="9"/>
      <c r="VX14" s="9"/>
      <c r="VY14" s="9"/>
      <c r="VZ14" s="9"/>
      <c r="WA14" s="9"/>
      <c r="WB14" s="9"/>
      <c r="WC14" s="9"/>
      <c r="WD14" s="9"/>
      <c r="WE14" s="9"/>
      <c r="WF14" s="9"/>
      <c r="WG14" s="9"/>
      <c r="WH14" s="9"/>
      <c r="WI14" s="9"/>
      <c r="WJ14" s="9"/>
      <c r="WK14" s="9"/>
      <c r="WL14" s="9"/>
      <c r="WM14" s="9"/>
      <c r="WN14" s="9"/>
      <c r="WO14" s="9"/>
      <c r="WP14" s="9"/>
      <c r="WQ14" s="9"/>
      <c r="WR14" s="9"/>
      <c r="WS14" s="9"/>
      <c r="WT14" s="9"/>
      <c r="WU14" s="9"/>
      <c r="WV14" s="9"/>
      <c r="WW14" s="9"/>
      <c r="WX14" s="9"/>
      <c r="WY14" s="9"/>
      <c r="WZ14" s="9"/>
      <c r="XA14" s="9"/>
      <c r="XB14" s="9"/>
      <c r="XC14" s="9"/>
      <c r="XD14" s="9"/>
      <c r="XE14" s="9"/>
      <c r="XF14" s="9"/>
      <c r="XG14" s="9"/>
      <c r="XH14" s="9"/>
      <c r="XI14" s="9"/>
      <c r="XJ14" s="9"/>
      <c r="XK14" s="9"/>
      <c r="XL14" s="9"/>
      <c r="XM14" s="9"/>
      <c r="XN14" s="9"/>
      <c r="XO14" s="9"/>
      <c r="XP14" s="9"/>
      <c r="XQ14" s="9"/>
      <c r="XR14" s="9"/>
      <c r="XS14" s="9"/>
      <c r="XT14" s="9"/>
      <c r="XU14" s="9"/>
      <c r="XV14" s="9"/>
      <c r="XW14" s="9"/>
      <c r="XX14" s="9"/>
      <c r="XY14" s="9"/>
      <c r="XZ14" s="9"/>
      <c r="YA14" s="9"/>
      <c r="YB14" s="9"/>
      <c r="YC14" s="9"/>
      <c r="YD14" s="9"/>
      <c r="YE14" s="9"/>
      <c r="YF14" s="9"/>
      <c r="YG14" s="9"/>
      <c r="YH14" s="9"/>
      <c r="YI14" s="9"/>
      <c r="YJ14" s="9"/>
      <c r="YK14" s="9"/>
      <c r="YL14" s="9"/>
      <c r="YM14" s="9"/>
      <c r="YN14" s="9"/>
      <c r="YO14" s="9"/>
      <c r="YP14" s="9"/>
      <c r="YQ14" s="9"/>
      <c r="YR14" s="9"/>
      <c r="YS14" s="9"/>
      <c r="YT14" s="9"/>
      <c r="YU14" s="9"/>
      <c r="YV14" s="9"/>
      <c r="YW14" s="9"/>
      <c r="YX14" s="9"/>
      <c r="YY14" s="9"/>
      <c r="YZ14" s="9"/>
      <c r="ZA14" s="9"/>
      <c r="ZB14" s="9"/>
      <c r="ZC14" s="9"/>
      <c r="ZD14" s="9"/>
      <c r="ZE14" s="9"/>
      <c r="ZF14" s="9"/>
      <c r="ZG14" s="9"/>
      <c r="ZH14" s="9"/>
      <c r="ZI14" s="9"/>
      <c r="ZJ14" s="9"/>
      <c r="ZK14" s="9"/>
      <c r="ZL14" s="9"/>
      <c r="ZM14" s="9"/>
      <c r="ZN14" s="9"/>
      <c r="ZO14" s="9"/>
      <c r="ZP14" s="9"/>
      <c r="ZQ14" s="9"/>
      <c r="ZR14" s="9"/>
      <c r="ZS14" s="9"/>
      <c r="ZT14" s="9"/>
      <c r="ZU14" s="9"/>
      <c r="ZV14" s="9"/>
      <c r="ZW14" s="9"/>
      <c r="ZX14" s="9"/>
      <c r="ZY14" s="9"/>
      <c r="ZZ14" s="9"/>
      <c r="AAA14" s="9"/>
      <c r="AAB14" s="9"/>
      <c r="AAC14" s="9"/>
      <c r="AAD14" s="9"/>
      <c r="AAE14" s="9"/>
      <c r="AAF14" s="9"/>
      <c r="AAG14" s="9"/>
      <c r="AAH14" s="9"/>
      <c r="AAI14" s="9"/>
      <c r="AAJ14" s="9"/>
      <c r="AAK14" s="9"/>
      <c r="AAL14" s="9"/>
      <c r="AAM14" s="9"/>
      <c r="AAN14" s="9"/>
      <c r="AAO14" s="9"/>
      <c r="AAP14" s="9"/>
      <c r="AAQ14" s="9"/>
      <c r="AAR14" s="9"/>
      <c r="AAS14" s="9"/>
      <c r="AAT14" s="9"/>
      <c r="AAU14" s="9"/>
      <c r="AAV14" s="9"/>
      <c r="AAW14" s="9"/>
      <c r="AAX14" s="9"/>
    </row>
    <row r="15" spans="1:726" s="28" customFormat="1" ht="5.25" customHeight="1" thickBot="1">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c r="NQ15" s="9"/>
      <c r="NR15" s="9"/>
      <c r="NS15" s="9"/>
      <c r="NT15" s="9"/>
      <c r="NU15" s="9"/>
      <c r="NV15" s="9"/>
      <c r="NW15" s="9"/>
      <c r="NX15" s="9"/>
      <c r="NY15" s="9"/>
      <c r="NZ15" s="9"/>
      <c r="OA15" s="9"/>
      <c r="OB15" s="9"/>
      <c r="OC15" s="9"/>
      <c r="OD15" s="9"/>
      <c r="OE15" s="9"/>
      <c r="OF15" s="9"/>
      <c r="OG15" s="9"/>
      <c r="OH15" s="9"/>
      <c r="OI15" s="9"/>
      <c r="OJ15" s="9"/>
      <c r="OK15" s="9"/>
      <c r="OL15" s="9"/>
      <c r="OM15" s="9"/>
      <c r="ON15" s="9"/>
      <c r="OO15" s="9"/>
      <c r="OP15" s="9"/>
      <c r="OQ15" s="9"/>
      <c r="OR15" s="9"/>
      <c r="OS15" s="9"/>
      <c r="OT15" s="9"/>
      <c r="OU15" s="9"/>
      <c r="OV15" s="9"/>
      <c r="OW15" s="9"/>
      <c r="OX15" s="9"/>
      <c r="OY15" s="9"/>
      <c r="OZ15" s="9"/>
      <c r="PA15" s="9"/>
      <c r="PB15" s="9"/>
      <c r="PC15" s="9"/>
      <c r="PD15" s="9"/>
      <c r="PE15" s="9"/>
      <c r="PF15" s="9"/>
      <c r="PG15" s="9"/>
      <c r="PH15" s="9"/>
      <c r="PI15" s="9"/>
      <c r="PJ15" s="9"/>
      <c r="PK15" s="9"/>
      <c r="PL15" s="9"/>
      <c r="PM15" s="9"/>
      <c r="PN15" s="9"/>
      <c r="PO15" s="9"/>
      <c r="PP15" s="9"/>
      <c r="PQ15" s="9"/>
      <c r="PR15" s="9"/>
      <c r="PS15" s="9"/>
      <c r="PT15" s="9"/>
      <c r="PU15" s="9"/>
      <c r="PV15" s="9"/>
      <c r="PW15" s="9"/>
      <c r="PX15" s="9"/>
      <c r="PY15" s="9"/>
      <c r="PZ15" s="9"/>
      <c r="QA15" s="9"/>
      <c r="QB15" s="9"/>
      <c r="QC15" s="9"/>
      <c r="QD15" s="9"/>
      <c r="QE15" s="9"/>
      <c r="QF15" s="9"/>
      <c r="QG15" s="9"/>
      <c r="QH15" s="9"/>
      <c r="QI15" s="9"/>
      <c r="QJ15" s="9"/>
      <c r="QK15" s="9"/>
      <c r="QL15" s="9"/>
      <c r="QM15" s="9"/>
      <c r="QN15" s="9"/>
      <c r="QO15" s="9"/>
      <c r="QP15" s="9"/>
      <c r="QQ15" s="9"/>
      <c r="QR15" s="9"/>
      <c r="QS15" s="9"/>
      <c r="QT15" s="9"/>
      <c r="QU15" s="9"/>
      <c r="QV15" s="9"/>
      <c r="QW15" s="9"/>
      <c r="QX15" s="9"/>
      <c r="QY15" s="9"/>
      <c r="QZ15" s="9"/>
      <c r="RA15" s="9"/>
      <c r="RB15" s="9"/>
      <c r="RC15" s="9"/>
      <c r="RD15" s="9"/>
      <c r="RE15" s="9"/>
      <c r="RF15" s="9"/>
      <c r="RG15" s="9"/>
      <c r="RH15" s="9"/>
      <c r="RI15" s="9"/>
      <c r="RJ15" s="9"/>
      <c r="RK15" s="9"/>
      <c r="RL15" s="9"/>
      <c r="RM15" s="9"/>
      <c r="RN15" s="9"/>
      <c r="RO15" s="9"/>
      <c r="RP15" s="9"/>
      <c r="RQ15" s="9"/>
      <c r="RR15" s="9"/>
      <c r="RS15" s="9"/>
      <c r="RT15" s="9"/>
      <c r="RU15" s="9"/>
      <c r="RV15" s="9"/>
      <c r="RW15" s="9"/>
      <c r="RX15" s="9"/>
      <c r="RY15" s="9"/>
      <c r="RZ15" s="9"/>
      <c r="SA15" s="9"/>
      <c r="SB15" s="9"/>
      <c r="SC15" s="9"/>
      <c r="SD15" s="9"/>
      <c r="SE15" s="9"/>
      <c r="SF15" s="9"/>
      <c r="SG15" s="9"/>
      <c r="SH15" s="9"/>
      <c r="SI15" s="9"/>
      <c r="SJ15" s="9"/>
      <c r="SK15" s="9"/>
      <c r="SL15" s="9"/>
      <c r="SM15" s="9"/>
      <c r="SN15" s="9"/>
      <c r="SO15" s="9"/>
      <c r="SP15" s="9"/>
      <c r="SQ15" s="9"/>
      <c r="SR15" s="9"/>
      <c r="SS15" s="9"/>
      <c r="ST15" s="9"/>
      <c r="SU15" s="9"/>
      <c r="SV15" s="9"/>
      <c r="SW15" s="9"/>
      <c r="SX15" s="9"/>
      <c r="SY15" s="9"/>
      <c r="SZ15" s="9"/>
      <c r="TA15" s="9"/>
      <c r="TB15" s="9"/>
      <c r="TC15" s="9"/>
      <c r="TD15" s="9"/>
      <c r="TE15" s="9"/>
      <c r="TF15" s="9"/>
      <c r="TG15" s="9"/>
      <c r="TH15" s="9"/>
      <c r="TI15" s="9"/>
      <c r="TJ15" s="9"/>
      <c r="TK15" s="9"/>
      <c r="TL15" s="9"/>
      <c r="TM15" s="9"/>
      <c r="TN15" s="9"/>
      <c r="TO15" s="9"/>
      <c r="TP15" s="9"/>
      <c r="TQ15" s="9"/>
      <c r="TR15" s="9"/>
      <c r="TS15" s="9"/>
      <c r="TT15" s="9"/>
      <c r="TU15" s="9"/>
      <c r="TV15" s="9"/>
      <c r="TW15" s="9"/>
      <c r="TX15" s="9"/>
      <c r="TY15" s="9"/>
      <c r="TZ15" s="9"/>
      <c r="UA15" s="9"/>
      <c r="UB15" s="9"/>
      <c r="UC15" s="9"/>
      <c r="UD15" s="9"/>
      <c r="UE15" s="9"/>
      <c r="UF15" s="9"/>
      <c r="UG15" s="9"/>
      <c r="UH15" s="9"/>
      <c r="UI15" s="9"/>
      <c r="UJ15" s="9"/>
      <c r="UK15" s="9"/>
      <c r="UL15" s="9"/>
      <c r="UM15" s="9"/>
      <c r="UN15" s="9"/>
      <c r="UO15" s="9"/>
      <c r="UP15" s="9"/>
      <c r="UQ15" s="9"/>
      <c r="UR15" s="9"/>
      <c r="US15" s="9"/>
      <c r="UT15" s="9"/>
      <c r="UU15" s="9"/>
      <c r="UV15" s="9"/>
      <c r="UW15" s="9"/>
      <c r="UX15" s="9"/>
      <c r="UY15" s="9"/>
      <c r="UZ15" s="9"/>
      <c r="VA15" s="9"/>
      <c r="VB15" s="9"/>
      <c r="VC15" s="9"/>
      <c r="VD15" s="9"/>
      <c r="VE15" s="9"/>
      <c r="VF15" s="9"/>
      <c r="VG15" s="9"/>
      <c r="VH15" s="9"/>
      <c r="VI15" s="9"/>
      <c r="VJ15" s="9"/>
      <c r="VK15" s="9"/>
      <c r="VL15" s="9"/>
      <c r="VM15" s="9"/>
      <c r="VN15" s="9"/>
      <c r="VO15" s="9"/>
      <c r="VP15" s="9"/>
      <c r="VQ15" s="9"/>
      <c r="VR15" s="9"/>
      <c r="VS15" s="9"/>
      <c r="VT15" s="9"/>
      <c r="VU15" s="9"/>
      <c r="VV15" s="9"/>
      <c r="VW15" s="9"/>
      <c r="VX15" s="9"/>
      <c r="VY15" s="9"/>
      <c r="VZ15" s="9"/>
      <c r="WA15" s="9"/>
      <c r="WB15" s="9"/>
      <c r="WC15" s="9"/>
      <c r="WD15" s="9"/>
      <c r="WE15" s="9"/>
      <c r="WF15" s="9"/>
      <c r="WG15" s="9"/>
      <c r="WH15" s="9"/>
      <c r="WI15" s="9"/>
      <c r="WJ15" s="9"/>
      <c r="WK15" s="9"/>
      <c r="WL15" s="9"/>
      <c r="WM15" s="9"/>
      <c r="WN15" s="9"/>
      <c r="WO15" s="9"/>
      <c r="WP15" s="9"/>
      <c r="WQ15" s="9"/>
      <c r="WR15" s="9"/>
      <c r="WS15" s="9"/>
      <c r="WT15" s="9"/>
      <c r="WU15" s="9"/>
      <c r="WV15" s="9"/>
      <c r="WW15" s="9"/>
      <c r="WX15" s="9"/>
      <c r="WY15" s="9"/>
      <c r="WZ15" s="9"/>
      <c r="XA15" s="9"/>
      <c r="XB15" s="9"/>
      <c r="XC15" s="9"/>
      <c r="XD15" s="9"/>
      <c r="XE15" s="9"/>
      <c r="XF15" s="9"/>
      <c r="XG15" s="9"/>
      <c r="XH15" s="9"/>
      <c r="XI15" s="9"/>
      <c r="XJ15" s="9"/>
      <c r="XK15" s="9"/>
      <c r="XL15" s="9"/>
      <c r="XM15" s="9"/>
      <c r="XN15" s="9"/>
      <c r="XO15" s="9"/>
      <c r="XP15" s="9"/>
      <c r="XQ15" s="9"/>
      <c r="XR15" s="9"/>
      <c r="XS15" s="9"/>
      <c r="XT15" s="9"/>
      <c r="XU15" s="9"/>
      <c r="XV15" s="9"/>
      <c r="XW15" s="9"/>
      <c r="XX15" s="9"/>
      <c r="XY15" s="9"/>
      <c r="XZ15" s="9"/>
      <c r="YA15" s="9"/>
      <c r="YB15" s="9"/>
      <c r="YC15" s="9"/>
      <c r="YD15" s="9"/>
      <c r="YE15" s="9"/>
      <c r="YF15" s="9"/>
      <c r="YG15" s="9"/>
      <c r="YH15" s="9"/>
      <c r="YI15" s="9"/>
      <c r="YJ15" s="9"/>
      <c r="YK15" s="9"/>
      <c r="YL15" s="9"/>
      <c r="YM15" s="9"/>
      <c r="YN15" s="9"/>
      <c r="YO15" s="9"/>
      <c r="YP15" s="9"/>
      <c r="YQ15" s="9"/>
      <c r="YR15" s="9"/>
      <c r="YS15" s="9"/>
      <c r="YT15" s="9"/>
      <c r="YU15" s="9"/>
      <c r="YV15" s="9"/>
      <c r="YW15" s="9"/>
      <c r="YX15" s="9"/>
      <c r="YY15" s="9"/>
      <c r="YZ15" s="9"/>
      <c r="ZA15" s="9"/>
      <c r="ZB15" s="9"/>
      <c r="ZC15" s="9"/>
      <c r="ZD15" s="9"/>
      <c r="ZE15" s="9"/>
      <c r="ZF15" s="9"/>
      <c r="ZG15" s="9"/>
      <c r="ZH15" s="9"/>
      <c r="ZI15" s="9"/>
      <c r="ZJ15" s="9"/>
      <c r="ZK15" s="9"/>
      <c r="ZL15" s="9"/>
      <c r="ZM15" s="9"/>
      <c r="ZN15" s="9"/>
      <c r="ZO15" s="9"/>
      <c r="ZP15" s="9"/>
      <c r="ZQ15" s="9"/>
      <c r="ZR15" s="9"/>
      <c r="ZS15" s="9"/>
      <c r="ZT15" s="9"/>
      <c r="ZU15" s="9"/>
      <c r="ZV15" s="9"/>
      <c r="ZW15" s="9"/>
      <c r="ZX15" s="9"/>
      <c r="ZY15" s="9"/>
      <c r="ZZ15" s="9"/>
      <c r="AAA15" s="9"/>
      <c r="AAB15" s="9"/>
      <c r="AAC15" s="9"/>
      <c r="AAD15" s="9"/>
      <c r="AAE15" s="9"/>
      <c r="AAF15" s="9"/>
      <c r="AAG15" s="9"/>
      <c r="AAH15" s="9"/>
      <c r="AAI15" s="9"/>
      <c r="AAJ15" s="9"/>
      <c r="AAK15" s="9"/>
      <c r="AAL15" s="9"/>
      <c r="AAM15" s="9"/>
      <c r="AAN15" s="9"/>
      <c r="AAO15" s="9"/>
      <c r="AAP15" s="9"/>
      <c r="AAQ15" s="9"/>
      <c r="AAR15" s="9"/>
      <c r="AAS15" s="9"/>
      <c r="AAT15" s="9"/>
      <c r="AAU15" s="9"/>
      <c r="AAV15" s="9"/>
      <c r="AAW15" s="9"/>
      <c r="AAX15" s="9"/>
    </row>
    <row r="16" spans="1:726" s="28" customFormat="1">
      <c r="C16" s="350" t="s">
        <v>26</v>
      </c>
      <c r="D16" s="351"/>
      <c r="E16" s="351"/>
      <c r="F16" s="351"/>
      <c r="G16" s="351"/>
      <c r="H16" s="351"/>
      <c r="I16" s="351"/>
      <c r="J16" s="351"/>
      <c r="K16" s="351"/>
      <c r="L16" s="352"/>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row>
    <row r="17" spans="1:726" s="28" customFormat="1">
      <c r="C17" s="353"/>
      <c r="D17" s="354"/>
      <c r="E17" s="354"/>
      <c r="F17" s="354"/>
      <c r="G17" s="354"/>
      <c r="H17" s="354"/>
      <c r="I17" s="354"/>
      <c r="J17" s="354"/>
      <c r="K17" s="354"/>
      <c r="L17" s="355"/>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row>
    <row r="18" spans="1:726" s="28" customFormat="1" ht="13.5" customHeight="1" thickBot="1">
      <c r="C18" s="356"/>
      <c r="D18" s="357"/>
      <c r="E18" s="357"/>
      <c r="F18" s="357"/>
      <c r="G18" s="357"/>
      <c r="H18" s="357"/>
      <c r="I18" s="357"/>
      <c r="J18" s="357"/>
      <c r="K18" s="357"/>
      <c r="L18" s="358"/>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row>
    <row r="19" spans="1:726" s="28" customFormat="1" ht="5.25" customHeight="1" thickBot="1">
      <c r="F19" s="38"/>
      <c r="I19" s="11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row>
    <row r="20" spans="1:726" s="28" customFormat="1" ht="14.25" customHeight="1" thickBot="1">
      <c r="C20" s="361" t="s">
        <v>96</v>
      </c>
      <c r="D20" s="362"/>
      <c r="E20" s="362"/>
      <c r="F20" s="122">
        <f>J8/J12</f>
        <v>0</v>
      </c>
      <c r="G20" s="28" t="str">
        <f>" ["&amp;調査票!E10&amp;"]"</f>
        <v xml:space="preserve"> [選択してください]</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row>
    <row r="21" spans="1:726" s="28" customFormat="1" ht="14.25" customHeight="1">
      <c r="F21" s="38"/>
      <c r="I21" s="11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row>
    <row r="22" spans="1:726" s="28" customFormat="1" ht="17.25">
      <c r="B22" s="82" t="s">
        <v>51</v>
      </c>
      <c r="C22" s="82"/>
      <c r="D22" s="82"/>
      <c r="E22" s="82"/>
      <c r="F22" s="82"/>
      <c r="G22" s="82"/>
      <c r="H22" s="82"/>
      <c r="I22" s="82"/>
      <c r="J22" s="82"/>
      <c r="K22" s="82"/>
      <c r="L22" s="82"/>
      <c r="M22" s="82"/>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row>
    <row r="23" spans="1:726" s="28" customFormat="1" ht="5.25" customHeight="1">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row>
    <row r="24" spans="1:726" ht="14.25">
      <c r="A24" s="28"/>
      <c r="B24" s="10" t="s">
        <v>74</v>
      </c>
      <c r="C24" s="2"/>
      <c r="D24" s="2"/>
      <c r="E24" s="2"/>
      <c r="F24" s="2"/>
      <c r="G24" s="2"/>
      <c r="H24" s="2"/>
      <c r="I24" s="2"/>
      <c r="J24" s="2"/>
      <c r="K24" s="2"/>
      <c r="L24" s="2"/>
      <c r="M24" s="2"/>
      <c r="N24" s="28"/>
    </row>
    <row r="25" spans="1:726" hidden="1">
      <c r="A25" s="28"/>
      <c r="C25" s="28" t="s">
        <v>15</v>
      </c>
      <c r="N25" s="28"/>
    </row>
    <row r="26" spans="1:726" ht="5.25" customHeight="1">
      <c r="A26" s="28"/>
      <c r="C26" s="37"/>
      <c r="M26" s="38"/>
      <c r="N26" s="28"/>
    </row>
    <row r="27" spans="1:726">
      <c r="A27" s="28"/>
      <c r="C27" s="54" t="s">
        <v>78</v>
      </c>
      <c r="I27" s="39"/>
      <c r="J27" s="39"/>
      <c r="K27" s="38"/>
      <c r="N27" s="28"/>
    </row>
    <row r="28" spans="1:726" ht="5.25" customHeight="1">
      <c r="A28" s="28"/>
      <c r="C28" s="37"/>
      <c r="M28" s="38"/>
      <c r="N28" s="28"/>
    </row>
    <row r="29" spans="1:726" ht="14.25" customHeight="1" thickBot="1">
      <c r="A29" s="28"/>
      <c r="C29" s="33" t="s">
        <v>16</v>
      </c>
      <c r="D29" s="7">
        <v>2020</v>
      </c>
      <c r="E29" s="7">
        <v>2030</v>
      </c>
      <c r="N29" s="28"/>
    </row>
    <row r="30" spans="1:726" ht="15" thickTop="1" thickBot="1">
      <c r="A30" s="28"/>
      <c r="C30" s="298" t="str">
        <f>"ストック数 ["&amp;調査票!E10&amp;"]"</f>
        <v>ストック数 [選択してください]</v>
      </c>
      <c r="D30" s="107"/>
      <c r="E30" s="108">
        <f>D30</f>
        <v>0</v>
      </c>
      <c r="N30" s="28"/>
    </row>
    <row r="31" spans="1:726" ht="5.25" customHeight="1">
      <c r="A31" s="28"/>
      <c r="N31" s="28"/>
    </row>
    <row r="32" spans="1:726">
      <c r="A32" s="28"/>
      <c r="C32" s="54" t="s">
        <v>196</v>
      </c>
      <c r="L32" s="38"/>
      <c r="N32" s="28"/>
    </row>
    <row r="33" spans="1:726" ht="5.25" customHeight="1">
      <c r="A33" s="28"/>
      <c r="N33" s="28"/>
    </row>
    <row r="34" spans="1:726" ht="14.25" customHeight="1" thickBot="1">
      <c r="A34" s="28"/>
      <c r="C34" s="29" t="s">
        <v>16</v>
      </c>
      <c r="D34" s="35">
        <v>2020</v>
      </c>
      <c r="E34" s="35">
        <v>2030</v>
      </c>
      <c r="N34" s="28"/>
    </row>
    <row r="35" spans="1:726" ht="15" thickTop="1" thickBot="1">
      <c r="A35" s="28"/>
      <c r="C35" s="73" t="s">
        <v>39</v>
      </c>
      <c r="D35" s="74"/>
      <c r="E35" s="75"/>
      <c r="N35" s="28"/>
    </row>
    <row r="36" spans="1:726" ht="5.25" customHeight="1">
      <c r="A36" s="28"/>
      <c r="C36" s="41"/>
      <c r="D36" s="40"/>
      <c r="E36" s="40"/>
      <c r="F36" s="40"/>
      <c r="G36" s="40"/>
      <c r="H36" s="40"/>
      <c r="I36" s="40"/>
      <c r="J36" s="40"/>
      <c r="K36" s="40"/>
      <c r="L36" s="40"/>
      <c r="M36" s="40"/>
      <c r="N36" s="40"/>
    </row>
    <row r="37" spans="1:726">
      <c r="A37" s="28"/>
      <c r="C37" s="54" t="s">
        <v>79</v>
      </c>
      <c r="N37" s="28"/>
    </row>
    <row r="38" spans="1:726" ht="5.25" customHeight="1" thickBot="1">
      <c r="A38" s="28"/>
      <c r="N38" s="28"/>
    </row>
    <row r="39" spans="1:726" ht="13.5" customHeight="1">
      <c r="A39" s="28"/>
      <c r="C39" s="350" t="s">
        <v>26</v>
      </c>
      <c r="D39" s="351"/>
      <c r="E39" s="351"/>
      <c r="F39" s="351"/>
      <c r="G39" s="351"/>
      <c r="H39" s="351"/>
      <c r="I39" s="351"/>
      <c r="J39" s="351"/>
      <c r="K39" s="351"/>
      <c r="L39" s="352"/>
      <c r="N39" s="28"/>
    </row>
    <row r="40" spans="1:726" hidden="1">
      <c r="A40" s="28"/>
      <c r="C40" s="353"/>
      <c r="D40" s="354"/>
      <c r="E40" s="354"/>
      <c r="F40" s="354"/>
      <c r="G40" s="354"/>
      <c r="H40" s="354"/>
      <c r="I40" s="354"/>
      <c r="J40" s="354"/>
      <c r="K40" s="354"/>
      <c r="L40" s="355"/>
      <c r="N40" s="28"/>
    </row>
    <row r="41" spans="1:726" ht="14.25" thickBot="1">
      <c r="A41" s="28"/>
      <c r="C41" s="356"/>
      <c r="D41" s="357"/>
      <c r="E41" s="357"/>
      <c r="F41" s="357"/>
      <c r="G41" s="357"/>
      <c r="H41" s="357"/>
      <c r="I41" s="357"/>
      <c r="J41" s="357"/>
      <c r="K41" s="357"/>
      <c r="L41" s="358"/>
      <c r="N41" s="28"/>
    </row>
    <row r="42" spans="1:726" ht="5.25" customHeight="1">
      <c r="A42" s="28"/>
      <c r="N42" s="28"/>
    </row>
    <row r="43" spans="1:726" ht="14.25" customHeight="1" thickBot="1">
      <c r="A43" s="28"/>
      <c r="C43" s="30" t="s">
        <v>16</v>
      </c>
      <c r="D43" s="18">
        <v>2020</v>
      </c>
      <c r="E43" s="18">
        <v>2030</v>
      </c>
      <c r="N43" s="28"/>
    </row>
    <row r="44" spans="1:726" ht="15" thickTop="1" thickBot="1">
      <c r="A44" s="28"/>
      <c r="C44" s="299" t="str">
        <f>"累積導入数 ["&amp;調査票!E10&amp;"]"</f>
        <v>累積導入数 [選択してください]</v>
      </c>
      <c r="D44" s="31">
        <f>D30*D35</f>
        <v>0</v>
      </c>
      <c r="E44" s="32">
        <f>E30*E35</f>
        <v>0</v>
      </c>
      <c r="N44" s="28"/>
    </row>
    <row r="45" spans="1:726" s="28" customFormat="1" ht="5.25" customHeight="1">
      <c r="C45" s="41"/>
      <c r="D45" s="126"/>
      <c r="E45" s="126"/>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row>
    <row r="46" spans="1:726" s="28" customFormat="1" ht="14.25">
      <c r="B46" s="338" t="s">
        <v>104</v>
      </c>
      <c r="C46" s="338"/>
      <c r="D46" s="338"/>
      <c r="E46" s="338"/>
      <c r="F46" s="338"/>
      <c r="G46" s="338"/>
      <c r="H46" s="338"/>
      <c r="I46" s="338"/>
      <c r="J46" s="338"/>
      <c r="K46" s="338"/>
      <c r="L46" s="338"/>
      <c r="M46" s="338"/>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row>
    <row r="47" spans="1:726">
      <c r="A47" s="28"/>
      <c r="C47" s="41"/>
      <c r="D47" s="40"/>
      <c r="E47" s="40"/>
      <c r="F47" s="40"/>
      <c r="G47" s="40"/>
      <c r="H47" s="40"/>
      <c r="I47" s="40"/>
      <c r="J47" s="40"/>
      <c r="K47" s="40"/>
      <c r="L47" s="40"/>
      <c r="M47" s="40"/>
      <c r="N47" s="40"/>
    </row>
    <row r="48" spans="1:726" ht="14.25">
      <c r="A48" s="28"/>
      <c r="B48" s="10" t="s">
        <v>75</v>
      </c>
      <c r="C48" s="2"/>
      <c r="D48" s="2"/>
      <c r="E48" s="2"/>
      <c r="F48" s="2"/>
      <c r="G48" s="2"/>
      <c r="H48" s="2"/>
      <c r="I48" s="2"/>
      <c r="J48" s="2"/>
      <c r="K48" s="2"/>
      <c r="L48" s="2"/>
      <c r="M48" s="2"/>
      <c r="N48" s="28"/>
    </row>
    <row r="49" spans="1:726" ht="15" hidden="1" customHeight="1">
      <c r="A49" s="28"/>
      <c r="C49" s="28" t="s">
        <v>61</v>
      </c>
      <c r="N49" s="28"/>
    </row>
    <row r="50" spans="1:726" ht="5.25" customHeight="1">
      <c r="A50" s="28"/>
      <c r="N50" s="28"/>
    </row>
    <row r="51" spans="1:726" ht="14.1" customHeight="1">
      <c r="A51" s="28"/>
      <c r="C51" s="54" t="s">
        <v>77</v>
      </c>
      <c r="I51" s="39"/>
      <c r="J51" s="39"/>
      <c r="N51" s="28"/>
      <c r="Q51" s="294" t="s">
        <v>212</v>
      </c>
      <c r="U51" s="274" t="s">
        <v>217</v>
      </c>
      <c r="V51" s="9">
        <v>1</v>
      </c>
      <c r="W51" s="9">
        <v>2</v>
      </c>
      <c r="X51" s="9">
        <v>3</v>
      </c>
      <c r="Y51" s="9">
        <v>4</v>
      </c>
      <c r="Z51" s="9">
        <v>5</v>
      </c>
      <c r="AA51" s="9">
        <v>6</v>
      </c>
      <c r="AB51" s="9">
        <v>7</v>
      </c>
      <c r="AC51" s="9">
        <v>8</v>
      </c>
      <c r="AD51" s="9">
        <v>9</v>
      </c>
      <c r="AE51" s="9">
        <v>10</v>
      </c>
    </row>
    <row r="52" spans="1:726" ht="5.25" customHeight="1">
      <c r="A52" s="28"/>
      <c r="I52" s="42"/>
      <c r="J52" s="42"/>
      <c r="N52" s="28"/>
    </row>
    <row r="53" spans="1:726" ht="14.25" customHeight="1" thickBot="1">
      <c r="A53" s="28"/>
      <c r="C53" s="339" t="s">
        <v>16</v>
      </c>
      <c r="D53" s="364"/>
      <c r="E53" s="365"/>
      <c r="F53" s="7">
        <v>2016</v>
      </c>
      <c r="G53" s="34">
        <v>2017</v>
      </c>
      <c r="H53" s="34">
        <v>2018</v>
      </c>
      <c r="I53" s="34">
        <v>2019</v>
      </c>
      <c r="J53" s="7">
        <v>2020</v>
      </c>
      <c r="K53" s="34" t="s">
        <v>40</v>
      </c>
      <c r="L53" s="262">
        <v>2030</v>
      </c>
      <c r="M53" s="268"/>
      <c r="N53" s="28"/>
      <c r="Q53" s="295">
        <v>2016</v>
      </c>
      <c r="R53" s="295">
        <v>2017</v>
      </c>
      <c r="S53" s="295">
        <v>2018</v>
      </c>
      <c r="T53" s="295">
        <v>2019</v>
      </c>
      <c r="U53" s="295">
        <v>2020</v>
      </c>
      <c r="V53" s="295">
        <v>2021</v>
      </c>
      <c r="W53" s="295">
        <v>2022</v>
      </c>
      <c r="X53" s="295">
        <v>2023</v>
      </c>
      <c r="Y53" s="295">
        <v>2024</v>
      </c>
      <c r="Z53" s="295">
        <v>2025</v>
      </c>
      <c r="AA53" s="295">
        <v>2026</v>
      </c>
      <c r="AB53" s="295">
        <v>2027</v>
      </c>
      <c r="AC53" s="295">
        <v>2028</v>
      </c>
      <c r="AD53" s="295">
        <v>2029</v>
      </c>
      <c r="AE53" s="295">
        <v>2030</v>
      </c>
    </row>
    <row r="54" spans="1:726" ht="15" thickTop="1" thickBot="1">
      <c r="A54" s="28"/>
      <c r="C54" s="342" t="str">
        <f>"フロー数 ["&amp;調査票!E10&amp;"/年]"</f>
        <v>フロー数 [選択してください/年]</v>
      </c>
      <c r="D54" s="343"/>
      <c r="E54" s="344"/>
      <c r="F54" s="72">
        <v>0</v>
      </c>
      <c r="G54" s="134">
        <f>F54+(J54-F54)/4*1</f>
        <v>0</v>
      </c>
      <c r="H54" s="111">
        <f>F54+(J54-F54)/4*2</f>
        <v>0</v>
      </c>
      <c r="I54" s="112">
        <f>F54+(J54-F54)/4*3</f>
        <v>0</v>
      </c>
      <c r="J54" s="72">
        <f>F54</f>
        <v>0</v>
      </c>
      <c r="K54" s="275" t="s">
        <v>36</v>
      </c>
      <c r="L54" s="113">
        <f>J54</f>
        <v>0</v>
      </c>
      <c r="M54" s="116"/>
      <c r="N54" s="28"/>
      <c r="Q54" s="273">
        <f>F60</f>
        <v>0</v>
      </c>
      <c r="R54" s="273">
        <f t="shared" ref="R54:U54" si="0">G60</f>
        <v>0</v>
      </c>
      <c r="S54" s="273">
        <f t="shared" si="0"/>
        <v>0</v>
      </c>
      <c r="T54" s="273">
        <f t="shared" si="0"/>
        <v>0</v>
      </c>
      <c r="U54" s="273">
        <f t="shared" si="0"/>
        <v>0</v>
      </c>
      <c r="V54" s="9">
        <f t="shared" ref="V54:AD54" si="1">$U54+($AE54-$U54)/$AE51*V51</f>
        <v>0</v>
      </c>
      <c r="W54" s="9">
        <f t="shared" si="1"/>
        <v>0</v>
      </c>
      <c r="X54" s="9">
        <f t="shared" si="1"/>
        <v>0</v>
      </c>
      <c r="Y54" s="9">
        <f t="shared" si="1"/>
        <v>0</v>
      </c>
      <c r="Z54" s="9">
        <f t="shared" si="1"/>
        <v>0</v>
      </c>
      <c r="AA54" s="9">
        <f t="shared" si="1"/>
        <v>0</v>
      </c>
      <c r="AB54" s="9">
        <f t="shared" si="1"/>
        <v>0</v>
      </c>
      <c r="AC54" s="9">
        <f t="shared" si="1"/>
        <v>0</v>
      </c>
      <c r="AD54" s="9">
        <f t="shared" si="1"/>
        <v>0</v>
      </c>
      <c r="AE54" s="273">
        <f>L60</f>
        <v>0</v>
      </c>
    </row>
    <row r="55" spans="1:726" s="28" customFormat="1" ht="5.25" customHeight="1">
      <c r="L55" s="38"/>
      <c r="M55" s="38"/>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row>
    <row r="56" spans="1:726" s="28" customFormat="1" ht="14.1" customHeight="1">
      <c r="C56" s="54" t="s">
        <v>197</v>
      </c>
      <c r="L56" s="38"/>
      <c r="M56" s="38"/>
      <c r="O56" s="9"/>
      <c r="P56" s="9"/>
      <c r="Q56" s="294" t="s">
        <v>211</v>
      </c>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row>
    <row r="57" spans="1:726" s="28" customFormat="1" ht="5.25" customHeight="1">
      <c r="M57" s="38"/>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row>
    <row r="58" spans="1:726" ht="14.25" customHeight="1" thickBot="1">
      <c r="A58" s="28"/>
      <c r="C58" s="345" t="s">
        <v>16</v>
      </c>
      <c r="D58" s="346"/>
      <c r="E58" s="347"/>
      <c r="F58" s="35">
        <v>2016</v>
      </c>
      <c r="G58" s="6">
        <v>2017</v>
      </c>
      <c r="H58" s="6">
        <v>2018</v>
      </c>
      <c r="I58" s="6">
        <v>2019</v>
      </c>
      <c r="J58" s="35">
        <v>2020</v>
      </c>
      <c r="K58" s="6" t="s">
        <v>40</v>
      </c>
      <c r="L58" s="263">
        <v>2030</v>
      </c>
      <c r="M58" s="268"/>
      <c r="N58" s="28"/>
      <c r="P58" s="274" t="s">
        <v>215</v>
      </c>
      <c r="Q58" s="295">
        <v>1</v>
      </c>
      <c r="R58" s="295">
        <v>2</v>
      </c>
      <c r="S58" s="295">
        <v>3</v>
      </c>
      <c r="T58" s="295">
        <v>4</v>
      </c>
      <c r="U58" s="295">
        <v>5</v>
      </c>
      <c r="V58" s="295">
        <v>6</v>
      </c>
      <c r="W58" s="295">
        <v>7</v>
      </c>
      <c r="X58" s="295">
        <v>8</v>
      </c>
      <c r="Y58" s="295">
        <v>9</v>
      </c>
      <c r="Z58" s="295">
        <v>10</v>
      </c>
      <c r="AA58" s="295">
        <v>11</v>
      </c>
      <c r="AB58" s="295">
        <v>12</v>
      </c>
      <c r="AC58" s="295">
        <v>13</v>
      </c>
      <c r="AD58" s="295">
        <v>14</v>
      </c>
      <c r="AE58" s="295">
        <v>15</v>
      </c>
      <c r="AF58" s="295">
        <v>16</v>
      </c>
      <c r="AG58" s="295">
        <v>17</v>
      </c>
      <c r="AH58" s="295">
        <v>18</v>
      </c>
      <c r="AI58" s="295">
        <v>19</v>
      </c>
      <c r="AJ58" s="295" t="s">
        <v>246</v>
      </c>
    </row>
    <row r="59" spans="1:726" ht="15" thickTop="1" thickBot="1">
      <c r="A59" s="28"/>
      <c r="C59" s="348" t="s">
        <v>38</v>
      </c>
      <c r="D59" s="343"/>
      <c r="E59" s="344"/>
      <c r="F59" s="76">
        <v>0</v>
      </c>
      <c r="G59" s="259">
        <f>F59+(J59-F59)/4*1</f>
        <v>0</v>
      </c>
      <c r="H59" s="260">
        <f>F59+(J59-F59)/4*2</f>
        <v>0</v>
      </c>
      <c r="I59" s="270">
        <f>F59+(J59-F59)/4*3</f>
        <v>0</v>
      </c>
      <c r="J59" s="76">
        <f>F59</f>
        <v>0</v>
      </c>
      <c r="K59" s="276" t="s">
        <v>36</v>
      </c>
      <c r="L59" s="76">
        <f>J59</f>
        <v>0</v>
      </c>
      <c r="M59" s="265"/>
      <c r="N59" s="28"/>
      <c r="P59" s="274" t="s">
        <v>213</v>
      </c>
      <c r="Q59" s="273">
        <f>SUM(U54)</f>
        <v>0</v>
      </c>
      <c r="R59" s="273">
        <f>SUM(T54:U54)</f>
        <v>0</v>
      </c>
      <c r="S59" s="273">
        <f>SUM(S54:U54)</f>
        <v>0</v>
      </c>
      <c r="T59" s="273">
        <f>SUM(R54:U54)</f>
        <v>0</v>
      </c>
      <c r="U59" s="273">
        <f>SUM(Q54:U54)</f>
        <v>0</v>
      </c>
      <c r="V59" s="273">
        <f>SUM(Q54:U54)</f>
        <v>0</v>
      </c>
      <c r="W59" s="273">
        <f>SUM(Q54:U54)</f>
        <v>0</v>
      </c>
      <c r="X59" s="273">
        <f>SUM(Q54:U54)</f>
        <v>0</v>
      </c>
      <c r="Y59" s="273">
        <f>SUM(Q54:U54)</f>
        <v>0</v>
      </c>
      <c r="Z59" s="273">
        <f>SUM(Q54:U54)</f>
        <v>0</v>
      </c>
      <c r="AA59" s="273">
        <f>SUM(Q54:U54)</f>
        <v>0</v>
      </c>
      <c r="AB59" s="273">
        <f>SUM(Q54:U54)</f>
        <v>0</v>
      </c>
      <c r="AC59" s="273">
        <f>SUM(Q54:U54)</f>
        <v>0</v>
      </c>
      <c r="AD59" s="273">
        <f>SUM(Q54:U54)</f>
        <v>0</v>
      </c>
      <c r="AE59" s="273">
        <f>SUM(Q54:U54)</f>
        <v>0</v>
      </c>
      <c r="AF59" s="273">
        <f>SUM(Q54:U54)</f>
        <v>0</v>
      </c>
      <c r="AG59" s="273">
        <f>SUM(Q54:U54)</f>
        <v>0</v>
      </c>
      <c r="AH59" s="273">
        <f>SUM(Q54:U54)</f>
        <v>0</v>
      </c>
      <c r="AI59" s="273">
        <f>SUM(Q54:U54)</f>
        <v>0</v>
      </c>
      <c r="AJ59" s="273">
        <f>SUM(Q54:U54)</f>
        <v>0</v>
      </c>
    </row>
    <row r="60" spans="1:726" s="48" customFormat="1" ht="5.25" customHeight="1">
      <c r="A60" s="13"/>
      <c r="B60" s="13"/>
      <c r="C60" s="13"/>
      <c r="D60" s="13"/>
      <c r="E60" s="13"/>
      <c r="F60" s="13">
        <f>F54*F59</f>
        <v>0</v>
      </c>
      <c r="G60" s="13">
        <f t="shared" ref="G60:I60" si="2">G54*G59</f>
        <v>0</v>
      </c>
      <c r="H60" s="13">
        <f t="shared" si="2"/>
        <v>0</v>
      </c>
      <c r="I60" s="13">
        <f t="shared" si="2"/>
        <v>0</v>
      </c>
      <c r="J60" s="13">
        <f>J54*J59</f>
        <v>0</v>
      </c>
      <c r="K60" s="13"/>
      <c r="L60" s="13">
        <f>L54*L59</f>
        <v>0</v>
      </c>
      <c r="M60" s="13"/>
      <c r="N60" s="13"/>
      <c r="O60" s="49"/>
      <c r="P60" s="293"/>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c r="GN60" s="49"/>
      <c r="GO60" s="49"/>
      <c r="GP60" s="49"/>
      <c r="GQ60" s="49"/>
      <c r="GR60" s="49"/>
      <c r="GS60" s="49"/>
      <c r="GT60" s="49"/>
      <c r="GU60" s="49"/>
      <c r="GV60" s="49"/>
      <c r="GW60" s="49"/>
      <c r="GX60" s="49"/>
      <c r="GY60" s="49"/>
      <c r="GZ60" s="49"/>
      <c r="HA60" s="49"/>
      <c r="HB60" s="49"/>
      <c r="HC60" s="49"/>
      <c r="HD60" s="49"/>
      <c r="HE60" s="49"/>
      <c r="HF60" s="49"/>
      <c r="HG60" s="49"/>
      <c r="HH60" s="49"/>
      <c r="HI60" s="49"/>
      <c r="HJ60" s="49"/>
      <c r="HK60" s="49"/>
      <c r="HL60" s="49"/>
      <c r="HM60" s="49"/>
      <c r="HN60" s="49"/>
      <c r="HO60" s="49"/>
      <c r="HP60" s="49"/>
      <c r="HQ60" s="49"/>
      <c r="HR60" s="49"/>
      <c r="HS60" s="49"/>
      <c r="HT60" s="49"/>
      <c r="HU60" s="49"/>
      <c r="HV60" s="49"/>
      <c r="HW60" s="49"/>
      <c r="HX60" s="49"/>
      <c r="HY60" s="49"/>
      <c r="HZ60" s="49"/>
      <c r="IA60" s="49"/>
      <c r="IB60" s="49"/>
      <c r="IC60" s="49"/>
      <c r="ID60" s="49"/>
      <c r="IE60" s="49"/>
      <c r="IF60" s="49"/>
      <c r="IG60" s="49"/>
      <c r="IH60" s="49"/>
      <c r="II60" s="49"/>
      <c r="IJ60" s="49"/>
      <c r="IK60" s="49"/>
      <c r="IL60" s="49"/>
      <c r="IM60" s="49"/>
      <c r="IN60" s="49"/>
      <c r="IO60" s="49"/>
      <c r="IP60" s="49"/>
      <c r="IQ60" s="49"/>
      <c r="IR60" s="49"/>
      <c r="IS60" s="49"/>
      <c r="IT60" s="49"/>
      <c r="IU60" s="49"/>
      <c r="IV60" s="49"/>
      <c r="IW60" s="49"/>
      <c r="IX60" s="49"/>
      <c r="IY60" s="49"/>
      <c r="IZ60" s="49"/>
      <c r="JA60" s="49"/>
      <c r="JB60" s="49"/>
      <c r="JC60" s="49"/>
      <c r="JD60" s="49"/>
      <c r="JE60" s="49"/>
      <c r="JF60" s="49"/>
      <c r="JG60" s="49"/>
      <c r="JH60" s="49"/>
      <c r="JI60" s="49"/>
      <c r="JJ60" s="49"/>
      <c r="JK60" s="49"/>
      <c r="JL60" s="49"/>
      <c r="JM60" s="49"/>
      <c r="JN60" s="49"/>
      <c r="JO60" s="49"/>
      <c r="JP60" s="49"/>
      <c r="JQ60" s="49"/>
      <c r="JR60" s="49"/>
      <c r="JS60" s="49"/>
      <c r="JT60" s="49"/>
      <c r="JU60" s="49"/>
      <c r="JV60" s="49"/>
      <c r="JW60" s="49"/>
      <c r="JX60" s="49"/>
      <c r="JY60" s="49"/>
      <c r="JZ60" s="49"/>
      <c r="KA60" s="49"/>
      <c r="KB60" s="49"/>
      <c r="KC60" s="49"/>
      <c r="KD60" s="49"/>
      <c r="KE60" s="49"/>
      <c r="KF60" s="49"/>
      <c r="KG60" s="49"/>
      <c r="KH60" s="49"/>
      <c r="KI60" s="49"/>
      <c r="KJ60" s="49"/>
      <c r="KK60" s="49"/>
      <c r="KL60" s="49"/>
      <c r="KM60" s="49"/>
      <c r="KN60" s="49"/>
      <c r="KO60" s="49"/>
      <c r="KP60" s="49"/>
      <c r="KQ60" s="49"/>
      <c r="KR60" s="49"/>
      <c r="KS60" s="49"/>
      <c r="KT60" s="49"/>
      <c r="KU60" s="49"/>
      <c r="KV60" s="49"/>
      <c r="KW60" s="49"/>
      <c r="KX60" s="49"/>
      <c r="KY60" s="49"/>
      <c r="KZ60" s="49"/>
      <c r="LA60" s="49"/>
      <c r="LB60" s="49"/>
      <c r="LC60" s="49"/>
      <c r="LD60" s="49"/>
      <c r="LE60" s="49"/>
      <c r="LF60" s="49"/>
      <c r="LG60" s="49"/>
      <c r="LH60" s="49"/>
      <c r="LI60" s="49"/>
      <c r="LJ60" s="49"/>
      <c r="LK60" s="49"/>
      <c r="LL60" s="49"/>
      <c r="LM60" s="49"/>
      <c r="LN60" s="49"/>
      <c r="LO60" s="49"/>
      <c r="LP60" s="49"/>
      <c r="LQ60" s="49"/>
      <c r="LR60" s="49"/>
      <c r="LS60" s="49"/>
      <c r="LT60" s="49"/>
      <c r="LU60" s="49"/>
      <c r="LV60" s="49"/>
      <c r="LW60" s="49"/>
      <c r="LX60" s="49"/>
      <c r="LY60" s="49"/>
      <c r="LZ60" s="49"/>
      <c r="MA60" s="49"/>
      <c r="MB60" s="49"/>
      <c r="MC60" s="49"/>
      <c r="MD60" s="49"/>
      <c r="ME60" s="49"/>
      <c r="MF60" s="49"/>
      <c r="MG60" s="49"/>
      <c r="MH60" s="49"/>
      <c r="MI60" s="49"/>
      <c r="MJ60" s="49"/>
      <c r="MK60" s="49"/>
      <c r="ML60" s="49"/>
      <c r="MM60" s="49"/>
      <c r="MN60" s="49"/>
      <c r="MO60" s="49"/>
      <c r="MP60" s="49"/>
      <c r="MQ60" s="49"/>
      <c r="MR60" s="49"/>
      <c r="MS60" s="49"/>
      <c r="MT60" s="49"/>
      <c r="MU60" s="49"/>
      <c r="MV60" s="49"/>
      <c r="MW60" s="49"/>
      <c r="MX60" s="49"/>
      <c r="MY60" s="49"/>
      <c r="MZ60" s="49"/>
      <c r="NA60" s="49"/>
      <c r="NB60" s="49"/>
      <c r="NC60" s="49"/>
      <c r="ND60" s="49"/>
      <c r="NE60" s="49"/>
      <c r="NF60" s="49"/>
      <c r="NG60" s="49"/>
      <c r="NH60" s="49"/>
      <c r="NI60" s="49"/>
      <c r="NJ60" s="49"/>
      <c r="NK60" s="49"/>
      <c r="NL60" s="49"/>
      <c r="NM60" s="49"/>
      <c r="NN60" s="49"/>
      <c r="NO60" s="49"/>
      <c r="NP60" s="49"/>
      <c r="NQ60" s="49"/>
      <c r="NR60" s="49"/>
      <c r="NS60" s="49"/>
      <c r="NT60" s="49"/>
      <c r="NU60" s="49"/>
      <c r="NV60" s="49"/>
      <c r="NW60" s="49"/>
      <c r="NX60" s="49"/>
      <c r="NY60" s="49"/>
      <c r="NZ60" s="49"/>
      <c r="OA60" s="49"/>
      <c r="OB60" s="49"/>
      <c r="OC60" s="49"/>
      <c r="OD60" s="49"/>
      <c r="OE60" s="49"/>
      <c r="OF60" s="49"/>
      <c r="OG60" s="49"/>
      <c r="OH60" s="49"/>
      <c r="OI60" s="49"/>
      <c r="OJ60" s="49"/>
      <c r="OK60" s="49"/>
      <c r="OL60" s="49"/>
      <c r="OM60" s="49"/>
      <c r="ON60" s="49"/>
      <c r="OO60" s="49"/>
      <c r="OP60" s="49"/>
      <c r="OQ60" s="49"/>
      <c r="OR60" s="49"/>
      <c r="OS60" s="49"/>
      <c r="OT60" s="49"/>
      <c r="OU60" s="49"/>
      <c r="OV60" s="49"/>
      <c r="OW60" s="49"/>
      <c r="OX60" s="49"/>
      <c r="OY60" s="49"/>
      <c r="OZ60" s="49"/>
      <c r="PA60" s="49"/>
      <c r="PB60" s="49"/>
      <c r="PC60" s="49"/>
      <c r="PD60" s="49"/>
      <c r="PE60" s="49"/>
      <c r="PF60" s="49"/>
      <c r="PG60" s="49"/>
      <c r="PH60" s="49"/>
      <c r="PI60" s="49"/>
      <c r="PJ60" s="49"/>
      <c r="PK60" s="49"/>
      <c r="PL60" s="49"/>
      <c r="PM60" s="49"/>
      <c r="PN60" s="49"/>
      <c r="PO60" s="49"/>
      <c r="PP60" s="49"/>
      <c r="PQ60" s="49"/>
      <c r="PR60" s="49"/>
      <c r="PS60" s="49"/>
      <c r="PT60" s="49"/>
      <c r="PU60" s="49"/>
      <c r="PV60" s="49"/>
      <c r="PW60" s="49"/>
      <c r="PX60" s="49"/>
      <c r="PY60" s="49"/>
      <c r="PZ60" s="49"/>
      <c r="QA60" s="49"/>
      <c r="QB60" s="49"/>
      <c r="QC60" s="49"/>
      <c r="QD60" s="49"/>
      <c r="QE60" s="49"/>
      <c r="QF60" s="49"/>
      <c r="QG60" s="49"/>
      <c r="QH60" s="49"/>
      <c r="QI60" s="49"/>
      <c r="QJ60" s="49"/>
      <c r="QK60" s="49"/>
      <c r="QL60" s="49"/>
      <c r="QM60" s="49"/>
      <c r="QN60" s="49"/>
      <c r="QO60" s="49"/>
      <c r="QP60" s="49"/>
      <c r="QQ60" s="49"/>
      <c r="QR60" s="49"/>
      <c r="QS60" s="49"/>
      <c r="QT60" s="49"/>
      <c r="QU60" s="49"/>
      <c r="QV60" s="49"/>
      <c r="QW60" s="49"/>
      <c r="QX60" s="49"/>
      <c r="QY60" s="49"/>
      <c r="QZ60" s="49"/>
      <c r="RA60" s="49"/>
      <c r="RB60" s="49"/>
      <c r="RC60" s="49"/>
      <c r="RD60" s="49"/>
      <c r="RE60" s="49"/>
      <c r="RF60" s="49"/>
      <c r="RG60" s="49"/>
      <c r="RH60" s="49"/>
      <c r="RI60" s="49"/>
      <c r="RJ60" s="49"/>
      <c r="RK60" s="49"/>
      <c r="RL60" s="49"/>
      <c r="RM60" s="49"/>
      <c r="RN60" s="49"/>
      <c r="RO60" s="49"/>
      <c r="RP60" s="49"/>
      <c r="RQ60" s="49"/>
      <c r="RR60" s="49"/>
      <c r="RS60" s="49"/>
      <c r="RT60" s="49"/>
      <c r="RU60" s="49"/>
      <c r="RV60" s="49"/>
      <c r="RW60" s="49"/>
      <c r="RX60" s="49"/>
      <c r="RY60" s="49"/>
      <c r="RZ60" s="49"/>
      <c r="SA60" s="49"/>
      <c r="SB60" s="49"/>
      <c r="SC60" s="49"/>
      <c r="SD60" s="49"/>
      <c r="SE60" s="49"/>
      <c r="SF60" s="49"/>
      <c r="SG60" s="49"/>
      <c r="SH60" s="49"/>
      <c r="SI60" s="49"/>
      <c r="SJ60" s="49"/>
      <c r="SK60" s="49"/>
      <c r="SL60" s="49"/>
      <c r="SM60" s="49"/>
      <c r="SN60" s="49"/>
      <c r="SO60" s="49"/>
      <c r="SP60" s="49"/>
      <c r="SQ60" s="49"/>
      <c r="SR60" s="49"/>
      <c r="SS60" s="49"/>
      <c r="ST60" s="49"/>
      <c r="SU60" s="49"/>
      <c r="SV60" s="49"/>
      <c r="SW60" s="49"/>
      <c r="SX60" s="49"/>
      <c r="SY60" s="49"/>
      <c r="SZ60" s="49"/>
      <c r="TA60" s="49"/>
      <c r="TB60" s="49"/>
      <c r="TC60" s="49"/>
      <c r="TD60" s="49"/>
      <c r="TE60" s="49"/>
      <c r="TF60" s="49"/>
      <c r="TG60" s="49"/>
      <c r="TH60" s="49"/>
      <c r="TI60" s="49"/>
      <c r="TJ60" s="49"/>
      <c r="TK60" s="49"/>
      <c r="TL60" s="49"/>
      <c r="TM60" s="49"/>
      <c r="TN60" s="49"/>
      <c r="TO60" s="49"/>
      <c r="TP60" s="49"/>
      <c r="TQ60" s="49"/>
      <c r="TR60" s="49"/>
      <c r="TS60" s="49"/>
      <c r="TT60" s="49"/>
      <c r="TU60" s="49"/>
      <c r="TV60" s="49"/>
      <c r="TW60" s="49"/>
      <c r="TX60" s="49"/>
      <c r="TY60" s="49"/>
      <c r="TZ60" s="49"/>
      <c r="UA60" s="49"/>
      <c r="UB60" s="49"/>
      <c r="UC60" s="49"/>
      <c r="UD60" s="49"/>
      <c r="UE60" s="49"/>
      <c r="UF60" s="49"/>
      <c r="UG60" s="49"/>
      <c r="UH60" s="49"/>
      <c r="UI60" s="49"/>
      <c r="UJ60" s="49"/>
      <c r="UK60" s="49"/>
      <c r="UL60" s="49"/>
      <c r="UM60" s="49"/>
      <c r="UN60" s="49"/>
      <c r="UO60" s="49"/>
      <c r="UP60" s="49"/>
      <c r="UQ60" s="49"/>
      <c r="UR60" s="49"/>
      <c r="US60" s="49"/>
      <c r="UT60" s="49"/>
      <c r="UU60" s="49"/>
      <c r="UV60" s="49"/>
      <c r="UW60" s="49"/>
      <c r="UX60" s="49"/>
      <c r="UY60" s="49"/>
      <c r="UZ60" s="49"/>
      <c r="VA60" s="49"/>
      <c r="VB60" s="49"/>
      <c r="VC60" s="49"/>
      <c r="VD60" s="49"/>
      <c r="VE60" s="49"/>
      <c r="VF60" s="49"/>
      <c r="VG60" s="49"/>
      <c r="VH60" s="49"/>
      <c r="VI60" s="49"/>
      <c r="VJ60" s="49"/>
      <c r="VK60" s="49"/>
      <c r="VL60" s="49"/>
      <c r="VM60" s="49"/>
      <c r="VN60" s="49"/>
      <c r="VO60" s="49"/>
      <c r="VP60" s="49"/>
      <c r="VQ60" s="49"/>
      <c r="VR60" s="49"/>
      <c r="VS60" s="49"/>
      <c r="VT60" s="49"/>
      <c r="VU60" s="49"/>
      <c r="VV60" s="49"/>
      <c r="VW60" s="49"/>
      <c r="VX60" s="49"/>
      <c r="VY60" s="49"/>
      <c r="VZ60" s="49"/>
      <c r="WA60" s="49"/>
      <c r="WB60" s="49"/>
      <c r="WC60" s="49"/>
      <c r="WD60" s="49"/>
      <c r="WE60" s="49"/>
      <c r="WF60" s="49"/>
      <c r="WG60" s="49"/>
      <c r="WH60" s="49"/>
      <c r="WI60" s="49"/>
      <c r="WJ60" s="49"/>
      <c r="WK60" s="49"/>
      <c r="WL60" s="49"/>
      <c r="WM60" s="49"/>
      <c r="WN60" s="49"/>
      <c r="WO60" s="49"/>
      <c r="WP60" s="49"/>
      <c r="WQ60" s="49"/>
      <c r="WR60" s="49"/>
      <c r="WS60" s="49"/>
      <c r="WT60" s="49"/>
      <c r="WU60" s="49"/>
      <c r="WV60" s="49"/>
      <c r="WW60" s="49"/>
      <c r="WX60" s="49"/>
      <c r="WY60" s="49"/>
      <c r="WZ60" s="49"/>
      <c r="XA60" s="49"/>
      <c r="XB60" s="49"/>
      <c r="XC60" s="49"/>
      <c r="XD60" s="49"/>
      <c r="XE60" s="49"/>
      <c r="XF60" s="49"/>
      <c r="XG60" s="49"/>
      <c r="XH60" s="49"/>
      <c r="XI60" s="49"/>
      <c r="XJ60" s="49"/>
      <c r="XK60" s="49"/>
      <c r="XL60" s="49"/>
      <c r="XM60" s="49"/>
      <c r="XN60" s="49"/>
      <c r="XO60" s="49"/>
      <c r="XP60" s="49"/>
      <c r="XQ60" s="49"/>
      <c r="XR60" s="49"/>
      <c r="XS60" s="49"/>
      <c r="XT60" s="49"/>
      <c r="XU60" s="49"/>
      <c r="XV60" s="49"/>
      <c r="XW60" s="49"/>
      <c r="XX60" s="49"/>
      <c r="XY60" s="49"/>
      <c r="XZ60" s="49"/>
      <c r="YA60" s="49"/>
      <c r="YB60" s="49"/>
      <c r="YC60" s="49"/>
      <c r="YD60" s="49"/>
      <c r="YE60" s="49"/>
      <c r="YF60" s="49"/>
      <c r="YG60" s="49"/>
      <c r="YH60" s="49"/>
      <c r="YI60" s="49"/>
      <c r="YJ60" s="49"/>
      <c r="YK60" s="49"/>
      <c r="YL60" s="49"/>
      <c r="YM60" s="49"/>
      <c r="YN60" s="49"/>
      <c r="YO60" s="49"/>
      <c r="YP60" s="49"/>
      <c r="YQ60" s="49"/>
      <c r="YR60" s="49"/>
      <c r="YS60" s="49"/>
      <c r="YT60" s="49"/>
      <c r="YU60" s="49"/>
      <c r="YV60" s="49"/>
      <c r="YW60" s="49"/>
      <c r="YX60" s="49"/>
      <c r="YY60" s="49"/>
      <c r="YZ60" s="49"/>
      <c r="ZA60" s="49"/>
      <c r="ZB60" s="49"/>
      <c r="ZC60" s="49"/>
      <c r="ZD60" s="49"/>
      <c r="ZE60" s="49"/>
      <c r="ZF60" s="49"/>
      <c r="ZG60" s="49"/>
      <c r="ZH60" s="49"/>
      <c r="ZI60" s="49"/>
      <c r="ZJ60" s="49"/>
      <c r="ZK60" s="49"/>
      <c r="ZL60" s="49"/>
      <c r="ZM60" s="49"/>
      <c r="ZN60" s="49"/>
      <c r="ZO60" s="49"/>
      <c r="ZP60" s="49"/>
      <c r="ZQ60" s="49"/>
      <c r="ZR60" s="49"/>
      <c r="ZS60" s="49"/>
      <c r="ZT60" s="49"/>
      <c r="ZU60" s="49"/>
      <c r="ZV60" s="49"/>
      <c r="ZW60" s="49"/>
      <c r="ZX60" s="49"/>
      <c r="ZY60" s="49"/>
      <c r="ZZ60" s="49"/>
      <c r="AAA60" s="49"/>
      <c r="AAB60" s="49"/>
      <c r="AAC60" s="49"/>
      <c r="AAD60" s="49"/>
      <c r="AAE60" s="49"/>
      <c r="AAF60" s="49"/>
      <c r="AAG60" s="49"/>
      <c r="AAH60" s="49"/>
      <c r="AAI60" s="49"/>
      <c r="AAJ60" s="49"/>
      <c r="AAK60" s="49"/>
      <c r="AAL60" s="49"/>
      <c r="AAM60" s="49"/>
      <c r="AAN60" s="49"/>
      <c r="AAO60" s="49"/>
      <c r="AAP60" s="49"/>
      <c r="AAQ60" s="49"/>
      <c r="AAR60" s="49"/>
      <c r="AAS60" s="49"/>
      <c r="AAT60" s="49"/>
      <c r="AAU60" s="49"/>
      <c r="AAV60" s="49"/>
      <c r="AAW60" s="49"/>
      <c r="AAX60" s="49"/>
    </row>
    <row r="61" spans="1:726" s="28" customFormat="1" ht="14.1" customHeight="1">
      <c r="C61" s="54" t="s">
        <v>98</v>
      </c>
      <c r="O61" s="9"/>
      <c r="P61" s="274" t="s">
        <v>214</v>
      </c>
      <c r="Q61" s="273">
        <f>SUM(AE54)</f>
        <v>0</v>
      </c>
      <c r="R61" s="9">
        <f>SUM(AD54:AE54)</f>
        <v>0</v>
      </c>
      <c r="S61" s="9">
        <f>SUM(AC54:AE54)</f>
        <v>0</v>
      </c>
      <c r="T61" s="9">
        <f>SUM(AB54:AE54)</f>
        <v>0</v>
      </c>
      <c r="U61" s="9">
        <f>SUM(AA54:AE54)</f>
        <v>0</v>
      </c>
      <c r="V61" s="9">
        <f>SUM(Z54:AE54)</f>
        <v>0</v>
      </c>
      <c r="W61" s="9">
        <f>SUM(Y54:AE54)</f>
        <v>0</v>
      </c>
      <c r="X61" s="9">
        <f>SUM(X54:AE54)</f>
        <v>0</v>
      </c>
      <c r="Y61" s="9">
        <f>SUM(W54:AE54)</f>
        <v>0</v>
      </c>
      <c r="Z61" s="9">
        <f>SUM(V54:AE54)</f>
        <v>0</v>
      </c>
      <c r="AA61" s="273">
        <f>SUM(U54:AE54)</f>
        <v>0</v>
      </c>
      <c r="AB61" s="273">
        <f>SUM(T54:AE54)</f>
        <v>0</v>
      </c>
      <c r="AC61" s="273">
        <f>SUM(S54:AE54)</f>
        <v>0</v>
      </c>
      <c r="AD61" s="273">
        <f>SUM(R54:AE54)</f>
        <v>0</v>
      </c>
      <c r="AE61" s="273">
        <f>SUM(Q54:AE54)</f>
        <v>0</v>
      </c>
      <c r="AF61" s="273">
        <f>SUM(Q54:AE54)</f>
        <v>0</v>
      </c>
      <c r="AG61" s="273">
        <f>SUM(Q54:AE54)</f>
        <v>0</v>
      </c>
      <c r="AH61" s="273">
        <f>SUM(Q54:AE54)</f>
        <v>0</v>
      </c>
      <c r="AI61" s="273">
        <f>SUM(Q54:AE54)</f>
        <v>0</v>
      </c>
      <c r="AJ61" s="273">
        <f>SUM(Q54:AE54)</f>
        <v>0</v>
      </c>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row>
    <row r="62" spans="1:726" s="28" customFormat="1" ht="5.25" customHeight="1" thickBot="1">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c r="XV62" s="9"/>
      <c r="XW62" s="9"/>
      <c r="XX62" s="9"/>
      <c r="XY62" s="9"/>
      <c r="XZ62" s="9"/>
      <c r="YA62" s="9"/>
      <c r="YB62" s="9"/>
      <c r="YC62" s="9"/>
      <c r="YD62" s="9"/>
      <c r="YE62" s="9"/>
      <c r="YF62" s="9"/>
      <c r="YG62" s="9"/>
      <c r="YH62" s="9"/>
      <c r="YI62" s="9"/>
      <c r="YJ62" s="9"/>
      <c r="YK62" s="9"/>
      <c r="YL62" s="9"/>
      <c r="YM62" s="9"/>
      <c r="YN62" s="9"/>
      <c r="YO62" s="9"/>
      <c r="YP62" s="9"/>
      <c r="YQ62" s="9"/>
      <c r="YR62" s="9"/>
      <c r="YS62" s="9"/>
      <c r="YT62" s="9"/>
      <c r="YU62" s="9"/>
      <c r="YV62" s="9"/>
      <c r="YW62" s="9"/>
      <c r="YX62" s="9"/>
      <c r="YY62" s="9"/>
      <c r="YZ62" s="9"/>
      <c r="ZA62" s="9"/>
      <c r="ZB62" s="9"/>
      <c r="ZC62" s="9"/>
      <c r="ZD62" s="9"/>
      <c r="ZE62" s="9"/>
      <c r="ZF62" s="9"/>
      <c r="ZG62" s="9"/>
      <c r="ZH62" s="9"/>
      <c r="ZI62" s="9"/>
      <c r="ZJ62" s="9"/>
      <c r="ZK62" s="9"/>
      <c r="ZL62" s="9"/>
      <c r="ZM62" s="9"/>
      <c r="ZN62" s="9"/>
      <c r="ZO62" s="9"/>
      <c r="ZP62" s="9"/>
      <c r="ZQ62" s="9"/>
      <c r="ZR62" s="9"/>
      <c r="ZS62" s="9"/>
      <c r="ZT62" s="9"/>
      <c r="ZU62" s="9"/>
      <c r="ZV62" s="9"/>
      <c r="ZW62" s="9"/>
      <c r="ZX62" s="9"/>
      <c r="ZY62" s="9"/>
      <c r="ZZ62" s="9"/>
      <c r="AAA62" s="9"/>
      <c r="AAB62" s="9"/>
      <c r="AAC62" s="9"/>
      <c r="AAD62" s="9"/>
      <c r="AAE62" s="9"/>
      <c r="AAF62" s="9"/>
      <c r="AAG62" s="9"/>
      <c r="AAH62" s="9"/>
      <c r="AAI62" s="9"/>
      <c r="AAJ62" s="9"/>
      <c r="AAK62" s="9"/>
      <c r="AAL62" s="9"/>
      <c r="AAM62" s="9"/>
      <c r="AAN62" s="9"/>
      <c r="AAO62" s="9"/>
      <c r="AAP62" s="9"/>
      <c r="AAQ62" s="9"/>
      <c r="AAR62" s="9"/>
      <c r="AAS62" s="9"/>
      <c r="AAT62" s="9"/>
      <c r="AAU62" s="9"/>
      <c r="AAV62" s="9"/>
      <c r="AAW62" s="9"/>
      <c r="AAX62" s="9"/>
    </row>
    <row r="63" spans="1:726" ht="15" customHeight="1">
      <c r="A63" s="28"/>
      <c r="C63" s="350" t="s">
        <v>27</v>
      </c>
      <c r="D63" s="351"/>
      <c r="E63" s="351"/>
      <c r="F63" s="351"/>
      <c r="G63" s="351"/>
      <c r="H63" s="351"/>
      <c r="I63" s="351"/>
      <c r="J63" s="351"/>
      <c r="K63" s="351"/>
      <c r="L63" s="352"/>
      <c r="N63" s="28"/>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row>
    <row r="64" spans="1:726" ht="15" hidden="1" customHeight="1">
      <c r="A64" s="28"/>
      <c r="C64" s="353"/>
      <c r="D64" s="354"/>
      <c r="E64" s="354"/>
      <c r="F64" s="354"/>
      <c r="G64" s="354"/>
      <c r="H64" s="354"/>
      <c r="I64" s="354"/>
      <c r="J64" s="354"/>
      <c r="K64" s="354"/>
      <c r="L64" s="355"/>
      <c r="N64" s="28"/>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row>
    <row r="65" spans="1:726" ht="15" customHeight="1" thickBot="1">
      <c r="A65" s="28"/>
      <c r="C65" s="356"/>
      <c r="D65" s="357"/>
      <c r="E65" s="357"/>
      <c r="F65" s="357"/>
      <c r="G65" s="357"/>
      <c r="H65" s="357"/>
      <c r="I65" s="357"/>
      <c r="J65" s="357"/>
      <c r="K65" s="357"/>
      <c r="L65" s="358"/>
      <c r="N65" s="28"/>
      <c r="Q65" s="277"/>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row>
    <row r="66" spans="1:726" s="49" customFormat="1" ht="5.25" customHeight="1">
      <c r="A66" s="13"/>
      <c r="B66" s="13"/>
      <c r="C66" s="13"/>
      <c r="D66" s="466"/>
      <c r="E66" s="466"/>
      <c r="F66" s="466"/>
      <c r="G66" s="466"/>
      <c r="H66" s="466"/>
      <c r="I66" s="466"/>
      <c r="J66" s="466"/>
      <c r="K66" s="466"/>
      <c r="L66" s="466"/>
      <c r="M66" s="466">
        <f>$J$60+($L$60-$J$60)/$M$78*M78</f>
        <v>0</v>
      </c>
      <c r="N66" s="13"/>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row>
    <row r="67" spans="1:726" ht="14.25" customHeight="1" thickBot="1">
      <c r="A67" s="28"/>
      <c r="C67" s="8" t="s">
        <v>16</v>
      </c>
      <c r="D67" s="18">
        <v>2020</v>
      </c>
      <c r="E67" s="18">
        <v>2030</v>
      </c>
      <c r="F67" s="44"/>
      <c r="G67" s="45"/>
      <c r="N67" s="28"/>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1"/>
      <c r="BF67" s="261"/>
      <c r="BG67" s="261"/>
      <c r="BH67" s="261"/>
      <c r="BI67" s="261"/>
      <c r="BJ67" s="261"/>
      <c r="BK67" s="261"/>
      <c r="BL67" s="261"/>
      <c r="BM67" s="261"/>
      <c r="BN67" s="261"/>
    </row>
    <row r="68" spans="1:726" ht="15" thickTop="1" thickBot="1">
      <c r="A68" s="28"/>
      <c r="C68" s="300" t="str">
        <f>"累積導入量 ["&amp;調査票!E10&amp;"]"</f>
        <v>累積導入量 [選択してください]</v>
      </c>
      <c r="D68" s="31">
        <f>IF(OR(調査票!$E$15="バイオエタノール",調査票!$E$15="バイオディーゼル",調査票!$E$15="水素",調査票!$D$10="kWh",調査票!$D$10="Nm3"),J60,IF(ISERROR(HLOOKUP(調査票!$E$14,Q58:AJ59,2,FALSE)=TRUE),0,HLOOKUP(調査票!$E$14,Q58:AJ59,2,FALSE)))</f>
        <v>0</v>
      </c>
      <c r="E68" s="32">
        <f>IF(OR(調査票!$E$15="バイオエタノール",調査票!$E$15="バイオディーゼル",調査票!$E$15="水素",調査票!$D$10="kWh",調査票!$D$10="Nm3"),L60,IF(ISERROR(HLOOKUP(調査票!$E$14,導入量!Q58:AJ62,4,FALSE)=TRUE),0,HLOOKUP(調査票!$E$14,Q58:AJ62,4,FALSE)))</f>
        <v>0</v>
      </c>
      <c r="F68" s="158" t="s">
        <v>133</v>
      </c>
      <c r="G68" s="45"/>
      <c r="N68" s="28"/>
      <c r="Q68" s="279"/>
      <c r="R68" s="279"/>
      <c r="S68" s="279"/>
      <c r="T68" s="280"/>
      <c r="U68" s="280"/>
      <c r="V68" s="280"/>
      <c r="W68" s="280"/>
      <c r="X68" s="280"/>
      <c r="Y68" s="280"/>
      <c r="Z68" s="280"/>
      <c r="AA68" s="280"/>
      <c r="AB68" s="280"/>
      <c r="AC68" s="280"/>
      <c r="AD68" s="280"/>
      <c r="AE68" s="280"/>
      <c r="AF68" s="280"/>
      <c r="AG68" s="280"/>
      <c r="AH68" s="280"/>
      <c r="AI68" s="280"/>
      <c r="AJ68" s="281"/>
      <c r="AK68" s="282"/>
      <c r="AL68" s="282"/>
      <c r="AM68" s="282"/>
      <c r="AN68" s="282"/>
      <c r="AO68" s="282"/>
      <c r="AP68" s="282"/>
      <c r="AQ68" s="282"/>
      <c r="AR68" s="282"/>
      <c r="AS68" s="282"/>
      <c r="AT68" s="282"/>
      <c r="AU68" s="282"/>
      <c r="AV68" s="282"/>
      <c r="AW68" s="283"/>
      <c r="AX68" s="280"/>
      <c r="AY68" s="283"/>
      <c r="AZ68" s="283"/>
      <c r="BA68" s="283"/>
      <c r="BB68" s="283"/>
      <c r="BC68" s="283"/>
      <c r="BD68" s="282"/>
      <c r="BE68" s="261"/>
      <c r="BF68" s="261"/>
      <c r="BG68" s="261"/>
      <c r="BH68" s="261"/>
      <c r="BI68" s="261"/>
      <c r="BJ68" s="261"/>
      <c r="BK68" s="261"/>
      <c r="BL68" s="261"/>
      <c r="BM68" s="261"/>
      <c r="BN68" s="261"/>
    </row>
    <row r="69" spans="1:726" s="28" customFormat="1" ht="5.25" customHeight="1">
      <c r="C69" s="125"/>
      <c r="D69" s="126"/>
      <c r="E69" s="126"/>
      <c r="F69" s="44"/>
      <c r="G69" s="45"/>
      <c r="O69" s="9"/>
      <c r="P69" s="9"/>
      <c r="Q69" s="279"/>
      <c r="R69" s="279"/>
      <c r="S69" s="279"/>
      <c r="T69" s="280"/>
      <c r="U69" s="280"/>
      <c r="V69" s="280"/>
      <c r="W69" s="280"/>
      <c r="X69" s="280"/>
      <c r="Y69" s="280"/>
      <c r="Z69" s="280"/>
      <c r="AA69" s="280"/>
      <c r="AB69" s="280"/>
      <c r="AC69" s="280"/>
      <c r="AD69" s="280"/>
      <c r="AE69" s="280"/>
      <c r="AF69" s="280"/>
      <c r="AG69" s="280"/>
      <c r="AH69" s="280"/>
      <c r="AI69" s="280"/>
      <c r="AJ69" s="281"/>
      <c r="AK69" s="282"/>
      <c r="AL69" s="282"/>
      <c r="AM69" s="282"/>
      <c r="AN69" s="282"/>
      <c r="AO69" s="282"/>
      <c r="AP69" s="282"/>
      <c r="AQ69" s="282"/>
      <c r="AR69" s="282"/>
      <c r="AS69" s="282"/>
      <c r="AT69" s="282"/>
      <c r="AU69" s="282"/>
      <c r="AV69" s="282"/>
      <c r="AW69" s="283"/>
      <c r="AX69" s="280"/>
      <c r="AY69" s="283"/>
      <c r="AZ69" s="283"/>
      <c r="BA69" s="283"/>
      <c r="BB69" s="283"/>
      <c r="BC69" s="283"/>
      <c r="BD69" s="282"/>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c r="XV69" s="9"/>
      <c r="XW69" s="9"/>
      <c r="XX69" s="9"/>
      <c r="XY69" s="9"/>
      <c r="XZ69" s="9"/>
      <c r="YA69" s="9"/>
      <c r="YB69" s="9"/>
      <c r="YC69" s="9"/>
      <c r="YD69" s="9"/>
      <c r="YE69" s="9"/>
      <c r="YF69" s="9"/>
      <c r="YG69" s="9"/>
      <c r="YH69" s="9"/>
      <c r="YI69" s="9"/>
      <c r="YJ69" s="9"/>
      <c r="YK69" s="9"/>
      <c r="YL69" s="9"/>
      <c r="YM69" s="9"/>
      <c r="YN69" s="9"/>
      <c r="YO69" s="9"/>
      <c r="YP69" s="9"/>
      <c r="YQ69" s="9"/>
      <c r="YR69" s="9"/>
      <c r="YS69" s="9"/>
      <c r="YT69" s="9"/>
      <c r="YU69" s="9"/>
      <c r="YV69" s="9"/>
      <c r="YW69" s="9"/>
      <c r="YX69" s="9"/>
      <c r="YY69" s="9"/>
      <c r="YZ69" s="9"/>
      <c r="ZA69" s="9"/>
      <c r="ZB69" s="9"/>
      <c r="ZC69" s="9"/>
      <c r="ZD69" s="9"/>
      <c r="ZE69" s="9"/>
      <c r="ZF69" s="9"/>
      <c r="ZG69" s="9"/>
      <c r="ZH69" s="9"/>
      <c r="ZI69" s="9"/>
      <c r="ZJ69" s="9"/>
      <c r="ZK69" s="9"/>
      <c r="ZL69" s="9"/>
      <c r="ZM69" s="9"/>
      <c r="ZN69" s="9"/>
      <c r="ZO69" s="9"/>
      <c r="ZP69" s="9"/>
      <c r="ZQ69" s="9"/>
      <c r="ZR69" s="9"/>
      <c r="ZS69" s="9"/>
      <c r="ZT69" s="9"/>
      <c r="ZU69" s="9"/>
      <c r="ZV69" s="9"/>
      <c r="ZW69" s="9"/>
      <c r="ZX69" s="9"/>
      <c r="ZY69" s="9"/>
      <c r="ZZ69" s="9"/>
      <c r="AAA69" s="9"/>
      <c r="AAB69" s="9"/>
      <c r="AAC69" s="9"/>
      <c r="AAD69" s="9"/>
      <c r="AAE69" s="9"/>
      <c r="AAF69" s="9"/>
      <c r="AAG69" s="9"/>
      <c r="AAH69" s="9"/>
      <c r="AAI69" s="9"/>
      <c r="AAJ69" s="9"/>
      <c r="AAK69" s="9"/>
      <c r="AAL69" s="9"/>
      <c r="AAM69" s="9"/>
      <c r="AAN69" s="9"/>
      <c r="AAO69" s="9"/>
      <c r="AAP69" s="9"/>
      <c r="AAQ69" s="9"/>
      <c r="AAR69" s="9"/>
      <c r="AAS69" s="9"/>
      <c r="AAT69" s="9"/>
      <c r="AAU69" s="9"/>
      <c r="AAV69" s="9"/>
      <c r="AAW69" s="9"/>
      <c r="AAX69" s="9"/>
    </row>
    <row r="70" spans="1:726" s="28" customFormat="1" ht="14.25">
      <c r="B70" s="338" t="s">
        <v>104</v>
      </c>
      <c r="C70" s="338"/>
      <c r="D70" s="338"/>
      <c r="E70" s="338"/>
      <c r="F70" s="338"/>
      <c r="G70" s="338"/>
      <c r="H70" s="338"/>
      <c r="I70" s="338"/>
      <c r="J70" s="338"/>
      <c r="K70" s="338"/>
      <c r="L70" s="338"/>
      <c r="M70" s="338"/>
      <c r="O70" s="9"/>
      <c r="P70" s="9"/>
      <c r="Q70" s="279"/>
      <c r="R70" s="279"/>
      <c r="S70" s="279"/>
      <c r="T70" s="280"/>
      <c r="U70" s="280"/>
      <c r="V70" s="280"/>
      <c r="W70" s="280"/>
      <c r="X70" s="280"/>
      <c r="Y70" s="280"/>
      <c r="Z70" s="280"/>
      <c r="AA70" s="280"/>
      <c r="AB70" s="280"/>
      <c r="AC70" s="280"/>
      <c r="AD70" s="280"/>
      <c r="AE70" s="280"/>
      <c r="AF70" s="280"/>
      <c r="AG70" s="280"/>
      <c r="AH70" s="280"/>
      <c r="AI70" s="280"/>
      <c r="AJ70" s="281"/>
      <c r="AK70" s="282"/>
      <c r="AL70" s="282"/>
      <c r="AM70" s="282"/>
      <c r="AN70" s="282"/>
      <c r="AO70" s="282"/>
      <c r="AP70" s="282"/>
      <c r="AQ70" s="282"/>
      <c r="AR70" s="282"/>
      <c r="AS70" s="282"/>
      <c r="AT70" s="282"/>
      <c r="AU70" s="282"/>
      <c r="AV70" s="282"/>
      <c r="AW70" s="283"/>
      <c r="AX70" s="280"/>
      <c r="AY70" s="283"/>
      <c r="AZ70" s="283"/>
      <c r="BA70" s="283"/>
      <c r="BB70" s="283"/>
      <c r="BC70" s="283"/>
      <c r="BD70" s="282"/>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c r="XV70" s="9"/>
      <c r="XW70" s="9"/>
      <c r="XX70" s="9"/>
      <c r="XY70" s="9"/>
      <c r="XZ70" s="9"/>
      <c r="YA70" s="9"/>
      <c r="YB70" s="9"/>
      <c r="YC70" s="9"/>
      <c r="YD70" s="9"/>
      <c r="YE70" s="9"/>
      <c r="YF70" s="9"/>
      <c r="YG70" s="9"/>
      <c r="YH70" s="9"/>
      <c r="YI70" s="9"/>
      <c r="YJ70" s="9"/>
      <c r="YK70" s="9"/>
      <c r="YL70" s="9"/>
      <c r="YM70" s="9"/>
      <c r="YN70" s="9"/>
      <c r="YO70" s="9"/>
      <c r="YP70" s="9"/>
      <c r="YQ70" s="9"/>
      <c r="YR70" s="9"/>
      <c r="YS70" s="9"/>
      <c r="YT70" s="9"/>
      <c r="YU70" s="9"/>
      <c r="YV70" s="9"/>
      <c r="YW70" s="9"/>
      <c r="YX70" s="9"/>
      <c r="YY70" s="9"/>
      <c r="YZ70" s="9"/>
      <c r="ZA70" s="9"/>
      <c r="ZB70" s="9"/>
      <c r="ZC70" s="9"/>
      <c r="ZD70" s="9"/>
      <c r="ZE70" s="9"/>
      <c r="ZF70" s="9"/>
      <c r="ZG70" s="9"/>
      <c r="ZH70" s="9"/>
      <c r="ZI70" s="9"/>
      <c r="ZJ70" s="9"/>
      <c r="ZK70" s="9"/>
      <c r="ZL70" s="9"/>
      <c r="ZM70" s="9"/>
      <c r="ZN70" s="9"/>
      <c r="ZO70" s="9"/>
      <c r="ZP70" s="9"/>
      <c r="ZQ70" s="9"/>
      <c r="ZR70" s="9"/>
      <c r="ZS70" s="9"/>
      <c r="ZT70" s="9"/>
      <c r="ZU70" s="9"/>
      <c r="ZV70" s="9"/>
      <c r="ZW70" s="9"/>
      <c r="ZX70" s="9"/>
      <c r="ZY70" s="9"/>
      <c r="ZZ70" s="9"/>
      <c r="AAA70" s="9"/>
      <c r="AAB70" s="9"/>
      <c r="AAC70" s="9"/>
      <c r="AAD70" s="9"/>
      <c r="AAE70" s="9"/>
      <c r="AAF70" s="9"/>
      <c r="AAG70" s="9"/>
      <c r="AAH70" s="9"/>
      <c r="AAI70" s="9"/>
      <c r="AAJ70" s="9"/>
      <c r="AAK70" s="9"/>
      <c r="AAL70" s="9"/>
      <c r="AAM70" s="9"/>
      <c r="AAN70" s="9"/>
      <c r="AAO70" s="9"/>
      <c r="AAP70" s="9"/>
      <c r="AAQ70" s="9"/>
      <c r="AAR70" s="9"/>
      <c r="AAS70" s="9"/>
      <c r="AAT70" s="9"/>
      <c r="AAU70" s="9"/>
      <c r="AAV70" s="9"/>
      <c r="AAW70" s="9"/>
      <c r="AAX70" s="9"/>
    </row>
    <row r="71" spans="1:726">
      <c r="A71" s="28"/>
      <c r="N71" s="28"/>
    </row>
    <row r="72" spans="1:726" ht="14.25">
      <c r="A72" s="28"/>
      <c r="B72" s="10" t="s">
        <v>76</v>
      </c>
      <c r="C72" s="2"/>
      <c r="D72" s="2"/>
      <c r="E72" s="2"/>
      <c r="F72" s="2"/>
      <c r="G72" s="2"/>
      <c r="H72" s="2"/>
      <c r="I72" s="2"/>
      <c r="J72" s="2"/>
      <c r="K72" s="2"/>
      <c r="L72" s="2"/>
      <c r="M72" s="2"/>
      <c r="N72" s="28"/>
    </row>
    <row r="73" spans="1:726" ht="5.25" customHeight="1">
      <c r="A73" s="28"/>
      <c r="C73" s="36"/>
      <c r="N73" s="28"/>
    </row>
    <row r="74" spans="1:726" ht="27" customHeight="1">
      <c r="A74" s="28"/>
      <c r="C74" s="363" t="s">
        <v>99</v>
      </c>
      <c r="D74" s="363"/>
      <c r="E74" s="363"/>
      <c r="F74" s="363"/>
      <c r="G74" s="363"/>
      <c r="H74" s="363"/>
      <c r="I74" s="363"/>
      <c r="J74" s="363"/>
      <c r="K74" s="363"/>
      <c r="L74" s="363"/>
      <c r="M74" s="363"/>
      <c r="N74" s="28"/>
      <c r="Q74" s="294" t="s">
        <v>216</v>
      </c>
      <c r="U74" s="274" t="s">
        <v>217</v>
      </c>
      <c r="V74" s="9">
        <v>1</v>
      </c>
      <c r="W74" s="9">
        <v>2</v>
      </c>
      <c r="X74" s="9">
        <v>3</v>
      </c>
      <c r="Y74" s="9">
        <v>4</v>
      </c>
      <c r="Z74" s="9">
        <v>5</v>
      </c>
      <c r="AA74" s="9">
        <v>6</v>
      </c>
      <c r="AB74" s="9">
        <v>7</v>
      </c>
      <c r="AC74" s="9">
        <v>8</v>
      </c>
      <c r="AD74" s="9">
        <v>9</v>
      </c>
      <c r="AE74" s="9">
        <v>10</v>
      </c>
    </row>
    <row r="75" spans="1:726" ht="5.25" customHeight="1">
      <c r="A75" s="28"/>
      <c r="I75" s="42"/>
      <c r="J75" s="42"/>
      <c r="N75" s="28"/>
    </row>
    <row r="76" spans="1:726" ht="14.25" thickBot="1">
      <c r="A76" s="28"/>
      <c r="C76" s="339" t="s">
        <v>16</v>
      </c>
      <c r="D76" s="340"/>
      <c r="E76" s="341"/>
      <c r="F76" s="7">
        <v>2016</v>
      </c>
      <c r="G76" s="34">
        <v>2017</v>
      </c>
      <c r="H76" s="34">
        <v>2018</v>
      </c>
      <c r="I76" s="34">
        <v>2019</v>
      </c>
      <c r="J76" s="7">
        <v>2020</v>
      </c>
      <c r="K76" s="34" t="s">
        <v>40</v>
      </c>
      <c r="L76" s="7">
        <v>2030</v>
      </c>
      <c r="N76" s="28"/>
      <c r="Q76" s="295">
        <v>2016</v>
      </c>
      <c r="R76" s="295">
        <v>2017</v>
      </c>
      <c r="S76" s="295">
        <v>2018</v>
      </c>
      <c r="T76" s="295">
        <v>2019</v>
      </c>
      <c r="U76" s="295">
        <v>2020</v>
      </c>
      <c r="V76" s="295">
        <v>2021</v>
      </c>
      <c r="W76" s="295">
        <v>2022</v>
      </c>
      <c r="X76" s="295">
        <v>2023</v>
      </c>
      <c r="Y76" s="295">
        <v>2024</v>
      </c>
      <c r="Z76" s="295">
        <v>2025</v>
      </c>
      <c r="AA76" s="295">
        <v>2026</v>
      </c>
      <c r="AB76" s="295">
        <v>2027</v>
      </c>
      <c r="AC76" s="295">
        <v>2028</v>
      </c>
      <c r="AD76" s="295">
        <v>2029</v>
      </c>
      <c r="AE76" s="295">
        <v>2030</v>
      </c>
    </row>
    <row r="77" spans="1:726" ht="15" thickTop="1" thickBot="1">
      <c r="A77" s="28"/>
      <c r="C77" s="342" t="str">
        <f>"供給量["&amp;調査票!E10&amp;"/年]"</f>
        <v>供給量[選択してください/年]</v>
      </c>
      <c r="D77" s="343"/>
      <c r="E77" s="344"/>
      <c r="F77" s="135">
        <v>0</v>
      </c>
      <c r="G77" s="134">
        <f>F77+(J77-F77)/4*1</f>
        <v>0</v>
      </c>
      <c r="H77" s="111">
        <f>F77+(J77-F77)/4*2</f>
        <v>0</v>
      </c>
      <c r="I77" s="111">
        <f>F77+(J77-F77)/4*3</f>
        <v>0</v>
      </c>
      <c r="J77" s="89">
        <v>0</v>
      </c>
      <c r="K77" s="275" t="s">
        <v>36</v>
      </c>
      <c r="L77" s="89">
        <f>J77</f>
        <v>0</v>
      </c>
      <c r="N77" s="28"/>
      <c r="Q77" s="273">
        <f>F77</f>
        <v>0</v>
      </c>
      <c r="R77" s="273">
        <f t="shared" ref="R77:U77" si="3">G77</f>
        <v>0</v>
      </c>
      <c r="S77" s="273">
        <f t="shared" si="3"/>
        <v>0</v>
      </c>
      <c r="T77" s="273">
        <f t="shared" si="3"/>
        <v>0</v>
      </c>
      <c r="U77" s="273">
        <f t="shared" si="3"/>
        <v>0</v>
      </c>
      <c r="V77" s="9">
        <f t="shared" ref="V77:AD77" si="4">$U77+($AE77-$U77)/$AE74*V74</f>
        <v>0</v>
      </c>
      <c r="W77" s="9">
        <f t="shared" si="4"/>
        <v>0</v>
      </c>
      <c r="X77" s="9">
        <f t="shared" si="4"/>
        <v>0</v>
      </c>
      <c r="Y77" s="9">
        <f t="shared" si="4"/>
        <v>0</v>
      </c>
      <c r="Z77" s="9">
        <f t="shared" si="4"/>
        <v>0</v>
      </c>
      <c r="AA77" s="9">
        <f t="shared" si="4"/>
        <v>0</v>
      </c>
      <c r="AB77" s="9">
        <f t="shared" si="4"/>
        <v>0</v>
      </c>
      <c r="AC77" s="9">
        <f t="shared" si="4"/>
        <v>0</v>
      </c>
      <c r="AD77" s="9">
        <f t="shared" si="4"/>
        <v>0</v>
      </c>
      <c r="AE77" s="273">
        <f>L77</f>
        <v>0</v>
      </c>
    </row>
    <row r="78" spans="1:726" s="13" customFormat="1" ht="5.25" customHeight="1">
      <c r="C78" s="467"/>
      <c r="D78" s="468">
        <v>1</v>
      </c>
      <c r="E78" s="468">
        <v>2</v>
      </c>
      <c r="F78" s="468">
        <v>3</v>
      </c>
      <c r="G78" s="468">
        <v>4</v>
      </c>
      <c r="H78" s="468">
        <v>5</v>
      </c>
      <c r="I78" s="468">
        <v>6</v>
      </c>
      <c r="J78" s="468">
        <v>7</v>
      </c>
      <c r="K78" s="468">
        <v>8</v>
      </c>
      <c r="L78" s="468">
        <v>9</v>
      </c>
      <c r="M78" s="468">
        <v>10</v>
      </c>
    </row>
    <row r="79" spans="1:726" ht="14.1" customHeight="1">
      <c r="A79" s="28"/>
      <c r="C79" s="54" t="s">
        <v>80</v>
      </c>
      <c r="N79" s="28"/>
      <c r="Q79" s="294" t="s">
        <v>211</v>
      </c>
    </row>
    <row r="80" spans="1:726" ht="5.25" customHeight="1" thickBot="1">
      <c r="A80" s="28"/>
      <c r="N80" s="28"/>
    </row>
    <row r="81" spans="1:56">
      <c r="A81" s="28"/>
      <c r="C81" s="350" t="s">
        <v>27</v>
      </c>
      <c r="D81" s="351"/>
      <c r="E81" s="351"/>
      <c r="F81" s="351"/>
      <c r="G81" s="351"/>
      <c r="H81" s="351"/>
      <c r="I81" s="351"/>
      <c r="J81" s="351"/>
      <c r="K81" s="351"/>
      <c r="L81" s="352"/>
      <c r="N81" s="28"/>
      <c r="P81" s="274" t="s">
        <v>215</v>
      </c>
      <c r="Q81" s="295">
        <v>1</v>
      </c>
      <c r="R81" s="295">
        <v>2</v>
      </c>
      <c r="S81" s="295">
        <v>3</v>
      </c>
      <c r="T81" s="295">
        <v>4</v>
      </c>
      <c r="U81" s="295">
        <v>5</v>
      </c>
      <c r="V81" s="295">
        <v>6</v>
      </c>
      <c r="W81" s="295">
        <v>7</v>
      </c>
      <c r="X81" s="295">
        <v>8</v>
      </c>
      <c r="Y81" s="295">
        <v>9</v>
      </c>
      <c r="Z81" s="295">
        <v>10</v>
      </c>
      <c r="AA81" s="295">
        <v>11</v>
      </c>
      <c r="AB81" s="295">
        <v>12</v>
      </c>
      <c r="AC81" s="295">
        <v>13</v>
      </c>
      <c r="AD81" s="295">
        <v>14</v>
      </c>
      <c r="AE81" s="295">
        <v>15</v>
      </c>
      <c r="AF81" s="295">
        <v>16</v>
      </c>
      <c r="AG81" s="295">
        <v>17</v>
      </c>
      <c r="AH81" s="295">
        <v>18</v>
      </c>
      <c r="AI81" s="295">
        <v>19</v>
      </c>
      <c r="AJ81" s="295">
        <v>20</v>
      </c>
      <c r="AK81" s="295">
        <v>20</v>
      </c>
    </row>
    <row r="82" spans="1:56" hidden="1">
      <c r="A82" s="28"/>
      <c r="C82" s="353"/>
      <c r="D82" s="354"/>
      <c r="E82" s="354"/>
      <c r="F82" s="354"/>
      <c r="G82" s="354"/>
      <c r="H82" s="354"/>
      <c r="I82" s="354"/>
      <c r="J82" s="354"/>
      <c r="K82" s="354"/>
      <c r="L82" s="355"/>
      <c r="N82" s="28"/>
    </row>
    <row r="83" spans="1:56" s="277" customFormat="1" ht="14.25" thickBot="1">
      <c r="A83" s="28"/>
      <c r="B83" s="28"/>
      <c r="C83" s="356"/>
      <c r="D83" s="357"/>
      <c r="E83" s="357"/>
      <c r="F83" s="357"/>
      <c r="G83" s="357"/>
      <c r="H83" s="357"/>
      <c r="I83" s="357"/>
      <c r="J83" s="357"/>
      <c r="K83" s="357"/>
      <c r="L83" s="358"/>
      <c r="M83" s="28"/>
      <c r="N83" s="28"/>
      <c r="O83" s="9"/>
      <c r="P83" s="274" t="s">
        <v>213</v>
      </c>
      <c r="Q83" s="273">
        <f>SUM(U77)</f>
        <v>0</v>
      </c>
      <c r="R83" s="273">
        <f>SUM(T77:U77)</f>
        <v>0</v>
      </c>
      <c r="S83" s="273">
        <f>SUM(S77:U77)</f>
        <v>0</v>
      </c>
      <c r="T83" s="273">
        <f>SUM(R77:U77)</f>
        <v>0</v>
      </c>
      <c r="U83" s="273">
        <f>SUM(Q77:U77)</f>
        <v>0</v>
      </c>
      <c r="V83" s="273">
        <f>SUM(Q77:U77)</f>
        <v>0</v>
      </c>
      <c r="W83" s="273">
        <f>SUM(Q77:U77)</f>
        <v>0</v>
      </c>
      <c r="X83" s="273">
        <f>SUM(Q77:U77)</f>
        <v>0</v>
      </c>
      <c r="Y83" s="273">
        <f>SUM(Q77:U77)</f>
        <v>0</v>
      </c>
      <c r="Z83" s="273">
        <f>SUM(Q77:U77)</f>
        <v>0</v>
      </c>
      <c r="AA83" s="273">
        <f>SUM(Q77:U77)</f>
        <v>0</v>
      </c>
      <c r="AB83" s="273">
        <f>SUM(Q77:U77)</f>
        <v>0</v>
      </c>
      <c r="AC83" s="273">
        <f>SUM(Q77:U77)</f>
        <v>0</v>
      </c>
      <c r="AD83" s="273">
        <f>SUM(Q77:U77)</f>
        <v>0</v>
      </c>
      <c r="AE83" s="273">
        <f>SUM(Q77:U77)</f>
        <v>0</v>
      </c>
      <c r="AF83" s="273">
        <f>SUM(Q77:U77)</f>
        <v>0</v>
      </c>
      <c r="AG83" s="273">
        <f>SUM(Q77:U77)</f>
        <v>0</v>
      </c>
      <c r="AH83" s="273">
        <f>SUM(Q77:U77)</f>
        <v>0</v>
      </c>
      <c r="AI83" s="273">
        <f>SUM(Q77:U77)</f>
        <v>0</v>
      </c>
      <c r="AJ83" s="273">
        <f>SUM(Q77:U77)</f>
        <v>0</v>
      </c>
      <c r="AK83" s="273">
        <f>SUM(Q77:U77)</f>
        <v>0</v>
      </c>
    </row>
    <row r="84" spans="1:56" s="470" customFormat="1" ht="5.25" customHeight="1">
      <c r="A84" s="13"/>
      <c r="B84" s="13"/>
      <c r="C84" s="469"/>
      <c r="D84" s="466" t="e">
        <f t="shared" ref="D84:M84" si="5">$K$77+($M$77-$K$77)/$M$78*D78</f>
        <v>#VALUE!</v>
      </c>
      <c r="E84" s="466" t="e">
        <f t="shared" si="5"/>
        <v>#VALUE!</v>
      </c>
      <c r="F84" s="466" t="e">
        <f t="shared" si="5"/>
        <v>#VALUE!</v>
      </c>
      <c r="G84" s="466" t="e">
        <f t="shared" si="5"/>
        <v>#VALUE!</v>
      </c>
      <c r="H84" s="466" t="e">
        <f t="shared" si="5"/>
        <v>#VALUE!</v>
      </c>
      <c r="I84" s="466" t="e">
        <f t="shared" si="5"/>
        <v>#VALUE!</v>
      </c>
      <c r="J84" s="466" t="e">
        <f t="shared" si="5"/>
        <v>#VALUE!</v>
      </c>
      <c r="K84" s="466" t="e">
        <f t="shared" si="5"/>
        <v>#VALUE!</v>
      </c>
      <c r="L84" s="466" t="e">
        <f t="shared" si="5"/>
        <v>#VALUE!</v>
      </c>
      <c r="M84" s="466" t="e">
        <f t="shared" si="5"/>
        <v>#VALUE!</v>
      </c>
      <c r="N84" s="13"/>
      <c r="O84" s="13"/>
    </row>
    <row r="85" spans="1:56" s="277" customFormat="1" ht="14.25" thickBot="1">
      <c r="A85" s="28"/>
      <c r="B85" s="28"/>
      <c r="C85" s="8" t="s">
        <v>16</v>
      </c>
      <c r="D85" s="18">
        <v>2020</v>
      </c>
      <c r="E85" s="18">
        <v>2030</v>
      </c>
      <c r="F85" s="46"/>
      <c r="G85" s="46"/>
      <c r="H85" s="46"/>
      <c r="I85" s="46"/>
      <c r="J85" s="46"/>
      <c r="K85" s="46"/>
      <c r="L85" s="46"/>
      <c r="M85" s="28"/>
      <c r="N85" s="28"/>
      <c r="O85" s="9"/>
      <c r="P85" s="274" t="s">
        <v>214</v>
      </c>
      <c r="Q85" s="273">
        <f>SUM(AE77)</f>
        <v>0</v>
      </c>
      <c r="R85" s="9">
        <f>SUM(AD77:AE77)</f>
        <v>0</v>
      </c>
      <c r="S85" s="9">
        <f>SUM(AC77:AE77)</f>
        <v>0</v>
      </c>
      <c r="T85" s="9">
        <f>SUM(AB77:AE77)</f>
        <v>0</v>
      </c>
      <c r="U85" s="9">
        <f>SUM(AA77:AE77)</f>
        <v>0</v>
      </c>
      <c r="V85" s="9">
        <f>SUM(Z77:AE77)</f>
        <v>0</v>
      </c>
      <c r="W85" s="9">
        <f>SUM(Y77:AE77)</f>
        <v>0</v>
      </c>
      <c r="X85" s="9">
        <f>SUM(X77:AE77)</f>
        <v>0</v>
      </c>
      <c r="Y85" s="9">
        <f>SUM(W77:AE77)</f>
        <v>0</v>
      </c>
      <c r="Z85" s="9">
        <f>SUM(V77:AE77)</f>
        <v>0</v>
      </c>
      <c r="AA85" s="273">
        <f>SUM(U77:AE77)</f>
        <v>0</v>
      </c>
      <c r="AB85" s="273">
        <f>SUM(T77:AE77)</f>
        <v>0</v>
      </c>
      <c r="AC85" s="273">
        <f>SUM(S77:AE77)</f>
        <v>0</v>
      </c>
      <c r="AD85" s="273">
        <f>SUM(R77:AE77)</f>
        <v>0</v>
      </c>
      <c r="AE85" s="273">
        <f>SUM(Q77:AE77)</f>
        <v>0</v>
      </c>
      <c r="AF85" s="273">
        <f>SUM(Q77:AE77)</f>
        <v>0</v>
      </c>
      <c r="AG85" s="273">
        <f>SUM(Q77:AE77)</f>
        <v>0</v>
      </c>
      <c r="AH85" s="273">
        <f>SUM(Q77:AE77)</f>
        <v>0</v>
      </c>
      <c r="AI85" s="273">
        <f>SUM(Q77:AE77)</f>
        <v>0</v>
      </c>
      <c r="AJ85" s="273">
        <f>SUM(Q77:AE77)</f>
        <v>0</v>
      </c>
      <c r="AK85" s="273">
        <f>SUM(Q77:AE77)</f>
        <v>0</v>
      </c>
      <c r="AL85" s="284"/>
      <c r="AM85" s="284"/>
      <c r="AN85" s="284"/>
      <c r="AO85" s="284"/>
      <c r="AP85" s="284"/>
      <c r="AQ85" s="284"/>
      <c r="AR85" s="284"/>
      <c r="AS85" s="284"/>
      <c r="AT85" s="284"/>
      <c r="AU85" s="284"/>
      <c r="AV85" s="284"/>
      <c r="AW85" s="284"/>
      <c r="AX85" s="284"/>
      <c r="AY85" s="284"/>
      <c r="AZ85" s="284"/>
      <c r="BA85" s="284"/>
      <c r="BB85" s="284"/>
      <c r="BC85" s="284"/>
      <c r="BD85" s="284"/>
    </row>
    <row r="86" spans="1:56" s="277" customFormat="1" ht="15" thickTop="1" thickBot="1">
      <c r="A86" s="28"/>
      <c r="B86" s="28"/>
      <c r="C86" s="301" t="str">
        <f>"累積導入量["&amp;調査票!E10&amp;"]"</f>
        <v>累積導入量[選択してください]</v>
      </c>
      <c r="D86" s="109">
        <f>IF(OR(調査票!$E$15="バイオエタノール",調査票!$E$15="バイオディーゼル",調査票!$E$15="水素",調査票!$D$10="kWh",調査票!$D$10="Nm3"),J77,IF(ISERROR(HLOOKUP(調査票!$E$14,Q81:AK83,3,FALSE)=TRUE),0,HLOOKUP(調査票!$E$14,Q81:AK83,3,FALSE)))</f>
        <v>0</v>
      </c>
      <c r="E86" s="110">
        <f>IF(OR(調査票!$E$15="バイオエタノール",調査票!$E$15="バイオディーゼル",調査票!$E$15="水素",調査票!$D$10="kWh",調査票!$D$10="Nm3"),L77,IF(ISERROR(HLOOKUP(調査票!$E$14,Q81:AK85,5,FALSE)=TRUE),0,HLOOKUP(調査票!$E$14,Q81:AK85,5,FALSE)))</f>
        <v>0</v>
      </c>
      <c r="F86" s="87" t="s">
        <v>62</v>
      </c>
      <c r="G86" s="46"/>
      <c r="H86" s="46"/>
      <c r="I86" s="46"/>
      <c r="J86" s="46"/>
      <c r="K86" s="46"/>
      <c r="L86" s="46"/>
      <c r="M86" s="28"/>
      <c r="N86" s="28"/>
      <c r="O86" s="9"/>
      <c r="P86" s="9"/>
      <c r="Q86" s="285"/>
      <c r="R86" s="285"/>
      <c r="S86" s="285"/>
      <c r="T86" s="286"/>
      <c r="U86" s="286"/>
      <c r="V86" s="286"/>
      <c r="W86" s="286"/>
      <c r="X86" s="286"/>
      <c r="Y86" s="286"/>
      <c r="Z86" s="286"/>
      <c r="AA86" s="287"/>
      <c r="AB86" s="287"/>
      <c r="AC86" s="287"/>
      <c r="AD86" s="287"/>
      <c r="AE86" s="287"/>
      <c r="AF86" s="287"/>
      <c r="AG86" s="287"/>
      <c r="AH86" s="287"/>
      <c r="AI86" s="287"/>
      <c r="AJ86" s="288"/>
      <c r="AK86" s="285"/>
      <c r="AL86" s="285"/>
      <c r="AM86" s="285"/>
      <c r="AN86" s="285"/>
      <c r="AO86" s="285"/>
      <c r="AP86" s="285"/>
      <c r="AQ86" s="285"/>
      <c r="AR86" s="285"/>
      <c r="AS86" s="285"/>
      <c r="AT86" s="285"/>
      <c r="AU86" s="285"/>
      <c r="AV86" s="285"/>
      <c r="AW86" s="286"/>
      <c r="AX86" s="287"/>
      <c r="AY86" s="286"/>
      <c r="AZ86" s="286"/>
      <c r="BA86" s="286"/>
      <c r="BB86" s="286"/>
      <c r="BC86" s="286"/>
      <c r="BD86" s="285"/>
    </row>
    <row r="87" spans="1:56" s="277" customFormat="1" ht="5.25" customHeight="1">
      <c r="A87" s="28"/>
      <c r="B87" s="28"/>
      <c r="C87" s="125"/>
      <c r="D87" s="126"/>
      <c r="E87" s="126"/>
      <c r="F87" s="87"/>
      <c r="G87" s="46"/>
      <c r="H87" s="46"/>
      <c r="I87" s="46"/>
      <c r="J87" s="46"/>
      <c r="K87" s="46"/>
      <c r="L87" s="46"/>
      <c r="M87" s="28"/>
      <c r="N87" s="28"/>
      <c r="O87" s="9"/>
      <c r="P87" s="9"/>
      <c r="Q87" s="289"/>
      <c r="R87" s="289"/>
      <c r="S87" s="289"/>
      <c r="T87" s="290"/>
      <c r="U87" s="290"/>
      <c r="V87" s="290"/>
      <c r="W87" s="290"/>
      <c r="X87" s="290"/>
      <c r="Y87" s="290"/>
      <c r="Z87" s="290"/>
      <c r="AA87" s="291"/>
      <c r="AB87" s="291"/>
      <c r="AC87" s="291"/>
      <c r="AD87" s="291"/>
      <c r="AE87" s="291"/>
      <c r="AF87" s="291"/>
      <c r="AG87" s="291"/>
      <c r="AH87" s="291"/>
      <c r="AI87" s="291"/>
      <c r="AJ87" s="292"/>
      <c r="AK87" s="289"/>
      <c r="AL87" s="289"/>
      <c r="AM87" s="289"/>
      <c r="AN87" s="289"/>
      <c r="AO87" s="289"/>
      <c r="AP87" s="289"/>
      <c r="AQ87" s="289"/>
      <c r="AR87" s="289"/>
      <c r="AS87" s="289"/>
      <c r="AT87" s="289"/>
      <c r="AU87" s="289"/>
      <c r="AV87" s="289"/>
      <c r="AW87" s="290"/>
      <c r="AX87" s="291"/>
      <c r="AY87" s="290"/>
      <c r="AZ87" s="290"/>
      <c r="BA87" s="290"/>
      <c r="BB87" s="290"/>
      <c r="BC87" s="290"/>
      <c r="BD87" s="289"/>
    </row>
    <row r="88" spans="1:56" s="277" customFormat="1" ht="14.25">
      <c r="A88" s="28"/>
      <c r="B88" s="338" t="s">
        <v>104</v>
      </c>
      <c r="C88" s="338"/>
      <c r="D88" s="338"/>
      <c r="E88" s="338"/>
      <c r="F88" s="338"/>
      <c r="G88" s="338"/>
      <c r="H88" s="338"/>
      <c r="I88" s="338"/>
      <c r="J88" s="338"/>
      <c r="K88" s="338"/>
      <c r="L88" s="338"/>
      <c r="M88" s="338"/>
      <c r="N88" s="28"/>
      <c r="O88" s="9"/>
      <c r="P88" s="9"/>
      <c r="Q88" s="289"/>
      <c r="R88" s="289"/>
      <c r="S88" s="289"/>
      <c r="T88" s="290"/>
      <c r="U88" s="290"/>
      <c r="V88" s="290"/>
      <c r="W88" s="290"/>
      <c r="X88" s="290"/>
      <c r="Y88" s="290"/>
      <c r="Z88" s="290"/>
      <c r="AA88" s="291"/>
      <c r="AB88" s="291"/>
      <c r="AC88" s="291"/>
      <c r="AD88" s="291"/>
      <c r="AE88" s="291"/>
      <c r="AF88" s="291"/>
      <c r="AG88" s="291"/>
      <c r="AH88" s="291"/>
      <c r="AI88" s="291"/>
      <c r="AJ88" s="292"/>
      <c r="AK88" s="289"/>
      <c r="AL88" s="289"/>
      <c r="AM88" s="289"/>
      <c r="AN88" s="289"/>
      <c r="AO88" s="289"/>
      <c r="AP88" s="289"/>
      <c r="AQ88" s="289"/>
      <c r="AR88" s="289"/>
      <c r="AS88" s="289"/>
      <c r="AT88" s="289"/>
      <c r="AU88" s="289"/>
      <c r="AV88" s="289"/>
      <c r="AW88" s="290"/>
      <c r="AX88" s="291"/>
      <c r="AY88" s="290"/>
      <c r="AZ88" s="290"/>
      <c r="BA88" s="290"/>
      <c r="BB88" s="290"/>
      <c r="BC88" s="290"/>
      <c r="BD88" s="289"/>
    </row>
    <row r="89" spans="1:56">
      <c r="A89" s="28"/>
      <c r="N89" s="28"/>
    </row>
    <row r="90" spans="1:56" hidden="1"/>
    <row r="91" spans="1:56" hidden="1"/>
    <row r="92" spans="1:56" hidden="1"/>
    <row r="93" spans="1:56" hidden="1"/>
    <row r="94" spans="1:56" hidden="1"/>
    <row r="95" spans="1:56" hidden="1"/>
    <row r="96" spans="1:5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spans="3:3" hidden="1"/>
    <row r="130" spans="3:3" hidden="1"/>
    <row r="131" spans="3:3" hidden="1"/>
    <row r="132" spans="3:3" hidden="1"/>
    <row r="133" spans="3:3" hidden="1"/>
    <row r="134" spans="3:3" hidden="1"/>
    <row r="135" spans="3:3" hidden="1"/>
    <row r="136" spans="3:3" hidden="1"/>
    <row r="137" spans="3:3" hidden="1"/>
    <row r="138" spans="3:3" hidden="1"/>
    <row r="139" spans="3:3" hidden="1"/>
    <row r="140" spans="3:3" hidden="1"/>
    <row r="141" spans="3:3" hidden="1"/>
    <row r="142" spans="3:3" hidden="1"/>
    <row r="143" spans="3:3" hidden="1">
      <c r="C143" s="43"/>
    </row>
    <row r="144" spans="3:3"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sheetData>
  <mergeCells count="17">
    <mergeCell ref="B1:M1"/>
    <mergeCell ref="C39:L41"/>
    <mergeCell ref="C63:L65"/>
    <mergeCell ref="C81:L83"/>
    <mergeCell ref="J3:K3"/>
    <mergeCell ref="C16:L18"/>
    <mergeCell ref="C20:E20"/>
    <mergeCell ref="C74:M74"/>
    <mergeCell ref="B46:M46"/>
    <mergeCell ref="B70:M70"/>
    <mergeCell ref="C53:E53"/>
    <mergeCell ref="C54:E54"/>
    <mergeCell ref="B88:M88"/>
    <mergeCell ref="C76:E76"/>
    <mergeCell ref="C77:E77"/>
    <mergeCell ref="C58:E58"/>
    <mergeCell ref="C59:E59"/>
  </mergeCells>
  <phoneticPr fontId="1"/>
  <conditionalFormatting sqref="A24:XFD46">
    <cfRule type="expression" dxfId="19" priority="44" stopIfTrue="1">
      <formula>$J$3="C[供給数]"</formula>
    </cfRule>
    <cfRule type="expression" dxfId="18" priority="45" stopIfTrue="1">
      <formula>$J$3="B[フロー数（販売数）]"</formula>
    </cfRule>
  </conditionalFormatting>
  <conditionalFormatting sqref="A53:XFD70 A52:U52 AF52:XFD52 A48:XFD51 Q76:AE77 Q75:U75 V74:AE74">
    <cfRule type="expression" dxfId="17" priority="42" stopIfTrue="1">
      <formula>$J$3="C[供給数]"</formula>
    </cfRule>
    <cfRule type="expression" dxfId="16" priority="43" stopIfTrue="1">
      <formula>$J$3="A[ストック数]"</formula>
    </cfRule>
  </conditionalFormatting>
  <conditionalFormatting sqref="A72:XFD73 A78:XFD80 A75:P77 A81:P81 AL81:XFD81 A83:P83 AL83:XFD83 A86:XFD89 A85:P85 AL85:XFD85 A74:T74 AF74:XFD77 A82:XFD82 A84:XFD84">
    <cfRule type="expression" dxfId="15" priority="39" stopIfTrue="1">
      <formula>$J$3="B[フロー数（販売数）]"</formula>
    </cfRule>
    <cfRule type="expression" dxfId="14" priority="41" stopIfTrue="1">
      <formula>$J$3="A[ストック数]"</formula>
    </cfRule>
  </conditionalFormatting>
  <conditionalFormatting sqref="P85:AK85">
    <cfRule type="expression" dxfId="13" priority="3" stopIfTrue="1">
      <formula>$J$3="C[供給数]"</formula>
    </cfRule>
    <cfRule type="expression" dxfId="12" priority="4" stopIfTrue="1">
      <formula>$J$3="A[ストック数]"</formula>
    </cfRule>
  </conditionalFormatting>
  <conditionalFormatting sqref="P81:AK81">
    <cfRule type="expression" dxfId="11" priority="7" stopIfTrue="1">
      <formula>$J$3="C[供給数]"</formula>
    </cfRule>
    <cfRule type="expression" dxfId="10" priority="8" stopIfTrue="1">
      <formula>$J$3="A[ストック数]"</formula>
    </cfRule>
  </conditionalFormatting>
  <conditionalFormatting sqref="P83:AK83">
    <cfRule type="expression" dxfId="9" priority="5" stopIfTrue="1">
      <formula>$J$3="C[供給数]"</formula>
    </cfRule>
    <cfRule type="expression" dxfId="8" priority="6" stopIfTrue="1">
      <formula>$J$3="A[ストック数]"</formula>
    </cfRule>
  </conditionalFormatting>
  <conditionalFormatting sqref="U74">
    <cfRule type="expression" dxfId="7" priority="1" stopIfTrue="1">
      <formula>$J$3="C[供給数]"</formula>
    </cfRule>
    <cfRule type="expression" dxfId="6" priority="2" stopIfTrue="1">
      <formula>$J$3="A[ストック数]"</formula>
    </cfRule>
  </conditionalFormatting>
  <hyperlinks>
    <hyperlink ref="B46:M46" location="削減原単位!A1" display="次のページへお進みください（クリックしてください）"/>
    <hyperlink ref="B70:M70" location="削減原単位!A1" display="次のページへお進みください（クリックしてください）"/>
    <hyperlink ref="B88:M88" location="削減原単位!A1" display="次のページへお進みください（クリックしてください）"/>
  </hyperlinks>
  <printOptions horizontalCentered="1"/>
  <pageMargins left="0.70866141732283472" right="0.70866141732283472" top="0.74803149606299213" bottom="0.74803149606299213" header="0.31496062992125984" footer="0.31496062992125984"/>
  <pageSetup paperSize="9" scale="98" orientation="landscape" verticalDpi="200" r:id="rId1"/>
  <headerFooter>
    <oddFooter>&amp;C&amp;"ＭＳ Ｐゴシック,標準"&amp;K000000導入量記入・算出シート&amp;R&amp;"ＭＳ Ｐゴシック,標準"&amp;K000000&amp;P／&amp;N</oddFooter>
  </headerFooter>
  <rowBreaks count="2" manualBreakCount="2">
    <brk id="47" max="16383" man="1"/>
    <brk id="7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8576"/>
  <sheetViews>
    <sheetView zoomScaleNormal="100" zoomScaleSheetLayoutView="100" workbookViewId="0">
      <selection activeCell="B1" sqref="B1:D1"/>
    </sheetView>
  </sheetViews>
  <sheetFormatPr defaultColWidth="0" defaultRowHeight="13.5" zeroHeight="1"/>
  <cols>
    <col min="1" max="1" width="1.125" style="4" customWidth="1"/>
    <col min="2" max="2" width="1.625" style="4" customWidth="1"/>
    <col min="3" max="3" width="8" customWidth="1"/>
    <col min="4" max="4" width="11.5" customWidth="1"/>
    <col min="5" max="5" width="8.625" customWidth="1"/>
    <col min="6" max="6" width="12.5" customWidth="1"/>
    <col min="7" max="9" width="8.625" customWidth="1"/>
    <col min="10" max="10" width="5.75" customWidth="1"/>
    <col min="11" max="11" width="10.25" style="4" customWidth="1"/>
    <col min="12" max="14" width="8.625" style="9" customWidth="1"/>
    <col min="15" max="15" width="15" style="9" customWidth="1"/>
    <col min="16" max="16" width="1.625" style="4" customWidth="1"/>
    <col min="17" max="25" width="8.875" style="9" hidden="1" customWidth="1"/>
    <col min="26" max="16384" width="8.875" hidden="1"/>
  </cols>
  <sheetData>
    <row r="1" spans="1:25" s="4" customFormat="1" ht="17.25">
      <c r="A1" s="48"/>
      <c r="B1" s="421" t="s">
        <v>66</v>
      </c>
      <c r="C1" s="421"/>
      <c r="D1" s="421"/>
      <c r="E1" s="421"/>
      <c r="F1" s="421"/>
      <c r="G1" s="421"/>
      <c r="H1" s="421"/>
      <c r="I1" s="421"/>
      <c r="J1" s="421"/>
      <c r="K1" s="421"/>
      <c r="L1" s="421"/>
      <c r="M1" s="421"/>
      <c r="N1" s="421"/>
      <c r="O1" s="421"/>
      <c r="P1" s="69"/>
      <c r="Q1" s="9"/>
      <c r="R1" s="9"/>
      <c r="S1" s="9"/>
      <c r="T1" s="9"/>
      <c r="U1" s="9"/>
      <c r="V1" s="9"/>
      <c r="W1" s="9"/>
      <c r="X1" s="9"/>
      <c r="Y1" s="9"/>
    </row>
    <row r="2" spans="1:25" s="5" customFormat="1" ht="5.25" customHeight="1" thickBot="1">
      <c r="A2" s="67"/>
      <c r="B2" s="67"/>
      <c r="C2" s="67"/>
      <c r="D2" s="67"/>
      <c r="E2" s="67"/>
      <c r="F2" s="67"/>
      <c r="G2" s="67"/>
      <c r="H2" s="67"/>
      <c r="I2" s="67"/>
      <c r="J2" s="67"/>
      <c r="K2" s="67"/>
      <c r="L2" s="67"/>
      <c r="M2" s="67"/>
      <c r="N2" s="67"/>
      <c r="O2" s="67"/>
      <c r="P2" s="67"/>
    </row>
    <row r="3" spans="1:25" s="4" customFormat="1" ht="14.25" customHeight="1" thickBot="1">
      <c r="A3" s="28"/>
      <c r="B3" s="15" t="s">
        <v>195</v>
      </c>
      <c r="C3" s="16"/>
      <c r="D3" s="16"/>
      <c r="E3" s="16"/>
      <c r="F3" s="16"/>
      <c r="G3" s="16"/>
      <c r="H3" s="16"/>
      <c r="I3" s="434" t="str">
        <f>調査票!E19</f>
        <v>選択してください</v>
      </c>
      <c r="J3" s="435"/>
      <c r="K3" s="435"/>
      <c r="L3" s="436"/>
      <c r="M3" s="159"/>
      <c r="N3" s="159"/>
      <c r="O3" s="16"/>
      <c r="P3" s="28"/>
      <c r="Q3" s="9"/>
      <c r="R3" s="9"/>
      <c r="S3" s="9"/>
      <c r="T3" s="9"/>
      <c r="U3" s="9"/>
      <c r="V3" s="9"/>
      <c r="W3" s="9"/>
      <c r="X3" s="9"/>
      <c r="Y3" s="9"/>
    </row>
    <row r="4" spans="1:25" s="9" customFormat="1" ht="14.25" customHeight="1">
      <c r="A4" s="28"/>
      <c r="B4" s="17" t="s">
        <v>28</v>
      </c>
      <c r="C4" s="16"/>
      <c r="D4" s="16"/>
      <c r="E4" s="16"/>
      <c r="F4" s="16"/>
      <c r="G4" s="16"/>
      <c r="H4" s="16"/>
      <c r="I4" s="16"/>
      <c r="J4" s="16"/>
      <c r="K4" s="16"/>
      <c r="L4" s="16"/>
      <c r="M4" s="16"/>
      <c r="N4" s="16"/>
      <c r="O4" s="16"/>
      <c r="P4" s="28"/>
    </row>
    <row r="5" spans="1:25" s="9" customFormat="1" ht="5.25" customHeight="1">
      <c r="A5" s="28"/>
      <c r="B5" s="28"/>
      <c r="C5" s="28"/>
      <c r="D5" s="28"/>
      <c r="E5" s="28"/>
      <c r="F5" s="28"/>
      <c r="G5" s="28"/>
      <c r="H5" s="28"/>
      <c r="I5" s="28"/>
      <c r="J5" s="28"/>
      <c r="K5" s="28"/>
      <c r="L5" s="28"/>
      <c r="M5" s="28"/>
      <c r="N5" s="28"/>
      <c r="O5" s="28"/>
      <c r="P5" s="28"/>
    </row>
    <row r="6" spans="1:25" s="136" customFormat="1" ht="17.25" hidden="1">
      <c r="B6" s="137" t="s">
        <v>83</v>
      </c>
      <c r="C6" s="137"/>
      <c r="D6" s="137"/>
      <c r="E6" s="137"/>
      <c r="F6" s="138"/>
      <c r="G6" s="137"/>
      <c r="H6" s="137"/>
      <c r="I6" s="137"/>
      <c r="J6" s="137"/>
      <c r="K6" s="137"/>
      <c r="L6" s="137"/>
      <c r="M6" s="137"/>
      <c r="N6" s="137"/>
      <c r="O6" s="137"/>
    </row>
    <row r="7" spans="1:25" s="136" customFormat="1" ht="5.25" hidden="1" customHeight="1"/>
    <row r="8" spans="1:25" s="136" customFormat="1" hidden="1">
      <c r="C8" s="422" t="s">
        <v>13</v>
      </c>
      <c r="D8" s="424" t="s">
        <v>14</v>
      </c>
      <c r="E8" s="425"/>
      <c r="F8" s="426"/>
      <c r="H8" s="139"/>
      <c r="I8" s="139"/>
      <c r="J8" s="140" t="s">
        <v>25</v>
      </c>
      <c r="K8" s="430" t="str">
        <f>調査票!E15</f>
        <v>選択してください</v>
      </c>
      <c r="L8" s="431"/>
      <c r="M8" s="160"/>
      <c r="N8" s="160"/>
    </row>
    <row r="9" spans="1:25" s="136" customFormat="1" hidden="1">
      <c r="C9" s="423"/>
      <c r="D9" s="427"/>
      <c r="E9" s="428"/>
      <c r="F9" s="429"/>
      <c r="G9" s="141"/>
      <c r="H9" s="142"/>
      <c r="I9" s="143"/>
      <c r="J9" s="144" t="s">
        <v>22</v>
      </c>
      <c r="K9" s="437" t="e">
        <f>VLOOKUP(調査票!E15,C8:E21,2,FALSE)</f>
        <v>#N/A</v>
      </c>
      <c r="L9" s="438"/>
      <c r="M9" s="161"/>
      <c r="N9" s="161"/>
    </row>
    <row r="10" spans="1:25" s="136" customFormat="1" ht="16.5" hidden="1">
      <c r="C10" s="145" t="s">
        <v>3</v>
      </c>
      <c r="D10" s="146">
        <f>ROUND(0.55,2)</f>
        <v>0.55000000000000004</v>
      </c>
      <c r="E10" s="147" t="s">
        <v>11</v>
      </c>
      <c r="F10" s="131"/>
      <c r="G10" s="141"/>
      <c r="H10" s="139"/>
      <c r="I10" s="139"/>
      <c r="J10" s="140" t="s">
        <v>54</v>
      </c>
      <c r="K10" s="432" t="e">
        <f>IF(調査票!#REF!="同上", K8, 調査票!#REF!)</f>
        <v>#REF!</v>
      </c>
      <c r="L10" s="433"/>
      <c r="M10" s="162"/>
      <c r="N10" s="162"/>
    </row>
    <row r="11" spans="1:25" s="136" customFormat="1" ht="16.5" hidden="1">
      <c r="C11" s="131" t="s">
        <v>0</v>
      </c>
      <c r="D11" s="146">
        <f>ROUND(44.8*0.0136*44/12,2)</f>
        <v>2.23</v>
      </c>
      <c r="E11" s="148" t="s">
        <v>12</v>
      </c>
      <c r="F11" s="131"/>
      <c r="G11" s="141"/>
      <c r="H11" s="439" t="s">
        <v>22</v>
      </c>
      <c r="I11" s="440"/>
      <c r="J11" s="441"/>
      <c r="K11" s="437" t="e">
        <f>IF(K8=K10, K9, VLOOKUP(調査票!#REF!,C8:E21,2,FALSE))</f>
        <v>#REF!</v>
      </c>
      <c r="L11" s="438"/>
      <c r="M11" s="161"/>
      <c r="N11" s="161"/>
    </row>
    <row r="12" spans="1:25" s="136" customFormat="1" hidden="1">
      <c r="C12" s="131" t="s">
        <v>21</v>
      </c>
      <c r="D12" s="146">
        <f>ROUND(50.8*0.0161*44/12,2)</f>
        <v>3</v>
      </c>
      <c r="E12" s="148" t="s">
        <v>8</v>
      </c>
      <c r="F12" s="131"/>
      <c r="H12" s="442" t="s">
        <v>55</v>
      </c>
      <c r="I12" s="443"/>
      <c r="J12" s="444"/>
      <c r="K12" s="430" t="e">
        <f>IF(調査票!#REF!="同上", K8, 調査票!#REF!)</f>
        <v>#REF!</v>
      </c>
      <c r="L12" s="431"/>
      <c r="M12" s="160"/>
      <c r="N12" s="160"/>
    </row>
    <row r="13" spans="1:25" s="136" customFormat="1" ht="16.5" hidden="1">
      <c r="C13" s="131" t="s">
        <v>1</v>
      </c>
      <c r="D13" s="149">
        <f>ROUND(36.7*0.0185*44/12,2)</f>
        <v>2.4900000000000002</v>
      </c>
      <c r="E13" s="148" t="s">
        <v>9</v>
      </c>
      <c r="F13" s="131"/>
      <c r="H13" s="439" t="s">
        <v>22</v>
      </c>
      <c r="I13" s="440"/>
      <c r="J13" s="441"/>
      <c r="K13" s="437" t="e">
        <f>IF(K8=K12, K9, VLOOKUP(調査票!#REF!,C8:E21,2,FALSE))</f>
        <v>#REF!</v>
      </c>
      <c r="L13" s="438"/>
      <c r="M13" s="161"/>
      <c r="N13" s="161"/>
    </row>
    <row r="14" spans="1:25" s="136" customFormat="1" ht="16.5" hidden="1">
      <c r="C14" s="131" t="s">
        <v>2</v>
      </c>
      <c r="D14" s="150">
        <f>ROUND(39.1*0.0189*44/12,2)</f>
        <v>2.71</v>
      </c>
      <c r="E14" s="148" t="s">
        <v>9</v>
      </c>
      <c r="F14" s="131"/>
    </row>
    <row r="15" spans="1:25" s="136" customFormat="1" ht="16.5" hidden="1">
      <c r="C15" s="131" t="s">
        <v>4</v>
      </c>
      <c r="D15" s="150">
        <f>ROUND(41.9*0.0195*44/12,2)</f>
        <v>3</v>
      </c>
      <c r="E15" s="148" t="s">
        <v>9</v>
      </c>
      <c r="F15" s="131"/>
    </row>
    <row r="16" spans="1:25" s="136" customFormat="1" ht="16.5" hidden="1">
      <c r="C16" s="131" t="s">
        <v>5</v>
      </c>
      <c r="D16" s="149">
        <f>ROUND(34.6*0.0183*44/12,2)</f>
        <v>2.3199999999999998</v>
      </c>
      <c r="E16" s="148" t="s">
        <v>9</v>
      </c>
      <c r="F16" s="131"/>
    </row>
    <row r="17" spans="1:25" s="136" customFormat="1" ht="16.5" hidden="1">
      <c r="C17" s="131" t="s">
        <v>6</v>
      </c>
      <c r="D17" s="151">
        <f>ROUND(37.7*0.0187*44/12,2)</f>
        <v>2.58</v>
      </c>
      <c r="E17" s="147" t="s">
        <v>59</v>
      </c>
      <c r="F17" s="139"/>
    </row>
    <row r="18" spans="1:25" s="136" customFormat="1" ht="16.5" hidden="1">
      <c r="C18" s="145" t="s">
        <v>58</v>
      </c>
      <c r="D18" s="149">
        <f>D16/2</f>
        <v>1.1599999999999999</v>
      </c>
      <c r="E18" s="147" t="s">
        <v>9</v>
      </c>
      <c r="F18" s="148"/>
    </row>
    <row r="19" spans="1:25" s="136" customFormat="1" ht="16.5" hidden="1">
      <c r="C19" s="145" t="s">
        <v>88</v>
      </c>
      <c r="D19" s="149">
        <f>D17/2</f>
        <v>1.29</v>
      </c>
      <c r="E19" s="147" t="s">
        <v>9</v>
      </c>
      <c r="F19" s="152"/>
    </row>
    <row r="20" spans="1:25" s="136" customFormat="1" ht="16.5" hidden="1">
      <c r="C20" s="145" t="s">
        <v>60</v>
      </c>
      <c r="D20" s="149"/>
      <c r="E20" s="153" t="s">
        <v>10</v>
      </c>
      <c r="F20" s="152"/>
    </row>
    <row r="21" spans="1:25" s="136" customFormat="1" hidden="1">
      <c r="C21" s="131" t="s">
        <v>7</v>
      </c>
      <c r="D21" s="427"/>
      <c r="E21" s="428"/>
      <c r="F21" s="429"/>
    </row>
    <row r="22" spans="1:25" s="9" customFormat="1" hidden="1">
      <c r="A22" s="28"/>
      <c r="B22" s="28"/>
      <c r="C22" s="28"/>
      <c r="D22" s="28"/>
      <c r="E22" s="28"/>
      <c r="F22" s="28"/>
      <c r="G22" s="28"/>
      <c r="H22" s="28"/>
      <c r="I22" s="28"/>
      <c r="J22" s="28"/>
      <c r="K22" s="28"/>
      <c r="L22" s="28"/>
      <c r="M22" s="28"/>
      <c r="N22" s="28"/>
      <c r="O22" s="28"/>
      <c r="P22" s="28"/>
    </row>
    <row r="23" spans="1:25" s="28" customFormat="1" ht="17.25" hidden="1">
      <c r="B23" s="82" t="s">
        <v>84</v>
      </c>
      <c r="C23" s="82"/>
      <c r="D23" s="82"/>
      <c r="E23" s="82"/>
      <c r="F23" s="83"/>
      <c r="G23" s="82"/>
      <c r="H23" s="82"/>
      <c r="I23" s="82"/>
      <c r="J23" s="82"/>
      <c r="K23" s="82"/>
      <c r="L23" s="82"/>
      <c r="M23" s="82"/>
      <c r="N23" s="82"/>
      <c r="O23" s="82"/>
    </row>
    <row r="24" spans="1:25" s="9" customFormat="1" ht="5.25" hidden="1" customHeight="1">
      <c r="A24" s="28"/>
      <c r="B24" s="28"/>
      <c r="C24" s="28"/>
      <c r="D24" s="28"/>
      <c r="E24" s="28"/>
      <c r="F24" s="28"/>
      <c r="G24" s="28"/>
      <c r="H24" s="28"/>
      <c r="I24" s="28"/>
      <c r="J24" s="28"/>
      <c r="K24" s="28"/>
      <c r="L24" s="28"/>
      <c r="M24" s="28"/>
      <c r="N24" s="28"/>
      <c r="O24" s="28"/>
      <c r="P24" s="28"/>
    </row>
    <row r="25" spans="1:25" s="4" customFormat="1">
      <c r="A25" s="28"/>
      <c r="B25" s="19" t="s">
        <v>81</v>
      </c>
      <c r="C25" s="12"/>
      <c r="D25" s="12"/>
      <c r="E25" s="12"/>
      <c r="F25" s="12"/>
      <c r="G25" s="12"/>
      <c r="H25" s="12"/>
      <c r="I25" s="12"/>
      <c r="J25" s="12"/>
      <c r="K25" s="12"/>
      <c r="L25" s="12"/>
      <c r="M25" s="12"/>
      <c r="N25" s="12"/>
      <c r="O25" s="12"/>
      <c r="P25" s="28"/>
      <c r="Q25" s="9"/>
      <c r="R25" s="9"/>
      <c r="S25" s="9"/>
      <c r="T25" s="9"/>
      <c r="U25" s="9"/>
      <c r="V25" s="9"/>
      <c r="W25" s="9"/>
      <c r="X25" s="9"/>
      <c r="Y25" s="9"/>
    </row>
    <row r="26" spans="1:25" s="4" customFormat="1" ht="15" customHeight="1" thickBot="1">
      <c r="A26" s="28"/>
      <c r="B26" s="28"/>
      <c r="C26" s="68"/>
      <c r="D26" s="28"/>
      <c r="E26" s="28"/>
      <c r="F26" s="28"/>
      <c r="G26" s="28"/>
      <c r="H26" s="28"/>
      <c r="I26" s="28"/>
      <c r="J26" s="28"/>
      <c r="K26" s="28"/>
      <c r="L26" s="28"/>
      <c r="M26" s="28"/>
      <c r="N26" s="28"/>
      <c r="O26" s="28"/>
      <c r="P26" s="28"/>
      <c r="Q26" s="9"/>
      <c r="R26" s="9"/>
      <c r="S26" s="9"/>
      <c r="T26" s="9"/>
      <c r="U26" s="9"/>
      <c r="V26" s="9"/>
      <c r="W26" s="9"/>
      <c r="X26" s="9"/>
      <c r="Y26" s="9"/>
    </row>
    <row r="27" spans="1:25" s="4" customFormat="1" ht="96.75" customHeight="1" thickBot="1">
      <c r="A27" s="28"/>
      <c r="B27" s="28"/>
      <c r="C27" s="407" t="s">
        <v>206</v>
      </c>
      <c r="D27" s="408"/>
      <c r="E27" s="408"/>
      <c r="F27" s="409"/>
      <c r="G27" s="410" t="s">
        <v>208</v>
      </c>
      <c r="H27" s="411"/>
      <c r="I27" s="412"/>
      <c r="J27" s="410" t="s">
        <v>152</v>
      </c>
      <c r="K27" s="411"/>
      <c r="L27" s="413" t="s">
        <v>153</v>
      </c>
      <c r="M27" s="414"/>
      <c r="N27" s="415"/>
      <c r="O27" s="28"/>
      <c r="P27" s="28"/>
      <c r="Q27" s="9"/>
      <c r="R27" s="9"/>
      <c r="S27" s="9"/>
      <c r="T27" s="9"/>
      <c r="U27" s="9"/>
      <c r="V27" s="9"/>
      <c r="W27" s="9"/>
      <c r="X27" s="9"/>
      <c r="Y27" s="9"/>
    </row>
    <row r="28" spans="1:25" s="9" customFormat="1" ht="21.75" customHeight="1">
      <c r="A28" s="28"/>
      <c r="B28" s="28"/>
      <c r="C28" s="68"/>
      <c r="D28" s="68"/>
      <c r="E28" s="28"/>
      <c r="F28" s="28"/>
      <c r="G28" s="28"/>
      <c r="H28" s="28"/>
      <c r="I28" s="28"/>
      <c r="J28" s="28"/>
      <c r="K28" s="28"/>
      <c r="L28" s="28"/>
      <c r="M28" s="28"/>
      <c r="N28" s="28"/>
      <c r="O28" s="28"/>
      <c r="P28" s="28"/>
    </row>
    <row r="29" spans="1:25" s="9" customFormat="1" ht="17.25" customHeight="1">
      <c r="A29" s="28"/>
      <c r="B29" s="28"/>
      <c r="C29" s="392" t="s">
        <v>13</v>
      </c>
      <c r="D29" s="394"/>
      <c r="E29" s="392" t="s">
        <v>134</v>
      </c>
      <c r="F29" s="394"/>
      <c r="G29" s="419" t="s">
        <v>151</v>
      </c>
      <c r="H29" s="420"/>
      <c r="I29" s="420"/>
      <c r="J29" s="379" t="s">
        <v>135</v>
      </c>
      <c r="K29" s="380"/>
      <c r="L29" s="383" t="s">
        <v>136</v>
      </c>
      <c r="M29" s="384"/>
      <c r="N29" s="384"/>
      <c r="O29" s="385"/>
      <c r="P29" s="28"/>
    </row>
    <row r="30" spans="1:25" s="9" customFormat="1" ht="17.25" customHeight="1" thickBot="1">
      <c r="A30" s="28"/>
      <c r="B30" s="28"/>
      <c r="C30" s="416"/>
      <c r="D30" s="417"/>
      <c r="E30" s="418"/>
      <c r="F30" s="397"/>
      <c r="G30" s="257">
        <v>2016</v>
      </c>
      <c r="H30" s="163">
        <v>2020</v>
      </c>
      <c r="I30" s="164">
        <v>2030</v>
      </c>
      <c r="J30" s="381"/>
      <c r="K30" s="382"/>
      <c r="L30" s="165">
        <v>2016</v>
      </c>
      <c r="M30" s="165">
        <v>2020</v>
      </c>
      <c r="N30" s="166">
        <v>2030</v>
      </c>
      <c r="O30" s="167"/>
      <c r="P30" s="28"/>
    </row>
    <row r="31" spans="1:25" s="9" customFormat="1" ht="17.25" customHeight="1" thickTop="1">
      <c r="A31" s="28"/>
      <c r="B31" s="28"/>
      <c r="C31" s="168" t="s">
        <v>3</v>
      </c>
      <c r="D31" s="169"/>
      <c r="E31" s="170">
        <v>0</v>
      </c>
      <c r="F31" s="171" t="str">
        <f>"kWh/年/"&amp;調査票!E10&amp;""</f>
        <v>kWh/年/選択してください</v>
      </c>
      <c r="G31" s="241">
        <v>0</v>
      </c>
      <c r="H31" s="242">
        <f>G31</f>
        <v>0</v>
      </c>
      <c r="I31" s="243">
        <f t="shared" ref="I31:I44" si="0">H31</f>
        <v>0</v>
      </c>
      <c r="J31" s="173">
        <f>ROUND(0.55,2)</f>
        <v>0.55000000000000004</v>
      </c>
      <c r="K31" s="174" t="s">
        <v>137</v>
      </c>
      <c r="L31" s="175">
        <f>$E31*G31*$J31</f>
        <v>0</v>
      </c>
      <c r="M31" s="175">
        <f>$E31*H31*$J31</f>
        <v>0</v>
      </c>
      <c r="N31" s="175">
        <f>$E31*I31*$J31</f>
        <v>0</v>
      </c>
      <c r="O31" s="176" t="str">
        <f>"kgCO2/年/"&amp;調査票!E10&amp;""</f>
        <v>kgCO2/年/選択してください</v>
      </c>
      <c r="P31" s="28"/>
    </row>
    <row r="32" spans="1:25" s="9" customFormat="1" ht="17.25" customHeight="1">
      <c r="A32" s="28"/>
      <c r="B32" s="28"/>
      <c r="C32" s="25" t="s">
        <v>0</v>
      </c>
      <c r="D32" s="26"/>
      <c r="E32" s="177">
        <v>0</v>
      </c>
      <c r="F32" s="178" t="str">
        <f>"N㎥/年/"&amp;調査票!E10&amp;""</f>
        <v>N㎥/年/選択してください</v>
      </c>
      <c r="G32" s="244">
        <v>0</v>
      </c>
      <c r="H32" s="245">
        <f t="shared" ref="H32:H44" si="1">G32</f>
        <v>0</v>
      </c>
      <c r="I32" s="246">
        <f t="shared" si="0"/>
        <v>0</v>
      </c>
      <c r="J32" s="180">
        <f>ROUND(44.8*0.0136*44/12,2)</f>
        <v>2.23</v>
      </c>
      <c r="K32" s="178" t="s">
        <v>138</v>
      </c>
      <c r="L32" s="175">
        <f t="shared" ref="L32:L44" si="2">$E32*G32*$J32</f>
        <v>0</v>
      </c>
      <c r="M32" s="175">
        <f t="shared" ref="M32:M44" si="3">$E32*H32*$J32</f>
        <v>0</v>
      </c>
      <c r="N32" s="175">
        <f t="shared" ref="N32:N44" si="4">$E32*I32*$J32</f>
        <v>0</v>
      </c>
      <c r="O32" s="181" t="str">
        <f>"kgCO2/年/"&amp;調査票!E10&amp;""</f>
        <v>kgCO2/年/選択してください</v>
      </c>
      <c r="P32" s="28"/>
    </row>
    <row r="33" spans="1:16" s="9" customFormat="1" ht="17.25" customHeight="1">
      <c r="A33" s="28"/>
      <c r="B33" s="28"/>
      <c r="C33" s="25" t="s">
        <v>139</v>
      </c>
      <c r="D33" s="26"/>
      <c r="E33" s="177">
        <v>0</v>
      </c>
      <c r="F33" s="178" t="str">
        <f>"kg/年/"&amp;調査票!E10&amp;""</f>
        <v>kg/年/選択してください</v>
      </c>
      <c r="G33" s="244">
        <v>0</v>
      </c>
      <c r="H33" s="245">
        <f t="shared" si="1"/>
        <v>0</v>
      </c>
      <c r="I33" s="246">
        <f t="shared" si="0"/>
        <v>0</v>
      </c>
      <c r="J33" s="180">
        <v>2.33</v>
      </c>
      <c r="K33" s="178" t="s">
        <v>140</v>
      </c>
      <c r="L33" s="175">
        <f t="shared" si="2"/>
        <v>0</v>
      </c>
      <c r="M33" s="175">
        <f t="shared" si="3"/>
        <v>0</v>
      </c>
      <c r="N33" s="175">
        <f t="shared" si="4"/>
        <v>0</v>
      </c>
      <c r="O33" s="181" t="str">
        <f>"kgCO2/年/"&amp;調査票!E10&amp;""</f>
        <v>kgCO2/年/選択してください</v>
      </c>
      <c r="P33" s="28"/>
    </row>
    <row r="34" spans="1:16" s="9" customFormat="1" ht="17.25" customHeight="1">
      <c r="A34" s="28"/>
      <c r="B34" s="28"/>
      <c r="C34" s="25" t="s">
        <v>141</v>
      </c>
      <c r="D34" s="26"/>
      <c r="E34" s="177">
        <v>0</v>
      </c>
      <c r="F34" s="178" t="str">
        <f>"kg/年/"&amp;調査票!E10&amp;""</f>
        <v>kg/年/選択してください</v>
      </c>
      <c r="G34" s="244">
        <v>0</v>
      </c>
      <c r="H34" s="245">
        <f t="shared" si="1"/>
        <v>0</v>
      </c>
      <c r="I34" s="246">
        <f t="shared" si="0"/>
        <v>0</v>
      </c>
      <c r="J34" s="180">
        <f>ROUND(50.8*0.0161*44/12,2)</f>
        <v>3</v>
      </c>
      <c r="K34" s="178" t="s">
        <v>140</v>
      </c>
      <c r="L34" s="175">
        <f t="shared" si="2"/>
        <v>0</v>
      </c>
      <c r="M34" s="175">
        <f t="shared" si="3"/>
        <v>0</v>
      </c>
      <c r="N34" s="175">
        <f t="shared" si="4"/>
        <v>0</v>
      </c>
      <c r="O34" s="181" t="str">
        <f>"kgCO2/年/"&amp;調査票!E10&amp;""</f>
        <v>kgCO2/年/選択してください</v>
      </c>
      <c r="P34" s="28"/>
    </row>
    <row r="35" spans="1:16" s="9" customFormat="1" ht="17.25" customHeight="1">
      <c r="A35" s="28"/>
      <c r="B35" s="28"/>
      <c r="C35" s="25" t="s">
        <v>142</v>
      </c>
      <c r="D35" s="26"/>
      <c r="E35" s="177">
        <v>0</v>
      </c>
      <c r="F35" s="178" t="str">
        <f>"kg/年/"&amp;調査票!E10&amp;""</f>
        <v>kg/年/選択してください</v>
      </c>
      <c r="G35" s="244">
        <v>0</v>
      </c>
      <c r="H35" s="245">
        <f t="shared" si="1"/>
        <v>0</v>
      </c>
      <c r="I35" s="246">
        <f t="shared" si="0"/>
        <v>0</v>
      </c>
      <c r="J35" s="180">
        <v>2.7</v>
      </c>
      <c r="K35" s="178" t="s">
        <v>140</v>
      </c>
      <c r="L35" s="175">
        <f t="shared" si="2"/>
        <v>0</v>
      </c>
      <c r="M35" s="175">
        <f t="shared" si="3"/>
        <v>0</v>
      </c>
      <c r="N35" s="175">
        <f t="shared" si="4"/>
        <v>0</v>
      </c>
      <c r="O35" s="181" t="str">
        <f>"kgCO2/年/"&amp;調査票!E10&amp;""</f>
        <v>kgCO2/年/選択してください</v>
      </c>
      <c r="P35" s="28"/>
    </row>
    <row r="36" spans="1:16" s="9" customFormat="1" ht="17.25" customHeight="1">
      <c r="A36" s="28"/>
      <c r="B36" s="28"/>
      <c r="C36" s="25" t="s">
        <v>1</v>
      </c>
      <c r="D36" s="26"/>
      <c r="E36" s="177">
        <v>0</v>
      </c>
      <c r="F36" s="178" t="str">
        <f>"L/年/"&amp;調査票!E10&amp;""</f>
        <v>L/年/選択してください</v>
      </c>
      <c r="G36" s="244">
        <v>0</v>
      </c>
      <c r="H36" s="245">
        <f t="shared" si="1"/>
        <v>0</v>
      </c>
      <c r="I36" s="246">
        <f t="shared" si="0"/>
        <v>0</v>
      </c>
      <c r="J36" s="180">
        <f>ROUND(36.7*0.0185*44/12,2)</f>
        <v>2.4900000000000002</v>
      </c>
      <c r="K36" s="178" t="s">
        <v>143</v>
      </c>
      <c r="L36" s="175">
        <f t="shared" si="2"/>
        <v>0</v>
      </c>
      <c r="M36" s="175">
        <f t="shared" si="3"/>
        <v>0</v>
      </c>
      <c r="N36" s="175">
        <f t="shared" si="4"/>
        <v>0</v>
      </c>
      <c r="O36" s="181" t="str">
        <f>"kgCO2/年/"&amp;調査票!E10&amp;""</f>
        <v>kgCO2/年/選択してください</v>
      </c>
      <c r="P36" s="28"/>
    </row>
    <row r="37" spans="1:16" s="9" customFormat="1" ht="17.25" customHeight="1">
      <c r="A37" s="28"/>
      <c r="B37" s="28"/>
      <c r="C37" s="25" t="s">
        <v>2</v>
      </c>
      <c r="D37" s="26"/>
      <c r="E37" s="177">
        <v>0</v>
      </c>
      <c r="F37" s="178" t="str">
        <f>"L/年/"&amp;調査票!E10&amp;""</f>
        <v>L/年/選択してください</v>
      </c>
      <c r="G37" s="244">
        <v>0</v>
      </c>
      <c r="H37" s="245">
        <f t="shared" si="1"/>
        <v>0</v>
      </c>
      <c r="I37" s="246">
        <f t="shared" si="0"/>
        <v>0</v>
      </c>
      <c r="J37" s="182">
        <f>ROUND(39.1*0.0189*44/12,2)</f>
        <v>2.71</v>
      </c>
      <c r="K37" s="178" t="s">
        <v>143</v>
      </c>
      <c r="L37" s="175">
        <f t="shared" si="2"/>
        <v>0</v>
      </c>
      <c r="M37" s="175">
        <f t="shared" si="3"/>
        <v>0</v>
      </c>
      <c r="N37" s="175">
        <f t="shared" si="4"/>
        <v>0</v>
      </c>
      <c r="O37" s="181" t="str">
        <f>"kgCO2/年/"&amp;調査票!E10&amp;""</f>
        <v>kgCO2/年/選択してください</v>
      </c>
      <c r="P37" s="28"/>
    </row>
    <row r="38" spans="1:16" s="9" customFormat="1" ht="17.25" customHeight="1">
      <c r="A38" s="28"/>
      <c r="B38" s="28"/>
      <c r="C38" s="25" t="s">
        <v>4</v>
      </c>
      <c r="D38" s="26"/>
      <c r="E38" s="177">
        <v>0</v>
      </c>
      <c r="F38" s="178" t="str">
        <f>"L/年/"&amp;調査票!E10&amp;""</f>
        <v>L/年/選択してください</v>
      </c>
      <c r="G38" s="244">
        <v>0</v>
      </c>
      <c r="H38" s="245">
        <f t="shared" si="1"/>
        <v>0</v>
      </c>
      <c r="I38" s="246">
        <f t="shared" si="0"/>
        <v>0</v>
      </c>
      <c r="J38" s="182">
        <f>ROUND(41.9*0.0195*44/12,2)</f>
        <v>3</v>
      </c>
      <c r="K38" s="178" t="s">
        <v>143</v>
      </c>
      <c r="L38" s="175">
        <f t="shared" si="2"/>
        <v>0</v>
      </c>
      <c r="M38" s="175">
        <f t="shared" si="3"/>
        <v>0</v>
      </c>
      <c r="N38" s="175">
        <f t="shared" si="4"/>
        <v>0</v>
      </c>
      <c r="O38" s="181" t="str">
        <f>"kgCO2/年/"&amp;調査票!E10&amp;""</f>
        <v>kgCO2/年/選択してください</v>
      </c>
      <c r="P38" s="28"/>
    </row>
    <row r="39" spans="1:16" s="9" customFormat="1" ht="17.25" customHeight="1">
      <c r="A39" s="28"/>
      <c r="B39" s="28"/>
      <c r="C39" s="25" t="s">
        <v>144</v>
      </c>
      <c r="D39" s="26"/>
      <c r="E39" s="177">
        <v>0</v>
      </c>
      <c r="F39" s="178" t="str">
        <f>"L/年/"&amp;調査票!E10&amp;""</f>
        <v>L/年/選択してください</v>
      </c>
      <c r="G39" s="244">
        <v>0</v>
      </c>
      <c r="H39" s="245">
        <f t="shared" si="1"/>
        <v>0</v>
      </c>
      <c r="I39" s="246">
        <f t="shared" si="0"/>
        <v>0</v>
      </c>
      <c r="J39" s="180">
        <f>ROUND(34.6*0.0183*44/12,2)</f>
        <v>2.3199999999999998</v>
      </c>
      <c r="K39" s="178" t="s">
        <v>143</v>
      </c>
      <c r="L39" s="175">
        <f t="shared" si="2"/>
        <v>0</v>
      </c>
      <c r="M39" s="175">
        <f t="shared" si="3"/>
        <v>0</v>
      </c>
      <c r="N39" s="175">
        <f t="shared" si="4"/>
        <v>0</v>
      </c>
      <c r="O39" s="181" t="str">
        <f>"kgCO2/年/"&amp;調査票!E10&amp;""</f>
        <v>kgCO2/年/選択してください</v>
      </c>
      <c r="P39" s="28"/>
    </row>
    <row r="40" spans="1:16" s="9" customFormat="1" ht="17.25" customHeight="1">
      <c r="A40" s="28"/>
      <c r="B40" s="28"/>
      <c r="C40" s="25" t="s">
        <v>6</v>
      </c>
      <c r="D40" s="183"/>
      <c r="E40" s="177">
        <v>0</v>
      </c>
      <c r="F40" s="178" t="str">
        <f>"L/年/"&amp;調査票!E10&amp;""</f>
        <v>L/年/選択してください</v>
      </c>
      <c r="G40" s="244">
        <v>0</v>
      </c>
      <c r="H40" s="245">
        <f t="shared" si="1"/>
        <v>0</v>
      </c>
      <c r="I40" s="246">
        <f t="shared" si="0"/>
        <v>0</v>
      </c>
      <c r="J40" s="180">
        <f>ROUND(37.7*0.0187*44/12,2)</f>
        <v>2.58</v>
      </c>
      <c r="K40" s="178" t="s">
        <v>143</v>
      </c>
      <c r="L40" s="175">
        <f t="shared" si="2"/>
        <v>0</v>
      </c>
      <c r="M40" s="175">
        <f t="shared" si="3"/>
        <v>0</v>
      </c>
      <c r="N40" s="175">
        <f t="shared" si="4"/>
        <v>0</v>
      </c>
      <c r="O40" s="181" t="str">
        <f>"kgCO2/年/"&amp;調査票!E10&amp;""</f>
        <v>kgCO2/年/選択してください</v>
      </c>
      <c r="P40" s="28"/>
    </row>
    <row r="41" spans="1:16" s="9" customFormat="1" ht="17.25" customHeight="1" thickBot="1">
      <c r="A41" s="28"/>
      <c r="B41" s="28"/>
      <c r="C41" s="25" t="s">
        <v>145</v>
      </c>
      <c r="D41" s="184"/>
      <c r="E41" s="177">
        <v>0</v>
      </c>
      <c r="F41" s="178" t="str">
        <f>"L/年/"&amp;調査票!E10&amp;""</f>
        <v>L/年/選択してください</v>
      </c>
      <c r="G41" s="244">
        <v>0</v>
      </c>
      <c r="H41" s="245">
        <f t="shared" si="1"/>
        <v>0</v>
      </c>
      <c r="I41" s="246">
        <f t="shared" si="0"/>
        <v>0</v>
      </c>
      <c r="J41" s="185">
        <v>2.46</v>
      </c>
      <c r="K41" s="178" t="s">
        <v>143</v>
      </c>
      <c r="L41" s="175">
        <f t="shared" si="2"/>
        <v>0</v>
      </c>
      <c r="M41" s="175">
        <f t="shared" si="3"/>
        <v>0</v>
      </c>
      <c r="N41" s="175">
        <f t="shared" si="4"/>
        <v>0</v>
      </c>
      <c r="O41" s="181" t="str">
        <f>"kgCO2/年/"&amp;調査票!E10&amp;""</f>
        <v>kgCO2/年/選択してください</v>
      </c>
      <c r="P41" s="28"/>
    </row>
    <row r="42" spans="1:16" s="9" customFormat="1" ht="17.25" customHeight="1">
      <c r="A42" s="28"/>
      <c r="B42" s="28"/>
      <c r="C42" s="25" t="s">
        <v>146</v>
      </c>
      <c r="D42" s="186"/>
      <c r="E42" s="177">
        <v>0</v>
      </c>
      <c r="F42" s="178" t="str">
        <f>"☆/年/"&amp;調査票!E10&amp;""</f>
        <v>☆/年/選択してください</v>
      </c>
      <c r="G42" s="244">
        <v>0</v>
      </c>
      <c r="H42" s="245">
        <f t="shared" si="1"/>
        <v>0</v>
      </c>
      <c r="I42" s="247">
        <f t="shared" si="0"/>
        <v>0</v>
      </c>
      <c r="J42" s="187"/>
      <c r="K42" s="178" t="s">
        <v>147</v>
      </c>
      <c r="L42" s="175">
        <f t="shared" si="2"/>
        <v>0</v>
      </c>
      <c r="M42" s="175">
        <f t="shared" si="3"/>
        <v>0</v>
      </c>
      <c r="N42" s="175">
        <f t="shared" si="4"/>
        <v>0</v>
      </c>
      <c r="O42" s="181" t="str">
        <f>"kgCO2/年/"&amp;調査票!E10&amp;""</f>
        <v>kgCO2/年/選択してください</v>
      </c>
      <c r="P42" s="28"/>
    </row>
    <row r="43" spans="1:16" s="9" customFormat="1" ht="17.25" customHeight="1">
      <c r="A43" s="28"/>
      <c r="B43" s="28"/>
      <c r="C43" s="25" t="s">
        <v>148</v>
      </c>
      <c r="D43" s="188"/>
      <c r="E43" s="177">
        <v>0</v>
      </c>
      <c r="F43" s="178" t="str">
        <f>"☆/年/"&amp;調査票!E10&amp;""</f>
        <v>☆/年/選択してください</v>
      </c>
      <c r="G43" s="244">
        <v>0</v>
      </c>
      <c r="H43" s="245">
        <f t="shared" si="1"/>
        <v>0</v>
      </c>
      <c r="I43" s="247">
        <f t="shared" si="0"/>
        <v>0</v>
      </c>
      <c r="J43" s="189"/>
      <c r="K43" s="178" t="s">
        <v>147</v>
      </c>
      <c r="L43" s="175">
        <f t="shared" si="2"/>
        <v>0</v>
      </c>
      <c r="M43" s="175">
        <f t="shared" si="3"/>
        <v>0</v>
      </c>
      <c r="N43" s="175">
        <f t="shared" si="4"/>
        <v>0</v>
      </c>
      <c r="O43" s="181" t="str">
        <f>"kgCO2/年/"&amp;調査票!E10&amp;""</f>
        <v>kgCO2/年/選択してください</v>
      </c>
      <c r="P43" s="28"/>
    </row>
    <row r="44" spans="1:16" s="9" customFormat="1" ht="17.25" customHeight="1" thickBot="1">
      <c r="A44" s="28"/>
      <c r="B44" s="28"/>
      <c r="C44" s="190" t="s">
        <v>149</v>
      </c>
      <c r="D44" s="191"/>
      <c r="E44" s="192">
        <v>0</v>
      </c>
      <c r="F44" s="193" t="str">
        <f>"☆/年/"&amp;調査票!E10&amp;""</f>
        <v>☆/年/選択してください</v>
      </c>
      <c r="G44" s="248">
        <v>0</v>
      </c>
      <c r="H44" s="249">
        <f t="shared" si="1"/>
        <v>0</v>
      </c>
      <c r="I44" s="250">
        <f t="shared" si="0"/>
        <v>0</v>
      </c>
      <c r="J44" s="195"/>
      <c r="K44" s="196" t="s">
        <v>150</v>
      </c>
      <c r="L44" s="197">
        <f t="shared" si="2"/>
        <v>0</v>
      </c>
      <c r="M44" s="197">
        <f t="shared" si="3"/>
        <v>0</v>
      </c>
      <c r="N44" s="197">
        <f t="shared" si="4"/>
        <v>0</v>
      </c>
      <c r="O44" s="198" t="str">
        <f>"kgCO2/年/"&amp;調査票!E10&amp;""</f>
        <v>kgCO2/年/選択してください</v>
      </c>
      <c r="P44" s="28"/>
    </row>
    <row r="45" spans="1:16" s="9" customFormat="1" ht="26.25" customHeight="1" thickTop="1">
      <c r="A45" s="28"/>
      <c r="B45" s="28"/>
      <c r="C45" s="404" t="str">
        <f>"削減原単位[kgCO2/年/"&amp;調査票!E10&amp;"]"</f>
        <v>削減原単位[kgCO2/年/選択してください]</v>
      </c>
      <c r="D45" s="405"/>
      <c r="E45" s="405"/>
      <c r="F45" s="405"/>
      <c r="G45" s="405"/>
      <c r="H45" s="405"/>
      <c r="I45" s="405"/>
      <c r="J45" s="405"/>
      <c r="K45" s="406"/>
      <c r="L45" s="199">
        <f>SUM(L31:L44)</f>
        <v>0</v>
      </c>
      <c r="M45" s="199">
        <f>SUM(M31:M44)</f>
        <v>0</v>
      </c>
      <c r="N45" s="199">
        <f>SUM(N31:N44)</f>
        <v>0</v>
      </c>
      <c r="O45" s="203" t="str">
        <f>"kgCO2/年/"&amp;調査票!E10&amp;""</f>
        <v>kgCO2/年/選択してください</v>
      </c>
      <c r="P45" s="28"/>
    </row>
    <row r="46" spans="1:16" s="28" customFormat="1" ht="6" customHeight="1">
      <c r="C46" s="125"/>
      <c r="D46" s="125"/>
      <c r="E46" s="125"/>
      <c r="F46" s="125"/>
      <c r="G46" s="125"/>
      <c r="H46" s="125"/>
      <c r="I46" s="125"/>
      <c r="J46" s="125"/>
      <c r="K46" s="125"/>
      <c r="L46" s="115"/>
      <c r="M46" s="115"/>
      <c r="N46" s="115"/>
      <c r="O46" s="115"/>
    </row>
    <row r="47" spans="1:16" s="9" customFormat="1" ht="14.25" thickBot="1">
      <c r="A47" s="28"/>
      <c r="B47" s="28"/>
      <c r="C47" s="39" t="s">
        <v>92</v>
      </c>
      <c r="D47" s="115"/>
      <c r="E47" s="115"/>
      <c r="F47" s="115"/>
      <c r="G47" s="115"/>
      <c r="H47" s="115"/>
      <c r="I47" s="115"/>
      <c r="J47" s="115"/>
      <c r="K47" s="115"/>
      <c r="L47" s="115"/>
      <c r="M47" s="115"/>
      <c r="N47" s="115"/>
      <c r="O47" s="115"/>
      <c r="P47" s="28"/>
    </row>
    <row r="48" spans="1:16" s="9" customFormat="1">
      <c r="A48" s="28"/>
      <c r="B48" s="28"/>
      <c r="C48" s="350" t="s">
        <v>90</v>
      </c>
      <c r="D48" s="351"/>
      <c r="E48" s="351"/>
      <c r="F48" s="351"/>
      <c r="G48" s="351"/>
      <c r="H48" s="351"/>
      <c r="I48" s="351"/>
      <c r="J48" s="351"/>
      <c r="K48" s="351"/>
      <c r="L48" s="351"/>
      <c r="M48" s="351"/>
      <c r="N48" s="351"/>
      <c r="O48" s="352"/>
      <c r="P48" s="28"/>
    </row>
    <row r="49" spans="1:25" s="9" customFormat="1" ht="14.25" thickBot="1">
      <c r="A49" s="28"/>
      <c r="B49" s="28"/>
      <c r="C49" s="356"/>
      <c r="D49" s="357"/>
      <c r="E49" s="357"/>
      <c r="F49" s="357"/>
      <c r="G49" s="357"/>
      <c r="H49" s="357"/>
      <c r="I49" s="357"/>
      <c r="J49" s="357"/>
      <c r="K49" s="357"/>
      <c r="L49" s="357"/>
      <c r="M49" s="357"/>
      <c r="N49" s="357"/>
      <c r="O49" s="358"/>
      <c r="P49" s="28"/>
    </row>
    <row r="50" spans="1:25" s="9" customFormat="1" ht="5.25" customHeight="1">
      <c r="A50" s="28"/>
      <c r="B50" s="28"/>
      <c r="C50" s="127"/>
      <c r="D50" s="127"/>
      <c r="E50" s="127"/>
      <c r="F50" s="127"/>
      <c r="G50" s="127"/>
      <c r="H50" s="127"/>
      <c r="I50" s="127"/>
      <c r="J50" s="127"/>
      <c r="K50" s="127"/>
      <c r="L50" s="127"/>
      <c r="M50" s="127"/>
      <c r="N50" s="127"/>
      <c r="O50" s="127"/>
      <c r="P50" s="28"/>
    </row>
    <row r="51" spans="1:25" s="9" customFormat="1" ht="14.25">
      <c r="A51" s="28"/>
      <c r="B51" s="338" t="s">
        <v>104</v>
      </c>
      <c r="C51" s="338"/>
      <c r="D51" s="338"/>
      <c r="E51" s="338"/>
      <c r="F51" s="338"/>
      <c r="G51" s="338"/>
      <c r="H51" s="338"/>
      <c r="I51" s="338"/>
      <c r="J51" s="338"/>
      <c r="K51" s="338"/>
      <c r="L51" s="338"/>
      <c r="M51" s="338"/>
      <c r="N51" s="338"/>
      <c r="O51" s="338"/>
      <c r="P51" s="28"/>
    </row>
    <row r="52" spans="1:25" s="9" customFormat="1">
      <c r="A52" s="28"/>
      <c r="B52" s="28"/>
      <c r="C52" s="38"/>
      <c r="D52" s="38"/>
      <c r="E52" s="38"/>
      <c r="F52" s="38"/>
      <c r="G52" s="38"/>
      <c r="H52" s="71"/>
      <c r="I52" s="38"/>
      <c r="J52" s="71"/>
      <c r="K52" s="28"/>
      <c r="L52" s="28"/>
      <c r="M52" s="28"/>
      <c r="N52" s="28"/>
      <c r="O52" s="28"/>
      <c r="P52" s="28"/>
    </row>
    <row r="53" spans="1:25" s="4" customFormat="1">
      <c r="A53" s="28"/>
      <c r="B53" s="19" t="s">
        <v>82</v>
      </c>
      <c r="C53" s="12"/>
      <c r="D53" s="12"/>
      <c r="E53" s="12"/>
      <c r="F53" s="12"/>
      <c r="G53" s="12"/>
      <c r="H53" s="12"/>
      <c r="I53" s="12"/>
      <c r="J53" s="12"/>
      <c r="K53" s="12"/>
      <c r="L53" s="12"/>
      <c r="M53" s="12"/>
      <c r="N53" s="12"/>
      <c r="O53" s="12"/>
      <c r="P53" s="47"/>
      <c r="Q53" s="9"/>
      <c r="R53" s="9"/>
      <c r="S53" s="9"/>
      <c r="T53" s="9"/>
      <c r="U53" s="9"/>
      <c r="V53" s="9"/>
      <c r="W53" s="9"/>
      <c r="X53" s="9"/>
      <c r="Y53" s="9"/>
    </row>
    <row r="54" spans="1:25" s="4" customFormat="1" ht="13.5" customHeight="1" thickBot="1">
      <c r="A54" s="28"/>
      <c r="B54" s="28"/>
      <c r="C54" s="68"/>
      <c r="D54" s="28"/>
      <c r="E54" s="28"/>
      <c r="F54" s="28"/>
      <c r="G54" s="28"/>
      <c r="H54" s="28"/>
      <c r="I54" s="28"/>
      <c r="J54" s="28"/>
      <c r="K54" s="28"/>
      <c r="L54" s="28"/>
      <c r="M54" s="28"/>
      <c r="N54" s="28"/>
      <c r="O54" s="28"/>
      <c r="P54" s="28"/>
      <c r="Q54" s="9"/>
      <c r="R54" s="9"/>
      <c r="S54" s="9"/>
      <c r="T54" s="9"/>
      <c r="U54" s="9"/>
      <c r="V54" s="9"/>
      <c r="W54" s="9"/>
      <c r="X54" s="9"/>
      <c r="Y54" s="9"/>
    </row>
    <row r="55" spans="1:25" ht="96.75" customHeight="1" thickBot="1">
      <c r="A55" s="28"/>
      <c r="B55" s="28"/>
      <c r="C55" s="407" t="s">
        <v>207</v>
      </c>
      <c r="D55" s="408"/>
      <c r="E55" s="408"/>
      <c r="F55" s="409"/>
      <c r="G55" s="410" t="s">
        <v>209</v>
      </c>
      <c r="H55" s="411"/>
      <c r="I55" s="412"/>
      <c r="J55" s="410" t="s">
        <v>152</v>
      </c>
      <c r="K55" s="411"/>
      <c r="L55" s="413" t="s">
        <v>153</v>
      </c>
      <c r="M55" s="414"/>
      <c r="N55" s="415"/>
      <c r="O55" s="200"/>
      <c r="P55" s="38"/>
      <c r="Q55"/>
      <c r="R55"/>
      <c r="S55"/>
      <c r="T55"/>
      <c r="U55"/>
      <c r="V55"/>
      <c r="W55"/>
      <c r="X55"/>
      <c r="Y55"/>
    </row>
    <row r="56" spans="1:25" ht="26.25" customHeight="1">
      <c r="A56" s="28"/>
      <c r="B56" s="28"/>
      <c r="C56" s="68"/>
      <c r="D56" s="68"/>
      <c r="E56" s="28"/>
      <c r="F56" s="28"/>
      <c r="G56" s="28"/>
      <c r="H56" s="28"/>
      <c r="I56" s="28"/>
      <c r="J56" s="28"/>
      <c r="K56" s="28"/>
      <c r="L56" s="28"/>
      <c r="M56" s="28"/>
      <c r="N56" s="28"/>
      <c r="O56" s="28"/>
      <c r="P56" s="28"/>
      <c r="Q56"/>
      <c r="R56"/>
      <c r="S56"/>
      <c r="T56"/>
      <c r="U56"/>
      <c r="V56"/>
      <c r="W56"/>
      <c r="X56"/>
      <c r="Y56"/>
    </row>
    <row r="57" spans="1:25" s="9" customFormat="1" ht="17.25" customHeight="1">
      <c r="A57" s="28"/>
      <c r="B57" s="28"/>
      <c r="C57" s="392" t="s">
        <v>13</v>
      </c>
      <c r="D57" s="394"/>
      <c r="E57" s="392" t="s">
        <v>134</v>
      </c>
      <c r="F57" s="394"/>
      <c r="G57" s="419" t="s">
        <v>162</v>
      </c>
      <c r="H57" s="420"/>
      <c r="I57" s="420"/>
      <c r="J57" s="379" t="s">
        <v>135</v>
      </c>
      <c r="K57" s="380"/>
      <c r="L57" s="383" t="s">
        <v>136</v>
      </c>
      <c r="M57" s="384"/>
      <c r="N57" s="384"/>
      <c r="O57" s="385"/>
      <c r="P57" s="28"/>
    </row>
    <row r="58" spans="1:25" s="9" customFormat="1" ht="17.25" customHeight="1" thickBot="1">
      <c r="A58" s="28"/>
      <c r="B58" s="28"/>
      <c r="C58" s="416"/>
      <c r="D58" s="417"/>
      <c r="E58" s="418"/>
      <c r="F58" s="397"/>
      <c r="G58" s="257">
        <v>2016</v>
      </c>
      <c r="H58" s="163">
        <v>2020</v>
      </c>
      <c r="I58" s="164">
        <v>2030</v>
      </c>
      <c r="J58" s="381"/>
      <c r="K58" s="382"/>
      <c r="L58" s="165">
        <v>2016</v>
      </c>
      <c r="M58" s="165">
        <v>2020</v>
      </c>
      <c r="N58" s="166">
        <v>2030</v>
      </c>
      <c r="O58" s="167"/>
      <c r="P58" s="28"/>
    </row>
    <row r="59" spans="1:25" s="9" customFormat="1" ht="17.25" customHeight="1" thickTop="1">
      <c r="A59" s="28"/>
      <c r="B59" s="28"/>
      <c r="C59" s="168" t="s">
        <v>3</v>
      </c>
      <c r="D59" s="169"/>
      <c r="E59" s="170">
        <v>0</v>
      </c>
      <c r="F59" s="171" t="str">
        <f>"kWh/年/"&amp;調査票!E10&amp;""</f>
        <v>kWh/年/選択してください</v>
      </c>
      <c r="G59" s="172">
        <v>0</v>
      </c>
      <c r="H59" s="223">
        <f>G59</f>
        <v>0</v>
      </c>
      <c r="I59" s="224">
        <f t="shared" ref="I59:I72" si="5">H59</f>
        <v>0</v>
      </c>
      <c r="J59" s="173">
        <f>ROUND(0.55,2)</f>
        <v>0.55000000000000004</v>
      </c>
      <c r="K59" s="174" t="s">
        <v>154</v>
      </c>
      <c r="L59" s="175">
        <f t="shared" ref="L59:M72" si="6">($E59-G59)*$J59</f>
        <v>0</v>
      </c>
      <c r="M59" s="175">
        <f t="shared" si="6"/>
        <v>0</v>
      </c>
      <c r="N59" s="175">
        <f t="shared" ref="N59:N72" si="7">(E59-I59)*J59</f>
        <v>0</v>
      </c>
      <c r="O59" s="176" t="str">
        <f>"kgCO2/年/"&amp;調査票!E10&amp;""</f>
        <v>kgCO2/年/選択してください</v>
      </c>
      <c r="P59" s="28"/>
    </row>
    <row r="60" spans="1:25" s="9" customFormat="1" ht="17.25" customHeight="1">
      <c r="A60" s="28"/>
      <c r="B60" s="28"/>
      <c r="C60" s="25" t="s">
        <v>0</v>
      </c>
      <c r="D60" s="26"/>
      <c r="E60" s="177">
        <v>0</v>
      </c>
      <c r="F60" s="178" t="str">
        <f>"N㎥/年/"&amp;調査票!E10&amp;""</f>
        <v>N㎥/年/選択してください</v>
      </c>
      <c r="G60" s="179">
        <v>0</v>
      </c>
      <c r="H60" s="225">
        <f t="shared" ref="H60:H72" si="8">G60</f>
        <v>0</v>
      </c>
      <c r="I60" s="226">
        <f t="shared" si="5"/>
        <v>0</v>
      </c>
      <c r="J60" s="180">
        <f>ROUND(44.8*0.0136*44/12,2)</f>
        <v>2.23</v>
      </c>
      <c r="K60" s="178" t="s">
        <v>155</v>
      </c>
      <c r="L60" s="175">
        <f t="shared" si="6"/>
        <v>0</v>
      </c>
      <c r="M60" s="175">
        <f t="shared" si="6"/>
        <v>0</v>
      </c>
      <c r="N60" s="175">
        <f t="shared" si="7"/>
        <v>0</v>
      </c>
      <c r="O60" s="181" t="str">
        <f>"kgCO2/年/"&amp;調査票!E10&amp;""</f>
        <v>kgCO2/年/選択してください</v>
      </c>
      <c r="P60" s="28"/>
    </row>
    <row r="61" spans="1:25" s="9" customFormat="1" ht="17.25" customHeight="1">
      <c r="A61" s="28"/>
      <c r="B61" s="28"/>
      <c r="C61" s="25" t="s">
        <v>139</v>
      </c>
      <c r="D61" s="26"/>
      <c r="E61" s="177">
        <v>0</v>
      </c>
      <c r="F61" s="178" t="str">
        <f>"kg/年/"&amp;調査票!E10&amp;""</f>
        <v>kg/年/選択してください</v>
      </c>
      <c r="G61" s="179">
        <v>0</v>
      </c>
      <c r="H61" s="225">
        <f t="shared" si="8"/>
        <v>0</v>
      </c>
      <c r="I61" s="226">
        <f t="shared" si="5"/>
        <v>0</v>
      </c>
      <c r="J61" s="180">
        <v>2.33</v>
      </c>
      <c r="K61" s="178" t="s">
        <v>156</v>
      </c>
      <c r="L61" s="175">
        <f t="shared" si="6"/>
        <v>0</v>
      </c>
      <c r="M61" s="175">
        <f t="shared" si="6"/>
        <v>0</v>
      </c>
      <c r="N61" s="175">
        <f t="shared" si="7"/>
        <v>0</v>
      </c>
      <c r="O61" s="181" t="str">
        <f>"kgCO2/年/"&amp;調査票!E10&amp;""</f>
        <v>kgCO2/年/選択してください</v>
      </c>
      <c r="P61" s="28"/>
    </row>
    <row r="62" spans="1:25" s="9" customFormat="1" ht="17.25" customHeight="1">
      <c r="A62" s="28"/>
      <c r="B62" s="28"/>
      <c r="C62" s="25" t="s">
        <v>157</v>
      </c>
      <c r="D62" s="26"/>
      <c r="E62" s="177">
        <v>0</v>
      </c>
      <c r="F62" s="178" t="str">
        <f>"kg/年/"&amp;調査票!E10&amp;""</f>
        <v>kg/年/選択してください</v>
      </c>
      <c r="G62" s="179">
        <v>0</v>
      </c>
      <c r="H62" s="225">
        <f t="shared" si="8"/>
        <v>0</v>
      </c>
      <c r="I62" s="226">
        <f t="shared" si="5"/>
        <v>0</v>
      </c>
      <c r="J62" s="180">
        <f>ROUND(50.8*0.0161*44/12,2)</f>
        <v>3</v>
      </c>
      <c r="K62" s="178" t="s">
        <v>156</v>
      </c>
      <c r="L62" s="175">
        <f t="shared" si="6"/>
        <v>0</v>
      </c>
      <c r="M62" s="175">
        <f t="shared" si="6"/>
        <v>0</v>
      </c>
      <c r="N62" s="175">
        <f t="shared" si="7"/>
        <v>0</v>
      </c>
      <c r="O62" s="181" t="str">
        <f>"kgCO2/年/"&amp;調査票!E10&amp;""</f>
        <v>kgCO2/年/選択してください</v>
      </c>
      <c r="P62" s="28"/>
    </row>
    <row r="63" spans="1:25" s="9" customFormat="1" ht="17.25" customHeight="1">
      <c r="A63" s="28"/>
      <c r="B63" s="28"/>
      <c r="C63" s="25" t="s">
        <v>158</v>
      </c>
      <c r="D63" s="26"/>
      <c r="E63" s="177">
        <v>0</v>
      </c>
      <c r="F63" s="178" t="str">
        <f>"kg/年/"&amp;調査票!E10&amp;""</f>
        <v>kg/年/選択してください</v>
      </c>
      <c r="G63" s="179">
        <v>0</v>
      </c>
      <c r="H63" s="225">
        <f t="shared" si="8"/>
        <v>0</v>
      </c>
      <c r="I63" s="226">
        <f t="shared" si="5"/>
        <v>0</v>
      </c>
      <c r="J63" s="180">
        <v>2.7</v>
      </c>
      <c r="K63" s="178" t="s">
        <v>156</v>
      </c>
      <c r="L63" s="175">
        <f t="shared" si="6"/>
        <v>0</v>
      </c>
      <c r="M63" s="175">
        <f t="shared" si="6"/>
        <v>0</v>
      </c>
      <c r="N63" s="175">
        <f t="shared" si="7"/>
        <v>0</v>
      </c>
      <c r="O63" s="181" t="str">
        <f>"kgCO2/年/"&amp;調査票!E10&amp;""</f>
        <v>kgCO2/年/選択してください</v>
      </c>
      <c r="P63" s="28"/>
    </row>
    <row r="64" spans="1:25" s="9" customFormat="1" ht="17.25" customHeight="1">
      <c r="A64" s="28"/>
      <c r="B64" s="28"/>
      <c r="C64" s="25" t="s">
        <v>1</v>
      </c>
      <c r="D64" s="26"/>
      <c r="E64" s="177">
        <v>0</v>
      </c>
      <c r="F64" s="178" t="str">
        <f>"L/年/"&amp;調査票!E10&amp;""</f>
        <v>L/年/選択してください</v>
      </c>
      <c r="G64" s="179">
        <v>0</v>
      </c>
      <c r="H64" s="225">
        <f t="shared" si="8"/>
        <v>0</v>
      </c>
      <c r="I64" s="226">
        <f t="shared" si="5"/>
        <v>0</v>
      </c>
      <c r="J64" s="180">
        <f>ROUND(36.7*0.0185*44/12,2)</f>
        <v>2.4900000000000002</v>
      </c>
      <c r="K64" s="178" t="s">
        <v>159</v>
      </c>
      <c r="L64" s="175">
        <f t="shared" si="6"/>
        <v>0</v>
      </c>
      <c r="M64" s="175">
        <f t="shared" si="6"/>
        <v>0</v>
      </c>
      <c r="N64" s="175">
        <f t="shared" si="7"/>
        <v>0</v>
      </c>
      <c r="O64" s="181" t="str">
        <f>"kgCO2/年/"&amp;調査票!E10&amp;""</f>
        <v>kgCO2/年/選択してください</v>
      </c>
      <c r="P64" s="28"/>
    </row>
    <row r="65" spans="1:25" s="9" customFormat="1" ht="17.25" customHeight="1">
      <c r="A65" s="28"/>
      <c r="B65" s="28"/>
      <c r="C65" s="25" t="s">
        <v>2</v>
      </c>
      <c r="D65" s="26"/>
      <c r="E65" s="177">
        <v>0</v>
      </c>
      <c r="F65" s="178" t="str">
        <f>"L/年/"&amp;調査票!E10&amp;""</f>
        <v>L/年/選択してください</v>
      </c>
      <c r="G65" s="179">
        <v>0</v>
      </c>
      <c r="H65" s="225">
        <f t="shared" si="8"/>
        <v>0</v>
      </c>
      <c r="I65" s="226">
        <f t="shared" si="5"/>
        <v>0</v>
      </c>
      <c r="J65" s="182">
        <f>ROUND(39.1*0.0189*44/12,2)</f>
        <v>2.71</v>
      </c>
      <c r="K65" s="178" t="s">
        <v>159</v>
      </c>
      <c r="L65" s="175">
        <f t="shared" si="6"/>
        <v>0</v>
      </c>
      <c r="M65" s="175">
        <f t="shared" si="6"/>
        <v>0</v>
      </c>
      <c r="N65" s="175">
        <f t="shared" si="7"/>
        <v>0</v>
      </c>
      <c r="O65" s="181" t="str">
        <f>"kgCO2/年/"&amp;調査票!E10&amp;""</f>
        <v>kgCO2/年/選択してください</v>
      </c>
      <c r="P65" s="28"/>
    </row>
    <row r="66" spans="1:25" s="9" customFormat="1" ht="17.25" customHeight="1">
      <c r="A66" s="28"/>
      <c r="B66" s="28"/>
      <c r="C66" s="25" t="s">
        <v>4</v>
      </c>
      <c r="D66" s="26"/>
      <c r="E66" s="177">
        <v>0</v>
      </c>
      <c r="F66" s="178" t="str">
        <f>"L/年/"&amp;調査票!E10&amp;""</f>
        <v>L/年/選択してください</v>
      </c>
      <c r="G66" s="179">
        <v>0</v>
      </c>
      <c r="H66" s="225">
        <f t="shared" si="8"/>
        <v>0</v>
      </c>
      <c r="I66" s="226">
        <f t="shared" si="5"/>
        <v>0</v>
      </c>
      <c r="J66" s="182">
        <f>ROUND(41.9*0.0195*44/12,2)</f>
        <v>3</v>
      </c>
      <c r="K66" s="178" t="s">
        <v>159</v>
      </c>
      <c r="L66" s="175">
        <f t="shared" si="6"/>
        <v>0</v>
      </c>
      <c r="M66" s="175">
        <f t="shared" si="6"/>
        <v>0</v>
      </c>
      <c r="N66" s="175">
        <f t="shared" si="7"/>
        <v>0</v>
      </c>
      <c r="O66" s="181" t="str">
        <f>"kgCO2/年/"&amp;調査票!E10&amp;""</f>
        <v>kgCO2/年/選択してください</v>
      </c>
      <c r="P66" s="28"/>
    </row>
    <row r="67" spans="1:25" s="9" customFormat="1" ht="17.25" customHeight="1">
      <c r="A67" s="28"/>
      <c r="B67" s="28"/>
      <c r="C67" s="25" t="s">
        <v>160</v>
      </c>
      <c r="D67" s="26"/>
      <c r="E67" s="177">
        <v>0</v>
      </c>
      <c r="F67" s="178" t="str">
        <f>"L/年/"&amp;調査票!E10&amp;""</f>
        <v>L/年/選択してください</v>
      </c>
      <c r="G67" s="179">
        <v>0</v>
      </c>
      <c r="H67" s="225">
        <f t="shared" si="8"/>
        <v>0</v>
      </c>
      <c r="I67" s="226">
        <f t="shared" si="5"/>
        <v>0</v>
      </c>
      <c r="J67" s="180">
        <f>ROUND(34.6*0.0183*44/12,2)</f>
        <v>2.3199999999999998</v>
      </c>
      <c r="K67" s="178" t="s">
        <v>159</v>
      </c>
      <c r="L67" s="175">
        <f t="shared" si="6"/>
        <v>0</v>
      </c>
      <c r="M67" s="175">
        <f t="shared" si="6"/>
        <v>0</v>
      </c>
      <c r="N67" s="175">
        <f t="shared" si="7"/>
        <v>0</v>
      </c>
      <c r="O67" s="181" t="str">
        <f>"kgCO2/年/"&amp;調査票!E10&amp;""</f>
        <v>kgCO2/年/選択してください</v>
      </c>
      <c r="P67" s="28"/>
    </row>
    <row r="68" spans="1:25" s="9" customFormat="1" ht="17.25" customHeight="1">
      <c r="A68" s="28"/>
      <c r="B68" s="28"/>
      <c r="C68" s="25" t="s">
        <v>6</v>
      </c>
      <c r="D68" s="183"/>
      <c r="E68" s="177">
        <v>0</v>
      </c>
      <c r="F68" s="178" t="str">
        <f>"L/年/"&amp;調査票!E10&amp;""</f>
        <v>L/年/選択してください</v>
      </c>
      <c r="G68" s="179">
        <v>0</v>
      </c>
      <c r="H68" s="225">
        <f t="shared" si="8"/>
        <v>0</v>
      </c>
      <c r="I68" s="226">
        <f t="shared" si="5"/>
        <v>0</v>
      </c>
      <c r="J68" s="180">
        <f>ROUND(37.7*0.0187*44/12,2)</f>
        <v>2.58</v>
      </c>
      <c r="K68" s="178" t="s">
        <v>159</v>
      </c>
      <c r="L68" s="175">
        <f t="shared" si="6"/>
        <v>0</v>
      </c>
      <c r="M68" s="175">
        <f t="shared" si="6"/>
        <v>0</v>
      </c>
      <c r="N68" s="175">
        <f t="shared" si="7"/>
        <v>0</v>
      </c>
      <c r="O68" s="181" t="str">
        <f>"kgCO2/年/"&amp;調査票!E10&amp;""</f>
        <v>kgCO2/年/選択してください</v>
      </c>
      <c r="P68" s="28"/>
    </row>
    <row r="69" spans="1:25" s="9" customFormat="1" ht="17.25" customHeight="1" thickBot="1">
      <c r="A69" s="28"/>
      <c r="B69" s="28"/>
      <c r="C69" s="25" t="s">
        <v>145</v>
      </c>
      <c r="D69" s="184"/>
      <c r="E69" s="177">
        <v>0</v>
      </c>
      <c r="F69" s="178" t="str">
        <f>"L/年/"&amp;調査票!E10&amp;""</f>
        <v>L/年/選択してください</v>
      </c>
      <c r="G69" s="179">
        <v>0</v>
      </c>
      <c r="H69" s="225">
        <f t="shared" si="8"/>
        <v>0</v>
      </c>
      <c r="I69" s="226">
        <f t="shared" si="5"/>
        <v>0</v>
      </c>
      <c r="J69" s="185">
        <v>2.46</v>
      </c>
      <c r="K69" s="178" t="s">
        <v>159</v>
      </c>
      <c r="L69" s="175">
        <f t="shared" si="6"/>
        <v>0</v>
      </c>
      <c r="M69" s="175">
        <f t="shared" si="6"/>
        <v>0</v>
      </c>
      <c r="N69" s="175">
        <f t="shared" si="7"/>
        <v>0</v>
      </c>
      <c r="O69" s="181" t="str">
        <f>"kgCO2/年/"&amp;調査票!E10&amp;""</f>
        <v>kgCO2/年/選択してください</v>
      </c>
      <c r="P69" s="28"/>
    </row>
    <row r="70" spans="1:25" s="9" customFormat="1" ht="17.25" customHeight="1">
      <c r="A70" s="28"/>
      <c r="B70" s="28"/>
      <c r="C70" s="25" t="s">
        <v>146</v>
      </c>
      <c r="D70" s="186"/>
      <c r="E70" s="177">
        <v>0</v>
      </c>
      <c r="F70" s="178" t="str">
        <f>"☆/年/"&amp;調査票!E10&amp;""</f>
        <v>☆/年/選択してください</v>
      </c>
      <c r="G70" s="179">
        <v>0</v>
      </c>
      <c r="H70" s="225">
        <f t="shared" si="8"/>
        <v>0</v>
      </c>
      <c r="I70" s="227">
        <f t="shared" si="5"/>
        <v>0</v>
      </c>
      <c r="J70" s="187"/>
      <c r="K70" s="178" t="s">
        <v>161</v>
      </c>
      <c r="L70" s="175">
        <f t="shared" si="6"/>
        <v>0</v>
      </c>
      <c r="M70" s="175">
        <f t="shared" si="6"/>
        <v>0</v>
      </c>
      <c r="N70" s="175">
        <f t="shared" si="7"/>
        <v>0</v>
      </c>
      <c r="O70" s="181" t="str">
        <f>"kgCO2/年/"&amp;調査票!E10&amp;""</f>
        <v>kgCO2/年/選択してください</v>
      </c>
      <c r="P70" s="28"/>
    </row>
    <row r="71" spans="1:25" s="9" customFormat="1" ht="17.25" customHeight="1">
      <c r="A71" s="28"/>
      <c r="B71" s="28"/>
      <c r="C71" s="25" t="s">
        <v>148</v>
      </c>
      <c r="D71" s="188"/>
      <c r="E71" s="177">
        <v>0</v>
      </c>
      <c r="F71" s="178" t="str">
        <f>"☆/年/"&amp;調査票!E10&amp;""</f>
        <v>☆/年/選択してください</v>
      </c>
      <c r="G71" s="179">
        <v>0</v>
      </c>
      <c r="H71" s="225">
        <f t="shared" si="8"/>
        <v>0</v>
      </c>
      <c r="I71" s="227">
        <f t="shared" si="5"/>
        <v>0</v>
      </c>
      <c r="J71" s="189"/>
      <c r="K71" s="178" t="s">
        <v>161</v>
      </c>
      <c r="L71" s="175">
        <f t="shared" si="6"/>
        <v>0</v>
      </c>
      <c r="M71" s="175">
        <f t="shared" si="6"/>
        <v>0</v>
      </c>
      <c r="N71" s="175">
        <f t="shared" si="7"/>
        <v>0</v>
      </c>
      <c r="O71" s="181" t="str">
        <f>"kgCO2/年/"&amp;調査票!E10&amp;""</f>
        <v>kgCO2/年/選択してください</v>
      </c>
      <c r="P71" s="28"/>
    </row>
    <row r="72" spans="1:25" s="9" customFormat="1" ht="17.25" customHeight="1" thickBot="1">
      <c r="A72" s="28"/>
      <c r="B72" s="28"/>
      <c r="C72" s="190" t="s">
        <v>149</v>
      </c>
      <c r="D72" s="191"/>
      <c r="E72" s="192">
        <v>0</v>
      </c>
      <c r="F72" s="193" t="str">
        <f>"☆/年/"&amp;調査票!E10&amp;""</f>
        <v>☆/年/選択してください</v>
      </c>
      <c r="G72" s="194">
        <v>0</v>
      </c>
      <c r="H72" s="228">
        <f t="shared" si="8"/>
        <v>0</v>
      </c>
      <c r="I72" s="229">
        <f t="shared" si="5"/>
        <v>0</v>
      </c>
      <c r="J72" s="195"/>
      <c r="K72" s="196" t="s">
        <v>150</v>
      </c>
      <c r="L72" s="197">
        <f t="shared" si="6"/>
        <v>0</v>
      </c>
      <c r="M72" s="197">
        <f t="shared" si="6"/>
        <v>0</v>
      </c>
      <c r="N72" s="197">
        <f t="shared" si="7"/>
        <v>0</v>
      </c>
      <c r="O72" s="198" t="str">
        <f>"kgCO2/年/"&amp;調査票!E10&amp;""</f>
        <v>kgCO2/年/選択してください</v>
      </c>
      <c r="P72" s="70"/>
    </row>
    <row r="73" spans="1:25" s="9" customFormat="1" ht="27" customHeight="1" thickTop="1">
      <c r="A73" s="28"/>
      <c r="B73" s="28"/>
      <c r="C73" s="404" t="str">
        <f>"削減原単位[kgCO2/年/"&amp;調査票!E10&amp;"]"</f>
        <v>削減原単位[kgCO2/年/選択してください]</v>
      </c>
      <c r="D73" s="405"/>
      <c r="E73" s="405"/>
      <c r="F73" s="405"/>
      <c r="G73" s="405"/>
      <c r="H73" s="405"/>
      <c r="I73" s="405"/>
      <c r="J73" s="405"/>
      <c r="K73" s="406"/>
      <c r="L73" s="239">
        <f>SUM(L59:L72)</f>
        <v>0</v>
      </c>
      <c r="M73" s="239">
        <f>SUM(M59:M72)</f>
        <v>0</v>
      </c>
      <c r="N73" s="239">
        <f>SUM(N59:N72)</f>
        <v>0</v>
      </c>
      <c r="O73" s="202" t="str">
        <f>"kgCO2/年/"&amp;調査票!E10&amp;""</f>
        <v>kgCO2/年/選択してください</v>
      </c>
      <c r="P73" s="28"/>
    </row>
    <row r="74" spans="1:25" s="28" customFormat="1" ht="5.25" customHeight="1">
      <c r="C74" s="125"/>
      <c r="D74" s="125"/>
      <c r="E74" s="125"/>
      <c r="F74" s="125"/>
      <c r="G74" s="125"/>
      <c r="H74" s="125"/>
      <c r="I74" s="125"/>
      <c r="J74" s="125"/>
      <c r="K74" s="125"/>
      <c r="L74" s="116"/>
      <c r="M74" s="116"/>
      <c r="N74" s="116"/>
      <c r="O74" s="201"/>
    </row>
    <row r="75" spans="1:25" s="9" customFormat="1" ht="14.25" thickBot="1">
      <c r="A75" s="28"/>
      <c r="B75" s="28"/>
      <c r="C75" s="39" t="s">
        <v>91</v>
      </c>
      <c r="D75" s="115"/>
      <c r="E75" s="115"/>
      <c r="F75" s="115"/>
      <c r="G75" s="115"/>
      <c r="H75" s="115"/>
      <c r="I75" s="115"/>
      <c r="J75" s="115"/>
      <c r="K75" s="115"/>
      <c r="L75" s="116"/>
      <c r="M75" s="116"/>
      <c r="N75" s="116"/>
      <c r="O75" s="115"/>
      <c r="P75" s="28"/>
    </row>
    <row r="76" spans="1:25" s="9" customFormat="1">
      <c r="A76" s="28"/>
      <c r="B76" s="28"/>
      <c r="C76" s="350" t="s">
        <v>90</v>
      </c>
      <c r="D76" s="351"/>
      <c r="E76" s="351"/>
      <c r="F76" s="351"/>
      <c r="G76" s="351"/>
      <c r="H76" s="351"/>
      <c r="I76" s="351"/>
      <c r="J76" s="351"/>
      <c r="K76" s="351"/>
      <c r="L76" s="351"/>
      <c r="M76" s="351"/>
      <c r="N76" s="351"/>
      <c r="O76" s="352"/>
      <c r="P76" s="28"/>
    </row>
    <row r="77" spans="1:25" s="9" customFormat="1" ht="14.25" thickBot="1">
      <c r="A77" s="28"/>
      <c r="B77" s="28"/>
      <c r="C77" s="356"/>
      <c r="D77" s="357"/>
      <c r="E77" s="357"/>
      <c r="F77" s="357"/>
      <c r="G77" s="357"/>
      <c r="H77" s="357"/>
      <c r="I77" s="357"/>
      <c r="J77" s="357"/>
      <c r="K77" s="357"/>
      <c r="L77" s="357"/>
      <c r="M77" s="357"/>
      <c r="N77" s="357"/>
      <c r="O77" s="358"/>
      <c r="P77" s="28"/>
    </row>
    <row r="78" spans="1:25" s="9" customFormat="1" ht="5.25" customHeight="1">
      <c r="A78" s="28"/>
      <c r="B78" s="28"/>
      <c r="C78" s="127"/>
      <c r="D78" s="127"/>
      <c r="E78" s="127"/>
      <c r="F78" s="127"/>
      <c r="G78" s="127"/>
      <c r="H78" s="127"/>
      <c r="I78" s="127"/>
      <c r="J78" s="127"/>
      <c r="K78" s="127"/>
      <c r="L78" s="127"/>
      <c r="M78" s="127"/>
      <c r="N78" s="127"/>
      <c r="O78" s="127"/>
      <c r="P78" s="28"/>
    </row>
    <row r="79" spans="1:25" s="9" customFormat="1" ht="14.25">
      <c r="A79" s="28"/>
      <c r="B79" s="338" t="s">
        <v>104</v>
      </c>
      <c r="C79" s="338"/>
      <c r="D79" s="338"/>
      <c r="E79" s="338"/>
      <c r="F79" s="338"/>
      <c r="G79" s="338"/>
      <c r="H79" s="338"/>
      <c r="I79" s="338"/>
      <c r="J79" s="338"/>
      <c r="K79" s="338"/>
      <c r="L79" s="338"/>
      <c r="M79" s="338"/>
      <c r="N79" s="338"/>
      <c r="O79" s="338"/>
      <c r="P79" s="28"/>
    </row>
    <row r="80" spans="1:25" s="4" customFormat="1">
      <c r="A80" s="28"/>
      <c r="B80" s="28"/>
      <c r="C80" s="28"/>
      <c r="D80" s="28"/>
      <c r="E80" s="28"/>
      <c r="F80" s="28"/>
      <c r="G80" s="28"/>
      <c r="H80" s="28"/>
      <c r="I80" s="28"/>
      <c r="J80" s="28"/>
      <c r="K80" s="28"/>
      <c r="L80" s="28"/>
      <c r="M80" s="28"/>
      <c r="N80" s="28"/>
      <c r="O80" s="28"/>
      <c r="P80" s="28"/>
      <c r="Q80" s="9"/>
      <c r="R80" s="9"/>
      <c r="S80" s="9"/>
      <c r="T80" s="9"/>
      <c r="U80" s="9"/>
      <c r="V80" s="9"/>
      <c r="W80" s="9"/>
      <c r="X80" s="9"/>
      <c r="Y80" s="9"/>
    </row>
    <row r="81" spans="1:25" s="4" customFormat="1">
      <c r="A81" s="28"/>
      <c r="B81" s="19" t="s">
        <v>87</v>
      </c>
      <c r="C81" s="21"/>
      <c r="D81" s="21"/>
      <c r="E81" s="21"/>
      <c r="F81" s="21"/>
      <c r="G81" s="21"/>
      <c r="H81" s="21"/>
      <c r="I81" s="21"/>
      <c r="J81" s="21"/>
      <c r="K81" s="21"/>
      <c r="L81" s="21"/>
      <c r="M81" s="21"/>
      <c r="N81" s="21"/>
      <c r="O81" s="21"/>
      <c r="P81" s="28"/>
      <c r="Q81" s="9"/>
      <c r="R81" s="9"/>
      <c r="S81" s="9"/>
      <c r="T81" s="9"/>
      <c r="U81" s="9"/>
      <c r="V81" s="9"/>
      <c r="W81" s="9"/>
      <c r="X81" s="9"/>
      <c r="Y81" s="9"/>
    </row>
    <row r="82" spans="1:25" s="4" customFormat="1" ht="16.5" customHeight="1" thickBot="1">
      <c r="A82" s="28"/>
      <c r="B82" s="28"/>
      <c r="C82" s="68"/>
      <c r="D82" s="28"/>
      <c r="E82" s="28"/>
      <c r="F82" s="28"/>
      <c r="G82" s="28"/>
      <c r="H82" s="28"/>
      <c r="I82" s="28"/>
      <c r="J82" s="28"/>
      <c r="K82" s="28"/>
      <c r="L82" s="28"/>
      <c r="M82" s="28"/>
      <c r="N82" s="28"/>
      <c r="O82" s="28"/>
      <c r="P82" s="38"/>
      <c r="Q82" s="9"/>
      <c r="R82" s="9"/>
      <c r="S82" s="9"/>
      <c r="T82" s="9"/>
      <c r="U82" s="9"/>
      <c r="V82" s="9"/>
      <c r="W82" s="9"/>
      <c r="X82" s="9"/>
      <c r="Y82" s="9"/>
    </row>
    <row r="83" spans="1:25" s="9" customFormat="1" ht="43.5" customHeight="1" thickBot="1">
      <c r="A83" s="28"/>
      <c r="B83" s="28"/>
      <c r="C83" s="372" t="s">
        <v>175</v>
      </c>
      <c r="D83" s="373"/>
      <c r="E83" s="373"/>
      <c r="F83" s="373"/>
      <c r="G83" s="373"/>
      <c r="H83" s="373"/>
      <c r="I83" s="373"/>
      <c r="J83" s="373"/>
      <c r="K83" s="374"/>
      <c r="L83" s="220"/>
      <c r="M83" s="366" t="s">
        <v>93</v>
      </c>
      <c r="N83" s="367"/>
      <c r="O83" s="368"/>
      <c r="P83" s="222"/>
      <c r="Q83" s="221"/>
      <c r="R83" s="28"/>
      <c r="S83" s="28"/>
      <c r="T83" s="28"/>
      <c r="U83" s="28"/>
    </row>
    <row r="84" spans="1:25" s="28" customFormat="1" ht="6" customHeight="1" thickBot="1">
      <c r="C84" s="218"/>
      <c r="D84" s="218"/>
      <c r="E84" s="218"/>
      <c r="F84" s="218"/>
      <c r="G84" s="218"/>
      <c r="H84" s="218"/>
      <c r="I84" s="218"/>
      <c r="J84" s="218"/>
      <c r="L84" s="219"/>
      <c r="M84" s="219"/>
      <c r="N84" s="219"/>
      <c r="O84" s="219"/>
    </row>
    <row r="85" spans="1:25" s="9" customFormat="1" ht="66" customHeight="1" thickBot="1">
      <c r="A85" s="28"/>
      <c r="B85" s="28"/>
      <c r="C85" s="375" t="s">
        <v>210</v>
      </c>
      <c r="D85" s="376"/>
      <c r="E85" s="376"/>
      <c r="F85" s="376"/>
      <c r="G85" s="376"/>
      <c r="H85" s="376"/>
      <c r="I85" s="376"/>
      <c r="J85" s="377"/>
      <c r="K85" s="378"/>
      <c r="L85" s="28"/>
      <c r="M85" s="28"/>
      <c r="N85" s="38"/>
      <c r="O85" s="28"/>
      <c r="P85" s="28"/>
      <c r="Q85" s="28"/>
      <c r="R85" s="28"/>
      <c r="S85" s="28"/>
    </row>
    <row r="86" spans="1:25" s="4" customFormat="1" ht="26.25" customHeight="1">
      <c r="A86" s="28"/>
      <c r="B86" s="28"/>
      <c r="C86" s="37"/>
      <c r="D86" s="28"/>
      <c r="E86" s="28"/>
      <c r="F86" s="28"/>
      <c r="G86" s="28"/>
      <c r="H86" s="28"/>
      <c r="I86" s="28"/>
      <c r="J86" s="28"/>
      <c r="K86" s="28"/>
      <c r="L86" s="28"/>
      <c r="M86" s="28"/>
      <c r="N86" s="215"/>
      <c r="O86" s="28"/>
      <c r="P86" s="28"/>
      <c r="Q86" s="9"/>
      <c r="R86" s="9"/>
      <c r="S86" s="9"/>
      <c r="T86" s="9"/>
      <c r="U86" s="9"/>
      <c r="V86" s="9"/>
      <c r="W86" s="9"/>
      <c r="X86" s="9"/>
      <c r="Y86" s="9"/>
    </row>
    <row r="87" spans="1:25" s="9" customFormat="1" ht="17.25" customHeight="1">
      <c r="A87" s="28"/>
      <c r="B87" s="28"/>
      <c r="C87" s="392" t="s">
        <v>13</v>
      </c>
      <c r="D87" s="393"/>
      <c r="E87" s="393"/>
      <c r="F87" s="394"/>
      <c r="G87" s="386" t="s">
        <v>163</v>
      </c>
      <c r="H87" s="387"/>
      <c r="I87" s="388"/>
      <c r="J87" s="379" t="s">
        <v>135</v>
      </c>
      <c r="K87" s="380"/>
      <c r="L87" s="383" t="s">
        <v>136</v>
      </c>
      <c r="M87" s="384"/>
      <c r="N87" s="384"/>
      <c r="O87" s="385"/>
      <c r="P87" s="70"/>
    </row>
    <row r="88" spans="1:25" s="9" customFormat="1" ht="17.25" customHeight="1" thickBot="1">
      <c r="A88" s="28"/>
      <c r="B88" s="28"/>
      <c r="C88" s="395"/>
      <c r="D88" s="396"/>
      <c r="E88" s="396"/>
      <c r="F88" s="397"/>
      <c r="G88" s="204">
        <v>2016</v>
      </c>
      <c r="H88" s="204">
        <v>2020</v>
      </c>
      <c r="I88" s="204">
        <v>2030</v>
      </c>
      <c r="J88" s="381"/>
      <c r="K88" s="382"/>
      <c r="L88" s="165">
        <v>2016</v>
      </c>
      <c r="M88" s="165">
        <v>2020</v>
      </c>
      <c r="N88" s="166">
        <v>2030</v>
      </c>
      <c r="O88" s="167"/>
      <c r="P88" s="38"/>
    </row>
    <row r="89" spans="1:25" s="9" customFormat="1" ht="17.25" customHeight="1" thickTop="1" thickBot="1">
      <c r="A89" s="28"/>
      <c r="B89" s="28"/>
      <c r="C89" s="398" t="s">
        <v>172</v>
      </c>
      <c r="D89" s="399"/>
      <c r="E89" s="399"/>
      <c r="F89" s="400"/>
      <c r="G89" s="206">
        <v>0</v>
      </c>
      <c r="H89" s="216">
        <f>G89</f>
        <v>0</v>
      </c>
      <c r="I89" s="217">
        <f>G89</f>
        <v>0</v>
      </c>
      <c r="J89" s="205">
        <f>ROUND(0.55,2)</f>
        <v>0.55000000000000004</v>
      </c>
      <c r="K89" s="207" t="s">
        <v>169</v>
      </c>
      <c r="L89" s="252">
        <f>G89*24*365*$J$89</f>
        <v>0</v>
      </c>
      <c r="M89" s="252">
        <f>H89*24*365*$J$89</f>
        <v>0</v>
      </c>
      <c r="N89" s="252">
        <f>I89*24*365*$J$89</f>
        <v>0</v>
      </c>
      <c r="O89" s="209" t="str">
        <f>"kgCO2/年/"&amp;調査票!E10&amp;""</f>
        <v>kgCO2/年/選択してください</v>
      </c>
      <c r="P89" s="38"/>
    </row>
    <row r="90" spans="1:25" s="9" customFormat="1" ht="17.25" customHeight="1">
      <c r="A90" s="28"/>
      <c r="B90" s="28"/>
      <c r="C90" s="401" t="s">
        <v>164</v>
      </c>
      <c r="D90" s="402"/>
      <c r="E90" s="402"/>
      <c r="F90" s="403"/>
      <c r="G90" s="230" t="s">
        <v>168</v>
      </c>
      <c r="H90" s="230" t="s">
        <v>166</v>
      </c>
      <c r="I90" s="231" t="s">
        <v>166</v>
      </c>
      <c r="J90" s="205">
        <f>2.32/2</f>
        <v>1.1599999999999999</v>
      </c>
      <c r="K90" s="208" t="s">
        <v>171</v>
      </c>
      <c r="L90" s="251">
        <f>$J$90*1000</f>
        <v>1160</v>
      </c>
      <c r="M90" s="251">
        <f>$J$90*1000</f>
        <v>1160</v>
      </c>
      <c r="N90" s="251">
        <f>$J$90*1000</f>
        <v>1160</v>
      </c>
      <c r="O90" s="210" t="str">
        <f>"kgCO2/年/"&amp;調査票!E10&amp;""</f>
        <v>kgCO2/年/選択してください</v>
      </c>
      <c r="P90" s="38"/>
    </row>
    <row r="91" spans="1:25" s="9" customFormat="1" ht="17.25" customHeight="1">
      <c r="A91" s="28"/>
      <c r="B91" s="28"/>
      <c r="C91" s="401" t="s">
        <v>165</v>
      </c>
      <c r="D91" s="402"/>
      <c r="E91" s="402"/>
      <c r="F91" s="403"/>
      <c r="G91" s="232" t="s">
        <v>167</v>
      </c>
      <c r="H91" s="232" t="s">
        <v>166</v>
      </c>
      <c r="I91" s="232" t="s">
        <v>166</v>
      </c>
      <c r="J91" s="205">
        <f>2.58/2</f>
        <v>1.29</v>
      </c>
      <c r="K91" s="208" t="s">
        <v>171</v>
      </c>
      <c r="L91" s="251">
        <f>$J$91*1000</f>
        <v>1290</v>
      </c>
      <c r="M91" s="251">
        <f>$J$91*1000</f>
        <v>1290</v>
      </c>
      <c r="N91" s="251">
        <f>$J$91*1000</f>
        <v>1290</v>
      </c>
      <c r="O91" s="210" t="str">
        <f>"kgCO2/年/"&amp;調査票!E10&amp;""</f>
        <v>kgCO2/年/選択してください</v>
      </c>
      <c r="P91" s="38"/>
    </row>
    <row r="92" spans="1:25" s="9" customFormat="1" ht="17.25" customHeight="1" thickBot="1">
      <c r="A92" s="28"/>
      <c r="B92" s="28"/>
      <c r="C92" s="389" t="s">
        <v>174</v>
      </c>
      <c r="D92" s="390"/>
      <c r="E92" s="390"/>
      <c r="F92" s="391"/>
      <c r="G92" s="240" t="s">
        <v>166</v>
      </c>
      <c r="H92" s="233" t="s">
        <v>166</v>
      </c>
      <c r="I92" s="233" t="s">
        <v>166</v>
      </c>
      <c r="J92" s="212">
        <f>ROUND(0.55,2)</f>
        <v>0.55000000000000004</v>
      </c>
      <c r="K92" s="213" t="s">
        <v>170</v>
      </c>
      <c r="L92" s="253">
        <f>$J$92</f>
        <v>0.55000000000000004</v>
      </c>
      <c r="M92" s="253">
        <f>$J$92</f>
        <v>0.55000000000000004</v>
      </c>
      <c r="N92" s="253">
        <f>$J$92</f>
        <v>0.55000000000000004</v>
      </c>
      <c r="O92" s="214" t="str">
        <f>"kgCO2/年/"&amp;調査票!E10&amp;""</f>
        <v>kgCO2/年/選択してください</v>
      </c>
      <c r="P92" s="38"/>
    </row>
    <row r="93" spans="1:25" s="9" customFormat="1" ht="26.25" customHeight="1" thickTop="1">
      <c r="A93" s="28"/>
      <c r="B93" s="28"/>
      <c r="C93" s="369" t="str">
        <f>"削減原単位[kgCO2/年/"&amp;調査票!E10&amp;"]"</f>
        <v>削減原単位[kgCO2/年/選択してください]</v>
      </c>
      <c r="D93" s="370"/>
      <c r="E93" s="370"/>
      <c r="F93" s="370"/>
      <c r="G93" s="370"/>
      <c r="H93" s="370"/>
      <c r="I93" s="370"/>
      <c r="J93" s="370"/>
      <c r="K93" s="371"/>
      <c r="L93" s="239">
        <f>IF(M83="選択してください",0,VLOOKUP(M83,C89:N92,10,FALSE))</f>
        <v>0</v>
      </c>
      <c r="M93" s="239">
        <f>IF(M83="選択してください",0,VLOOKUP(M83,C89:N92,11,FALSE))</f>
        <v>0</v>
      </c>
      <c r="N93" s="239">
        <f>IF(M83="選択してください",0,VLOOKUP(M83,C89:N92,12,FALSE))</f>
        <v>0</v>
      </c>
      <c r="O93" s="211" t="str">
        <f>"kgCO2/年/"&amp;調査票!E10&amp;""</f>
        <v>kgCO2/年/選択してください</v>
      </c>
      <c r="P93" s="28"/>
    </row>
    <row r="94" spans="1:25" s="28" customFormat="1" ht="5.25" customHeight="1">
      <c r="C94" s="41"/>
      <c r="D94" s="117"/>
      <c r="E94" s="117"/>
      <c r="F94" s="117"/>
      <c r="G94" s="117"/>
      <c r="H94" s="117"/>
      <c r="I94" s="117"/>
      <c r="J94" s="117"/>
      <c r="K94" s="117"/>
      <c r="L94" s="116"/>
      <c r="M94" s="116"/>
      <c r="N94" s="116"/>
      <c r="O94" s="117"/>
    </row>
    <row r="95" spans="1:25" s="9" customFormat="1" ht="14.25" thickBot="1">
      <c r="A95" s="28"/>
      <c r="B95" s="28"/>
      <c r="C95" s="39" t="s">
        <v>173</v>
      </c>
      <c r="D95" s="117"/>
      <c r="E95" s="117"/>
      <c r="F95" s="117"/>
      <c r="G95" s="117"/>
      <c r="H95" s="117"/>
      <c r="I95" s="117"/>
      <c r="J95" s="117"/>
      <c r="K95" s="117"/>
      <c r="L95" s="116"/>
      <c r="M95" s="116"/>
      <c r="N95" s="116"/>
      <c r="O95" s="117"/>
      <c r="P95" s="28"/>
    </row>
    <row r="96" spans="1:25" s="9" customFormat="1">
      <c r="A96" s="28"/>
      <c r="B96" s="28"/>
      <c r="C96" s="350" t="s">
        <v>90</v>
      </c>
      <c r="D96" s="351"/>
      <c r="E96" s="351"/>
      <c r="F96" s="351"/>
      <c r="G96" s="351"/>
      <c r="H96" s="351"/>
      <c r="I96" s="351"/>
      <c r="J96" s="351"/>
      <c r="K96" s="351"/>
      <c r="L96" s="351"/>
      <c r="M96" s="351"/>
      <c r="N96" s="351"/>
      <c r="O96" s="352"/>
      <c r="P96" s="28"/>
    </row>
    <row r="97" spans="1:25" s="9" customFormat="1" ht="14.25" thickBot="1">
      <c r="A97" s="28"/>
      <c r="B97" s="28"/>
      <c r="C97" s="356"/>
      <c r="D97" s="357"/>
      <c r="E97" s="357"/>
      <c r="F97" s="357"/>
      <c r="G97" s="357"/>
      <c r="H97" s="357"/>
      <c r="I97" s="357"/>
      <c r="J97" s="357"/>
      <c r="K97" s="357"/>
      <c r="L97" s="357"/>
      <c r="M97" s="357"/>
      <c r="N97" s="357"/>
      <c r="O97" s="358"/>
      <c r="P97" s="28"/>
    </row>
    <row r="98" spans="1:25" s="9" customFormat="1" ht="5.25" customHeight="1">
      <c r="A98" s="28"/>
      <c r="B98" s="28"/>
      <c r="C98" s="127"/>
      <c r="D98" s="127"/>
      <c r="E98" s="127"/>
      <c r="F98" s="127"/>
      <c r="G98" s="127"/>
      <c r="H98" s="127"/>
      <c r="I98" s="127"/>
      <c r="J98" s="127"/>
      <c r="K98" s="127"/>
      <c r="L98" s="127"/>
      <c r="M98" s="127"/>
      <c r="N98" s="127"/>
      <c r="O98" s="127"/>
      <c r="P98" s="28"/>
    </row>
    <row r="99" spans="1:25" s="9" customFormat="1" ht="14.25">
      <c r="A99" s="28"/>
      <c r="B99" s="338" t="s">
        <v>104</v>
      </c>
      <c r="C99" s="338"/>
      <c r="D99" s="338"/>
      <c r="E99" s="338"/>
      <c r="F99" s="338"/>
      <c r="G99" s="338"/>
      <c r="H99" s="338"/>
      <c r="I99" s="338"/>
      <c r="J99" s="338"/>
      <c r="K99" s="338"/>
      <c r="L99" s="338"/>
      <c r="M99" s="338"/>
      <c r="N99" s="338"/>
      <c r="O99" s="338"/>
      <c r="P99" s="28"/>
    </row>
    <row r="100" spans="1:25" s="9" customFormat="1" ht="5.25" customHeight="1">
      <c r="A100" s="28"/>
      <c r="B100" s="28"/>
      <c r="C100" s="28"/>
      <c r="D100" s="28"/>
      <c r="E100" s="28"/>
      <c r="F100" s="28"/>
      <c r="G100" s="28"/>
      <c r="H100" s="28"/>
      <c r="I100" s="28"/>
      <c r="J100" s="28"/>
      <c r="K100" s="28"/>
      <c r="L100" s="28"/>
      <c r="M100" s="28"/>
      <c r="N100" s="28"/>
      <c r="O100" s="28"/>
      <c r="P100" s="28"/>
    </row>
    <row r="101" spans="1:25" s="4" customFormat="1" hidden="1">
      <c r="L101" s="9"/>
      <c r="M101" s="9"/>
      <c r="N101" s="9"/>
      <c r="O101" s="9"/>
      <c r="Q101" s="9"/>
      <c r="R101" s="9"/>
      <c r="S101" s="9"/>
      <c r="T101" s="9"/>
      <c r="U101" s="9"/>
      <c r="V101" s="9"/>
      <c r="W101" s="9"/>
      <c r="X101" s="9"/>
      <c r="Y101" s="9"/>
    </row>
    <row r="102" spans="1:25" hidden="1"/>
    <row r="103" spans="1:25" hidden="1"/>
    <row r="104" spans="1:25" hidden="1"/>
    <row r="105" spans="1:25" hidden="1"/>
    <row r="106" spans="1:25" hidden="1"/>
    <row r="107" spans="1:25" hidden="1"/>
    <row r="108" spans="1:25" hidden="1"/>
    <row r="109" spans="1:25" hidden="1"/>
    <row r="110" spans="1:25" hidden="1"/>
    <row r="111" spans="1:25" hidden="1"/>
    <row r="112" spans="1:25"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row r="65543" hidden="1"/>
    <row r="65544" hidden="1"/>
    <row r="65545" hidden="1"/>
    <row r="65546" hidden="1"/>
    <row r="65547" hidden="1"/>
    <row r="65548" hidden="1"/>
    <row r="65549" hidden="1"/>
    <row r="65550" hidden="1"/>
    <row r="65551" hidden="1"/>
    <row r="65552" hidden="1"/>
    <row r="65553" hidden="1"/>
    <row r="65554" hidden="1"/>
    <row r="65555" hidden="1"/>
    <row r="65556" hidden="1"/>
    <row r="65557" hidden="1"/>
    <row r="65558" hidden="1"/>
    <row r="65559" hidden="1"/>
    <row r="65560" hidden="1"/>
    <row r="65561" hidden="1"/>
    <row r="65562" hidden="1"/>
    <row r="65563" hidden="1"/>
    <row r="65564" hidden="1"/>
    <row r="65565" hidden="1"/>
    <row r="65566" hidden="1"/>
    <row r="65567" hidden="1"/>
    <row r="65568" hidden="1"/>
    <row r="65569" hidden="1"/>
    <row r="65570" hidden="1"/>
    <row r="65571" hidden="1"/>
    <row r="65572" hidden="1"/>
    <row r="65573" hidden="1"/>
    <row r="65574" hidden="1"/>
    <row r="65575" hidden="1"/>
    <row r="65576" hidden="1"/>
    <row r="65577" hidden="1"/>
    <row r="65578" hidden="1"/>
    <row r="65579" hidden="1"/>
    <row r="65580" hidden="1"/>
    <row r="65581" hidden="1"/>
    <row r="65582" hidden="1"/>
    <row r="65583" hidden="1"/>
    <row r="65584" hidden="1"/>
    <row r="65585" hidden="1"/>
    <row r="65586" hidden="1"/>
    <row r="65587" hidden="1"/>
    <row r="65588" hidden="1"/>
    <row r="65589" hidden="1"/>
    <row r="65590" hidden="1"/>
    <row r="65591" hidden="1"/>
    <row r="65592" hidden="1"/>
    <row r="65593" hidden="1"/>
    <row r="65594" hidden="1"/>
    <row r="65595" hidden="1"/>
    <row r="65596" hidden="1"/>
    <row r="65597" hidden="1"/>
    <row r="65598" hidden="1"/>
    <row r="65599" hidden="1"/>
    <row r="65600" hidden="1"/>
    <row r="65601" hidden="1"/>
    <row r="65602" hidden="1"/>
    <row r="65603" hidden="1"/>
    <row r="65604" hidden="1"/>
    <row r="65605" hidden="1"/>
    <row r="65606" hidden="1"/>
    <row r="65607" hidden="1"/>
    <row r="65608" hidden="1"/>
    <row r="65609" hidden="1"/>
    <row r="65610" hidden="1"/>
    <row r="65611" hidden="1"/>
    <row r="65612" hidden="1"/>
    <row r="65613" hidden="1"/>
    <row r="65614" hidden="1"/>
    <row r="65615" hidden="1"/>
    <row r="65616" hidden="1"/>
    <row r="65617" hidden="1"/>
    <row r="65618" hidden="1"/>
    <row r="65619" hidden="1"/>
    <row r="65620" hidden="1"/>
    <row r="65621" hidden="1"/>
    <row r="65622" hidden="1"/>
    <row r="65623" hidden="1"/>
    <row r="65624" hidden="1"/>
    <row r="65625" hidden="1"/>
    <row r="65626" hidden="1"/>
    <row r="65627" hidden="1"/>
    <row r="65628" hidden="1"/>
    <row r="65629" hidden="1"/>
    <row r="65630" hidden="1"/>
    <row r="65631" hidden="1"/>
    <row r="65632" hidden="1"/>
    <row r="65633" hidden="1"/>
    <row r="65634" hidden="1"/>
    <row r="65635" hidden="1"/>
    <row r="65636" hidden="1"/>
    <row r="65637" hidden="1"/>
    <row r="65638" hidden="1"/>
    <row r="65639" hidden="1"/>
    <row r="65640" hidden="1"/>
    <row r="65641" hidden="1"/>
    <row r="65642" hidden="1"/>
    <row r="65643" hidden="1"/>
    <row r="65644" hidden="1"/>
    <row r="65645" hidden="1"/>
    <row r="65646" hidden="1"/>
    <row r="65647" hidden="1"/>
    <row r="65648" hidden="1"/>
    <row r="65649" hidden="1"/>
    <row r="65650" hidden="1"/>
    <row r="65651" hidden="1"/>
    <row r="65652" hidden="1"/>
    <row r="65653" hidden="1"/>
    <row r="65654" hidden="1"/>
    <row r="65655" hidden="1"/>
    <row r="65656" hidden="1"/>
    <row r="65657" hidden="1"/>
    <row r="65658" hidden="1"/>
    <row r="65659" hidden="1"/>
    <row r="65660" hidden="1"/>
    <row r="65661" hidden="1"/>
    <row r="65662" hidden="1"/>
    <row r="65663" hidden="1"/>
    <row r="65664" hidden="1"/>
    <row r="65665" hidden="1"/>
    <row r="65666" hidden="1"/>
    <row r="65667" hidden="1"/>
    <row r="65668" hidden="1"/>
    <row r="65669" hidden="1"/>
    <row r="65670" hidden="1"/>
    <row r="65671" hidden="1"/>
    <row r="65672" hidden="1"/>
    <row r="65673" hidden="1"/>
    <row r="65674" hidden="1"/>
    <row r="65675" hidden="1"/>
    <row r="65676" hidden="1"/>
    <row r="65677" hidden="1"/>
    <row r="65678" hidden="1"/>
    <row r="65679" hidden="1"/>
    <row r="65680" hidden="1"/>
    <row r="65681" hidden="1"/>
    <row r="65682" hidden="1"/>
    <row r="65683" hidden="1"/>
    <row r="65684" hidden="1"/>
    <row r="65685" hidden="1"/>
    <row r="65686" hidden="1"/>
    <row r="65687" hidden="1"/>
    <row r="65688" hidden="1"/>
    <row r="65689" hidden="1"/>
    <row r="65690" hidden="1"/>
    <row r="65691" hidden="1"/>
    <row r="65692" hidden="1"/>
    <row r="65693" hidden="1"/>
    <row r="65694" hidden="1"/>
    <row r="65695" hidden="1"/>
    <row r="65696" hidden="1"/>
    <row r="65697" hidden="1"/>
    <row r="65698" hidden="1"/>
    <row r="65699" hidden="1"/>
    <row r="65700" hidden="1"/>
    <row r="65701" hidden="1"/>
    <row r="65702" hidden="1"/>
    <row r="65703" hidden="1"/>
    <row r="65704" hidden="1"/>
    <row r="65705" hidden="1"/>
    <row r="65706" hidden="1"/>
    <row r="65707" hidden="1"/>
    <row r="65708" hidden="1"/>
    <row r="65709" hidden="1"/>
    <row r="65710" hidden="1"/>
    <row r="65711" hidden="1"/>
    <row r="65712" hidden="1"/>
    <row r="65713" hidden="1"/>
    <row r="65714" hidden="1"/>
    <row r="65715" hidden="1"/>
    <row r="65716" hidden="1"/>
    <row r="65717" hidden="1"/>
    <row r="65718" hidden="1"/>
    <row r="65719" hidden="1"/>
    <row r="65720" hidden="1"/>
    <row r="65721" hidden="1"/>
    <row r="65722" hidden="1"/>
    <row r="65723" hidden="1"/>
    <row r="65724" hidden="1"/>
    <row r="65725" hidden="1"/>
    <row r="65726" hidden="1"/>
    <row r="65727" hidden="1"/>
    <row r="65728" hidden="1"/>
    <row r="65729" hidden="1"/>
    <row r="65730" hidden="1"/>
    <row r="65731" hidden="1"/>
    <row r="65732" hidden="1"/>
    <row r="65733" hidden="1"/>
    <row r="65734" hidden="1"/>
    <row r="65735" hidden="1"/>
    <row r="65736" hidden="1"/>
    <row r="65737" hidden="1"/>
    <row r="65738" hidden="1"/>
    <row r="65739" hidden="1"/>
    <row r="65740" hidden="1"/>
    <row r="65741" hidden="1"/>
    <row r="65742" hidden="1"/>
    <row r="65743" hidden="1"/>
    <row r="65744" hidden="1"/>
    <row r="65745" hidden="1"/>
    <row r="65746" hidden="1"/>
    <row r="65747" hidden="1"/>
    <row r="65748" hidden="1"/>
    <row r="65749" hidden="1"/>
    <row r="65750" hidden="1"/>
    <row r="65751" hidden="1"/>
    <row r="65752" hidden="1"/>
    <row r="65753" hidden="1"/>
    <row r="65754" hidden="1"/>
    <row r="65755" hidden="1"/>
    <row r="65756" hidden="1"/>
    <row r="65757" hidden="1"/>
    <row r="65758" hidden="1"/>
    <row r="65759" hidden="1"/>
    <row r="65760" hidden="1"/>
    <row r="65761" hidden="1"/>
    <row r="65762" hidden="1"/>
    <row r="65763" hidden="1"/>
    <row r="65764" hidden="1"/>
    <row r="65765" hidden="1"/>
    <row r="65766" hidden="1"/>
    <row r="65767" hidden="1"/>
    <row r="65768" hidden="1"/>
    <row r="65769" hidden="1"/>
    <row r="65770" hidden="1"/>
    <row r="65771" hidden="1"/>
    <row r="65772" hidden="1"/>
    <row r="65773" hidden="1"/>
    <row r="65774" hidden="1"/>
    <row r="65775" hidden="1"/>
    <row r="65776" hidden="1"/>
    <row r="65777" hidden="1"/>
    <row r="65778" hidden="1"/>
    <row r="65779" hidden="1"/>
    <row r="65780" hidden="1"/>
    <row r="65781" hidden="1"/>
    <row r="65782" hidden="1"/>
    <row r="65783" hidden="1"/>
    <row r="65784" hidden="1"/>
    <row r="65785" hidden="1"/>
    <row r="65786" hidden="1"/>
    <row r="65787" hidden="1"/>
    <row r="65788" hidden="1"/>
    <row r="65789" hidden="1"/>
    <row r="65790" hidden="1"/>
    <row r="65791" hidden="1"/>
    <row r="65792" hidden="1"/>
    <row r="65793" hidden="1"/>
    <row r="65794" hidden="1"/>
    <row r="65795" hidden="1"/>
    <row r="65796" hidden="1"/>
    <row r="65797" hidden="1"/>
    <row r="65798" hidden="1"/>
    <row r="65799" hidden="1"/>
    <row r="65800" hidden="1"/>
    <row r="65801" hidden="1"/>
    <row r="65802" hidden="1"/>
    <row r="65803" hidden="1"/>
    <row r="65804" hidden="1"/>
    <row r="65805" hidden="1"/>
    <row r="65806" hidden="1"/>
    <row r="65807" hidden="1"/>
    <row r="65808" hidden="1"/>
    <row r="65809" hidden="1"/>
    <row r="65810" hidden="1"/>
    <row r="65811" hidden="1"/>
    <row r="65812" hidden="1"/>
    <row r="65813" hidden="1"/>
    <row r="65814" hidden="1"/>
    <row r="65815" hidden="1"/>
    <row r="65816" hidden="1"/>
    <row r="65817" hidden="1"/>
    <row r="65818" hidden="1"/>
    <row r="65819" hidden="1"/>
    <row r="65820" hidden="1"/>
    <row r="65821" hidden="1"/>
    <row r="65822" hidden="1"/>
    <row r="65823" hidden="1"/>
    <row r="65824" hidden="1"/>
    <row r="65825" hidden="1"/>
    <row r="65826" hidden="1"/>
    <row r="65827" hidden="1"/>
    <row r="65828" hidden="1"/>
    <row r="65829" hidden="1"/>
    <row r="65830" hidden="1"/>
    <row r="65831" hidden="1"/>
    <row r="65832" hidden="1"/>
    <row r="65833" hidden="1"/>
    <row r="65834" hidden="1"/>
    <row r="65835" hidden="1"/>
    <row r="65836" hidden="1"/>
    <row r="65837" hidden="1"/>
    <row r="65838" hidden="1"/>
    <row r="65839" hidden="1"/>
    <row r="65840" hidden="1"/>
    <row r="65841" hidden="1"/>
    <row r="65842" hidden="1"/>
    <row r="65843" hidden="1"/>
    <row r="65844" hidden="1"/>
    <row r="65845" hidden="1"/>
    <row r="65846" hidden="1"/>
    <row r="65847" hidden="1"/>
    <row r="65848" hidden="1"/>
    <row r="65849" hidden="1"/>
    <row r="65850" hidden="1"/>
    <row r="65851" hidden="1"/>
    <row r="65852" hidden="1"/>
    <row r="65853" hidden="1"/>
    <row r="65854" hidden="1"/>
    <row r="65855" hidden="1"/>
    <row r="65856" hidden="1"/>
    <row r="65857" hidden="1"/>
    <row r="65858" hidden="1"/>
    <row r="65859" hidden="1"/>
    <row r="65860" hidden="1"/>
    <row r="65861" hidden="1"/>
    <row r="65862" hidden="1"/>
    <row r="65863" hidden="1"/>
    <row r="65864" hidden="1"/>
    <row r="65865" hidden="1"/>
    <row r="65866" hidden="1"/>
    <row r="65867" hidden="1"/>
    <row r="65868" hidden="1"/>
    <row r="65869" hidden="1"/>
    <row r="65870" hidden="1"/>
    <row r="65871" hidden="1"/>
    <row r="65872" hidden="1"/>
    <row r="65873" hidden="1"/>
    <row r="65874" hidden="1"/>
    <row r="65875" hidden="1"/>
    <row r="65876" hidden="1"/>
    <row r="65877" hidden="1"/>
    <row r="65878" hidden="1"/>
    <row r="65879" hidden="1"/>
    <row r="65880" hidden="1"/>
    <row r="65881" hidden="1"/>
    <row r="65882" hidden="1"/>
    <row r="65883" hidden="1"/>
    <row r="65884" hidden="1"/>
    <row r="65885" hidden="1"/>
    <row r="65886" hidden="1"/>
    <row r="65887" hidden="1"/>
    <row r="65888" hidden="1"/>
    <row r="65889" hidden="1"/>
    <row r="65890" hidden="1"/>
    <row r="65891" hidden="1"/>
    <row r="65892" hidden="1"/>
    <row r="65893" hidden="1"/>
    <row r="65894" hidden="1"/>
    <row r="65895" hidden="1"/>
    <row r="65896" hidden="1"/>
    <row r="65897" hidden="1"/>
    <row r="65898" hidden="1"/>
    <row r="65899" hidden="1"/>
    <row r="65900" hidden="1"/>
    <row r="65901" hidden="1"/>
    <row r="65902" hidden="1"/>
    <row r="65903" hidden="1"/>
    <row r="65904" hidden="1"/>
    <row r="65905" hidden="1"/>
    <row r="65906" hidden="1"/>
    <row r="65907" hidden="1"/>
    <row r="65908" hidden="1"/>
    <row r="65909" hidden="1"/>
    <row r="65910" hidden="1"/>
    <row r="65911" hidden="1"/>
    <row r="65912" hidden="1"/>
    <row r="65913" hidden="1"/>
    <row r="65914" hidden="1"/>
    <row r="65915" hidden="1"/>
    <row r="65916" hidden="1"/>
    <row r="65917" hidden="1"/>
    <row r="65918" hidden="1"/>
    <row r="65919" hidden="1"/>
    <row r="65920" hidden="1"/>
    <row r="65921" hidden="1"/>
    <row r="65922" hidden="1"/>
    <row r="65923" hidden="1"/>
    <row r="65924" hidden="1"/>
    <row r="65925" hidden="1"/>
    <row r="65926" hidden="1"/>
    <row r="65927" hidden="1"/>
    <row r="65928" hidden="1"/>
    <row r="65929" hidden="1"/>
    <row r="65930" hidden="1"/>
    <row r="65931" hidden="1"/>
    <row r="65932" hidden="1"/>
    <row r="65933" hidden="1"/>
    <row r="65934" hidden="1"/>
    <row r="65935" hidden="1"/>
    <row r="65936" hidden="1"/>
    <row r="65937" hidden="1"/>
    <row r="65938" hidden="1"/>
    <row r="65939" hidden="1"/>
    <row r="65940" hidden="1"/>
    <row r="65941" hidden="1"/>
    <row r="65942" hidden="1"/>
    <row r="65943" hidden="1"/>
    <row r="65944" hidden="1"/>
    <row r="65945" hidden="1"/>
    <row r="65946" hidden="1"/>
    <row r="65947" hidden="1"/>
    <row r="65948" hidden="1"/>
    <row r="65949" hidden="1"/>
    <row r="65950" hidden="1"/>
    <row r="65951" hidden="1"/>
    <row r="65952" hidden="1"/>
    <row r="65953" hidden="1"/>
    <row r="65954" hidden="1"/>
    <row r="65955" hidden="1"/>
    <row r="65956" hidden="1"/>
    <row r="65957" hidden="1"/>
    <row r="65958" hidden="1"/>
    <row r="65959" hidden="1"/>
    <row r="65960" hidden="1"/>
    <row r="65961" hidden="1"/>
    <row r="65962" hidden="1"/>
    <row r="65963" hidden="1"/>
    <row r="65964" hidden="1"/>
    <row r="65965" hidden="1"/>
    <row r="65966" hidden="1"/>
    <row r="65967" hidden="1"/>
    <row r="65968" hidden="1"/>
    <row r="65969" hidden="1"/>
    <row r="65970" hidden="1"/>
    <row r="65971" hidden="1"/>
    <row r="65972" hidden="1"/>
    <row r="65973" hidden="1"/>
    <row r="65974" hidden="1"/>
    <row r="65975" hidden="1"/>
    <row r="65976" hidden="1"/>
    <row r="65977" hidden="1"/>
    <row r="65978" hidden="1"/>
    <row r="65979" hidden="1"/>
    <row r="65980" hidden="1"/>
    <row r="65981" hidden="1"/>
    <row r="65982" hidden="1"/>
    <row r="65983" hidden="1"/>
    <row r="65984" hidden="1"/>
    <row r="65985" hidden="1"/>
    <row r="65986" hidden="1"/>
    <row r="65987" hidden="1"/>
    <row r="65988" hidden="1"/>
    <row r="65989" hidden="1"/>
    <row r="65990" hidden="1"/>
    <row r="65991" hidden="1"/>
    <row r="65992" hidden="1"/>
    <row r="65993" hidden="1"/>
    <row r="65994" hidden="1"/>
    <row r="65995" hidden="1"/>
    <row r="65996" hidden="1"/>
    <row r="65997" hidden="1"/>
    <row r="65998" hidden="1"/>
    <row r="65999" hidden="1"/>
    <row r="66000" hidden="1"/>
    <row r="66001" hidden="1"/>
    <row r="66002" hidden="1"/>
    <row r="66003" hidden="1"/>
    <row r="66004" hidden="1"/>
    <row r="66005" hidden="1"/>
    <row r="66006" hidden="1"/>
    <row r="66007" hidden="1"/>
    <row r="66008" hidden="1"/>
    <row r="66009" hidden="1"/>
    <row r="66010" hidden="1"/>
    <row r="66011" hidden="1"/>
    <row r="66012" hidden="1"/>
    <row r="66013" hidden="1"/>
    <row r="66014" hidden="1"/>
    <row r="66015" hidden="1"/>
    <row r="66016" hidden="1"/>
    <row r="66017" hidden="1"/>
    <row r="66018" hidden="1"/>
    <row r="66019" hidden="1"/>
    <row r="66020" hidden="1"/>
    <row r="66021" hidden="1"/>
    <row r="66022" hidden="1"/>
    <row r="66023" hidden="1"/>
    <row r="66024" hidden="1"/>
    <row r="66025" hidden="1"/>
    <row r="66026" hidden="1"/>
    <row r="66027" hidden="1"/>
    <row r="66028" hidden="1"/>
    <row r="66029" hidden="1"/>
    <row r="66030" hidden="1"/>
    <row r="66031" hidden="1"/>
    <row r="66032" hidden="1"/>
    <row r="66033" hidden="1"/>
    <row r="66034" hidden="1"/>
    <row r="66035" hidden="1"/>
    <row r="66036" hidden="1"/>
    <row r="66037" hidden="1"/>
    <row r="66038" hidden="1"/>
    <row r="66039" hidden="1"/>
    <row r="66040" hidden="1"/>
    <row r="66041" hidden="1"/>
    <row r="66042" hidden="1"/>
    <row r="66043" hidden="1"/>
    <row r="66044" hidden="1"/>
    <row r="66045" hidden="1"/>
    <row r="66046" hidden="1"/>
    <row r="66047" hidden="1"/>
    <row r="66048" hidden="1"/>
    <row r="66049" hidden="1"/>
    <row r="66050" hidden="1"/>
    <row r="66051" hidden="1"/>
    <row r="66052" hidden="1"/>
    <row r="66053" hidden="1"/>
    <row r="66054" hidden="1"/>
    <row r="66055" hidden="1"/>
    <row r="66056" hidden="1"/>
    <row r="66057" hidden="1"/>
    <row r="66058" hidden="1"/>
    <row r="66059" hidden="1"/>
    <row r="66060" hidden="1"/>
    <row r="66061" hidden="1"/>
    <row r="66062" hidden="1"/>
    <row r="66063" hidden="1"/>
    <row r="66064" hidden="1"/>
    <row r="66065" hidden="1"/>
    <row r="66066" hidden="1"/>
    <row r="66067" hidden="1"/>
    <row r="66068" hidden="1"/>
    <row r="66069" hidden="1"/>
    <row r="66070" hidden="1"/>
    <row r="66071" hidden="1"/>
    <row r="66072" hidden="1"/>
    <row r="66073" hidden="1"/>
    <row r="66074" hidden="1"/>
    <row r="66075" hidden="1"/>
    <row r="66076" hidden="1"/>
    <row r="66077" hidden="1"/>
    <row r="66078" hidden="1"/>
    <row r="66079" hidden="1"/>
    <row r="66080" hidden="1"/>
    <row r="66081" hidden="1"/>
    <row r="66082" hidden="1"/>
    <row r="66083" hidden="1"/>
    <row r="66084" hidden="1"/>
    <row r="66085" hidden="1"/>
    <row r="66086" hidden="1"/>
    <row r="66087" hidden="1"/>
    <row r="66088" hidden="1"/>
    <row r="66089" hidden="1"/>
    <row r="66090" hidden="1"/>
    <row r="66091" hidden="1"/>
    <row r="66092" hidden="1"/>
    <row r="66093" hidden="1"/>
    <row r="66094" hidden="1"/>
    <row r="66095" hidden="1"/>
    <row r="66096" hidden="1"/>
    <row r="66097" hidden="1"/>
    <row r="66098" hidden="1"/>
    <row r="66099" hidden="1"/>
    <row r="66100" hidden="1"/>
    <row r="66101" hidden="1"/>
    <row r="66102" hidden="1"/>
    <row r="66103" hidden="1"/>
    <row r="66104" hidden="1"/>
    <row r="66105" hidden="1"/>
    <row r="66106" hidden="1"/>
    <row r="66107" hidden="1"/>
    <row r="66108" hidden="1"/>
    <row r="66109" hidden="1"/>
    <row r="66110" hidden="1"/>
    <row r="66111" hidden="1"/>
    <row r="66112" hidden="1"/>
    <row r="66113" hidden="1"/>
    <row r="66114" hidden="1"/>
    <row r="66115" hidden="1"/>
    <row r="66116" hidden="1"/>
    <row r="66117" hidden="1"/>
    <row r="66118" hidden="1"/>
    <row r="66119" hidden="1"/>
    <row r="66120" hidden="1"/>
    <row r="66121" hidden="1"/>
    <row r="66122" hidden="1"/>
    <row r="66123" hidden="1"/>
    <row r="66124" hidden="1"/>
    <row r="66125" hidden="1"/>
    <row r="66126" hidden="1"/>
    <row r="66127" hidden="1"/>
    <row r="66128" hidden="1"/>
    <row r="66129" hidden="1"/>
    <row r="66130" hidden="1"/>
    <row r="66131" hidden="1"/>
    <row r="66132" hidden="1"/>
    <row r="66133" hidden="1"/>
    <row r="66134" hidden="1"/>
    <row r="66135" hidden="1"/>
    <row r="66136" hidden="1"/>
    <row r="66137" hidden="1"/>
    <row r="66138" hidden="1"/>
    <row r="66139" hidden="1"/>
    <row r="66140" hidden="1"/>
    <row r="66141" hidden="1"/>
    <row r="66142" hidden="1"/>
    <row r="66143" hidden="1"/>
    <row r="66144" hidden="1"/>
    <row r="66145" hidden="1"/>
    <row r="66146" hidden="1"/>
    <row r="66147" hidden="1"/>
    <row r="66148" hidden="1"/>
    <row r="66149" hidden="1"/>
    <row r="66150" hidden="1"/>
    <row r="66151" hidden="1"/>
    <row r="66152" hidden="1"/>
    <row r="66153" hidden="1"/>
    <row r="66154" hidden="1"/>
    <row r="66155" hidden="1"/>
    <row r="66156" hidden="1"/>
    <row r="66157" hidden="1"/>
    <row r="66158" hidden="1"/>
    <row r="66159" hidden="1"/>
    <row r="66160" hidden="1"/>
    <row r="66161" hidden="1"/>
    <row r="66162" hidden="1"/>
    <row r="66163" hidden="1"/>
    <row r="66164" hidden="1"/>
    <row r="66165" hidden="1"/>
    <row r="66166" hidden="1"/>
    <row r="66167" hidden="1"/>
    <row r="66168" hidden="1"/>
    <row r="66169" hidden="1"/>
    <row r="66170" hidden="1"/>
    <row r="66171" hidden="1"/>
    <row r="66172" hidden="1"/>
    <row r="66173" hidden="1"/>
    <row r="66174" hidden="1"/>
    <row r="66175" hidden="1"/>
    <row r="66176" hidden="1"/>
    <row r="66177" hidden="1"/>
    <row r="66178" hidden="1"/>
    <row r="66179" hidden="1"/>
    <row r="66180" hidden="1"/>
    <row r="66181" hidden="1"/>
    <row r="66182" hidden="1"/>
    <row r="66183" hidden="1"/>
    <row r="66184" hidden="1"/>
    <row r="66185" hidden="1"/>
    <row r="66186" hidden="1"/>
    <row r="66187" hidden="1"/>
    <row r="66188" hidden="1"/>
    <row r="66189" hidden="1"/>
    <row r="66190" hidden="1"/>
    <row r="66191" hidden="1"/>
    <row r="66192" hidden="1"/>
    <row r="66193" hidden="1"/>
    <row r="66194" hidden="1"/>
    <row r="66195" hidden="1"/>
    <row r="66196" hidden="1"/>
    <row r="66197" hidden="1"/>
    <row r="66198" hidden="1"/>
    <row r="66199" hidden="1"/>
    <row r="66200" hidden="1"/>
    <row r="66201" hidden="1"/>
    <row r="66202" hidden="1"/>
    <row r="66203" hidden="1"/>
    <row r="66204" hidden="1"/>
    <row r="66205" hidden="1"/>
    <row r="66206" hidden="1"/>
    <row r="66207" hidden="1"/>
    <row r="66208" hidden="1"/>
    <row r="66209" hidden="1"/>
    <row r="66210" hidden="1"/>
    <row r="66211" hidden="1"/>
    <row r="66212" hidden="1"/>
    <row r="66213" hidden="1"/>
    <row r="66214" hidden="1"/>
    <row r="66215" hidden="1"/>
    <row r="66216" hidden="1"/>
    <row r="66217" hidden="1"/>
    <row r="66218" hidden="1"/>
    <row r="66219" hidden="1"/>
    <row r="66220" hidden="1"/>
    <row r="66221" hidden="1"/>
    <row r="66222" hidden="1"/>
    <row r="66223" hidden="1"/>
    <row r="66224" hidden="1"/>
    <row r="66225" hidden="1"/>
    <row r="66226" hidden="1"/>
    <row r="66227" hidden="1"/>
    <row r="66228" hidden="1"/>
    <row r="66229" hidden="1"/>
    <row r="66230" hidden="1"/>
    <row r="66231" hidden="1"/>
    <row r="66232" hidden="1"/>
    <row r="66233" hidden="1"/>
    <row r="66234" hidden="1"/>
    <row r="66235" hidden="1"/>
    <row r="66236" hidden="1"/>
    <row r="66237" hidden="1"/>
    <row r="66238" hidden="1"/>
    <row r="66239" hidden="1"/>
    <row r="66240" hidden="1"/>
    <row r="66241" hidden="1"/>
    <row r="66242" hidden="1"/>
    <row r="66243" hidden="1"/>
    <row r="66244" hidden="1"/>
    <row r="66245" hidden="1"/>
    <row r="66246" hidden="1"/>
    <row r="66247" hidden="1"/>
    <row r="66248" hidden="1"/>
    <row r="66249" hidden="1"/>
    <row r="66250" hidden="1"/>
    <row r="66251" hidden="1"/>
    <row r="66252" hidden="1"/>
    <row r="66253" hidden="1"/>
    <row r="66254" hidden="1"/>
    <row r="66255" hidden="1"/>
    <row r="66256" hidden="1"/>
    <row r="66257" hidden="1"/>
    <row r="66258" hidden="1"/>
    <row r="66259" hidden="1"/>
    <row r="66260" hidden="1"/>
    <row r="66261" hidden="1"/>
    <row r="66262" hidden="1"/>
    <row r="66263" hidden="1"/>
    <row r="66264" hidden="1"/>
    <row r="66265" hidden="1"/>
    <row r="66266" hidden="1"/>
    <row r="66267" hidden="1"/>
    <row r="66268" hidden="1"/>
    <row r="66269" hidden="1"/>
    <row r="66270" hidden="1"/>
    <row r="66271" hidden="1"/>
    <row r="66272" hidden="1"/>
    <row r="66273" hidden="1"/>
    <row r="66274" hidden="1"/>
    <row r="66275" hidden="1"/>
    <row r="66276" hidden="1"/>
    <row r="66277" hidden="1"/>
    <row r="66278" hidden="1"/>
    <row r="66279" hidden="1"/>
    <row r="66280" hidden="1"/>
    <row r="66281" hidden="1"/>
    <row r="66282" hidden="1"/>
    <row r="66283" hidden="1"/>
    <row r="66284" hidden="1"/>
    <row r="66285" hidden="1"/>
    <row r="66286" hidden="1"/>
    <row r="66287" hidden="1"/>
    <row r="66288" hidden="1"/>
    <row r="66289" hidden="1"/>
    <row r="66290" hidden="1"/>
    <row r="66291" hidden="1"/>
    <row r="66292" hidden="1"/>
    <row r="66293" hidden="1"/>
    <row r="66294" hidden="1"/>
    <row r="66295" hidden="1"/>
    <row r="66296" hidden="1"/>
    <row r="66297" hidden="1"/>
    <row r="66298" hidden="1"/>
    <row r="66299" hidden="1"/>
    <row r="66300" hidden="1"/>
    <row r="66301" hidden="1"/>
    <row r="66302" hidden="1"/>
    <row r="66303" hidden="1"/>
    <row r="66304" hidden="1"/>
    <row r="66305" hidden="1"/>
    <row r="66306" hidden="1"/>
    <row r="66307" hidden="1"/>
    <row r="66308" hidden="1"/>
    <row r="66309" hidden="1"/>
    <row r="66310" hidden="1"/>
    <row r="66311" hidden="1"/>
    <row r="66312" hidden="1"/>
    <row r="66313" hidden="1"/>
    <row r="66314" hidden="1"/>
    <row r="66315" hidden="1"/>
    <row r="66316" hidden="1"/>
    <row r="66317" hidden="1"/>
    <row r="66318" hidden="1"/>
    <row r="66319" hidden="1"/>
    <row r="66320" hidden="1"/>
    <row r="66321" hidden="1"/>
    <row r="66322" hidden="1"/>
    <row r="66323" hidden="1"/>
    <row r="66324" hidden="1"/>
    <row r="66325" hidden="1"/>
    <row r="66326" hidden="1"/>
    <row r="66327" hidden="1"/>
    <row r="66328" hidden="1"/>
    <row r="66329" hidden="1"/>
    <row r="66330" hidden="1"/>
    <row r="66331" hidden="1"/>
    <row r="66332" hidden="1"/>
    <row r="66333" hidden="1"/>
    <row r="66334" hidden="1"/>
    <row r="66335" hidden="1"/>
    <row r="66336" hidden="1"/>
    <row r="66337" hidden="1"/>
    <row r="66338" hidden="1"/>
    <row r="66339" hidden="1"/>
    <row r="66340" hidden="1"/>
    <row r="66341" hidden="1"/>
    <row r="66342" hidden="1"/>
    <row r="66343" hidden="1"/>
    <row r="66344" hidden="1"/>
    <row r="66345" hidden="1"/>
    <row r="66346" hidden="1"/>
    <row r="66347" hidden="1"/>
    <row r="66348" hidden="1"/>
    <row r="66349" hidden="1"/>
    <row r="66350" hidden="1"/>
    <row r="66351" hidden="1"/>
    <row r="66352" hidden="1"/>
    <row r="66353" hidden="1"/>
    <row r="66354" hidden="1"/>
    <row r="66355" hidden="1"/>
    <row r="66356" hidden="1"/>
    <row r="66357" hidden="1"/>
    <row r="66358" hidden="1"/>
    <row r="66359" hidden="1"/>
    <row r="66360" hidden="1"/>
    <row r="66361" hidden="1"/>
    <row r="66362" hidden="1"/>
    <row r="66363" hidden="1"/>
    <row r="66364" hidden="1"/>
    <row r="66365" hidden="1"/>
    <row r="66366" hidden="1"/>
    <row r="66367" hidden="1"/>
    <row r="66368" hidden="1"/>
    <row r="66369" hidden="1"/>
    <row r="66370" hidden="1"/>
    <row r="66371" hidden="1"/>
    <row r="66372" hidden="1"/>
    <row r="66373" hidden="1"/>
    <row r="66374" hidden="1"/>
    <row r="66375" hidden="1"/>
    <row r="66376" hidden="1"/>
    <row r="66377" hidden="1"/>
    <row r="66378" hidden="1"/>
    <row r="66379" hidden="1"/>
    <row r="66380" hidden="1"/>
    <row r="66381" hidden="1"/>
    <row r="66382" hidden="1"/>
    <row r="66383" hidden="1"/>
    <row r="66384" hidden="1"/>
    <row r="66385" hidden="1"/>
    <row r="66386" hidden="1"/>
    <row r="66387" hidden="1"/>
    <row r="66388" hidden="1"/>
    <row r="66389" hidden="1"/>
    <row r="66390" hidden="1"/>
    <row r="66391" hidden="1"/>
    <row r="66392" hidden="1"/>
    <row r="66393" hidden="1"/>
    <row r="66394" hidden="1"/>
    <row r="66395" hidden="1"/>
    <row r="66396" hidden="1"/>
    <row r="66397" hidden="1"/>
    <row r="66398" hidden="1"/>
    <row r="66399" hidden="1"/>
    <row r="66400" hidden="1"/>
    <row r="66401" hidden="1"/>
    <row r="66402" hidden="1"/>
    <row r="66403" hidden="1"/>
    <row r="66404" hidden="1"/>
    <row r="66405" hidden="1"/>
    <row r="66406" hidden="1"/>
    <row r="66407" hidden="1"/>
    <row r="66408" hidden="1"/>
    <row r="66409" hidden="1"/>
    <row r="66410" hidden="1"/>
    <row r="66411" hidden="1"/>
    <row r="66412" hidden="1"/>
    <row r="66413" hidden="1"/>
    <row r="66414" hidden="1"/>
    <row r="66415" hidden="1"/>
    <row r="66416" hidden="1"/>
    <row r="66417" hidden="1"/>
    <row r="66418" hidden="1"/>
    <row r="66419" hidden="1"/>
    <row r="66420" hidden="1"/>
    <row r="66421" hidden="1"/>
    <row r="66422" hidden="1"/>
    <row r="66423" hidden="1"/>
    <row r="66424" hidden="1"/>
    <row r="66425" hidden="1"/>
    <row r="66426" hidden="1"/>
    <row r="66427" hidden="1"/>
    <row r="66428" hidden="1"/>
    <row r="66429" hidden="1"/>
    <row r="66430" hidden="1"/>
    <row r="66431" hidden="1"/>
    <row r="66432" hidden="1"/>
    <row r="66433" hidden="1"/>
    <row r="66434" hidden="1"/>
    <row r="66435" hidden="1"/>
    <row r="66436" hidden="1"/>
    <row r="66437" hidden="1"/>
    <row r="66438" hidden="1"/>
    <row r="66439" hidden="1"/>
    <row r="66440" hidden="1"/>
    <row r="66441" hidden="1"/>
    <row r="66442" hidden="1"/>
    <row r="66443" hidden="1"/>
    <row r="66444" hidden="1"/>
    <row r="66445" hidden="1"/>
    <row r="66446" hidden="1"/>
    <row r="66447" hidden="1"/>
    <row r="66448" hidden="1"/>
    <row r="66449" hidden="1"/>
    <row r="66450" hidden="1"/>
    <row r="66451" hidden="1"/>
    <row r="66452" hidden="1"/>
    <row r="66453" hidden="1"/>
    <row r="66454" hidden="1"/>
    <row r="66455" hidden="1"/>
    <row r="66456" hidden="1"/>
    <row r="66457" hidden="1"/>
    <row r="66458" hidden="1"/>
    <row r="66459" hidden="1"/>
    <row r="66460" hidden="1"/>
    <row r="66461" hidden="1"/>
    <row r="66462" hidden="1"/>
    <row r="66463" hidden="1"/>
    <row r="66464" hidden="1"/>
    <row r="66465" hidden="1"/>
    <row r="66466" hidden="1"/>
    <row r="66467" hidden="1"/>
    <row r="66468" hidden="1"/>
    <row r="66469" hidden="1"/>
    <row r="66470" hidden="1"/>
    <row r="66471" hidden="1"/>
    <row r="66472" hidden="1"/>
    <row r="66473" hidden="1"/>
    <row r="66474" hidden="1"/>
    <row r="66475" hidden="1"/>
    <row r="66476" hidden="1"/>
    <row r="66477" hidden="1"/>
    <row r="66478" hidden="1"/>
    <row r="66479" hidden="1"/>
    <row r="66480" hidden="1"/>
    <row r="66481" hidden="1"/>
    <row r="66482" hidden="1"/>
    <row r="66483" hidden="1"/>
    <row r="66484" hidden="1"/>
    <row r="66485" hidden="1"/>
    <row r="66486" hidden="1"/>
    <row r="66487" hidden="1"/>
    <row r="66488" hidden="1"/>
    <row r="66489" hidden="1"/>
    <row r="66490" hidden="1"/>
    <row r="66491" hidden="1"/>
    <row r="66492" hidden="1"/>
    <row r="66493" hidden="1"/>
    <row r="66494" hidden="1"/>
    <row r="66495" hidden="1"/>
    <row r="66496" hidden="1"/>
    <row r="66497" hidden="1"/>
    <row r="66498" hidden="1"/>
    <row r="66499" hidden="1"/>
    <row r="66500" hidden="1"/>
    <row r="66501" hidden="1"/>
    <row r="66502" hidden="1"/>
    <row r="66503" hidden="1"/>
    <row r="66504" hidden="1"/>
    <row r="66505" hidden="1"/>
    <row r="66506" hidden="1"/>
    <row r="66507" hidden="1"/>
    <row r="66508" hidden="1"/>
    <row r="66509" hidden="1"/>
    <row r="66510" hidden="1"/>
    <row r="66511" hidden="1"/>
    <row r="66512" hidden="1"/>
    <row r="66513" hidden="1"/>
    <row r="66514" hidden="1"/>
    <row r="66515" hidden="1"/>
    <row r="66516" hidden="1"/>
    <row r="66517" hidden="1"/>
    <row r="66518" hidden="1"/>
    <row r="66519" hidden="1"/>
    <row r="66520" hidden="1"/>
    <row r="66521" hidden="1"/>
    <row r="66522" hidden="1"/>
    <row r="66523" hidden="1"/>
    <row r="66524" hidden="1"/>
    <row r="66525" hidden="1"/>
    <row r="66526" hidden="1"/>
    <row r="66527" hidden="1"/>
    <row r="66528" hidden="1"/>
    <row r="66529" hidden="1"/>
    <row r="66530" hidden="1"/>
    <row r="66531" hidden="1"/>
    <row r="66532" hidden="1"/>
    <row r="66533" hidden="1"/>
    <row r="66534" hidden="1"/>
    <row r="66535" hidden="1"/>
    <row r="66536" hidden="1"/>
    <row r="66537" hidden="1"/>
    <row r="66538" hidden="1"/>
    <row r="66539" hidden="1"/>
    <row r="66540" hidden="1"/>
    <row r="66541" hidden="1"/>
    <row r="66542" hidden="1"/>
    <row r="66543" hidden="1"/>
    <row r="66544" hidden="1"/>
    <row r="66545" hidden="1"/>
    <row r="66546" hidden="1"/>
    <row r="66547" hidden="1"/>
    <row r="66548" hidden="1"/>
    <row r="66549" hidden="1"/>
    <row r="66550" hidden="1"/>
    <row r="66551" hidden="1"/>
    <row r="66552" hidden="1"/>
    <row r="66553" hidden="1"/>
    <row r="66554" hidden="1"/>
    <row r="66555" hidden="1"/>
    <row r="66556" hidden="1"/>
    <row r="66557" hidden="1"/>
    <row r="66558" hidden="1"/>
    <row r="66559" hidden="1"/>
    <row r="66560" hidden="1"/>
    <row r="66561" hidden="1"/>
    <row r="66562" hidden="1"/>
    <row r="66563" hidden="1"/>
    <row r="66564" hidden="1"/>
    <row r="66565" hidden="1"/>
    <row r="66566" hidden="1"/>
    <row r="66567" hidden="1"/>
    <row r="66568" hidden="1"/>
    <row r="66569" hidden="1"/>
    <row r="66570" hidden="1"/>
    <row r="66571" hidden="1"/>
    <row r="66572" hidden="1"/>
    <row r="66573" hidden="1"/>
    <row r="66574" hidden="1"/>
    <row r="66575" hidden="1"/>
    <row r="66576" hidden="1"/>
    <row r="66577" hidden="1"/>
    <row r="66578" hidden="1"/>
    <row r="66579" hidden="1"/>
    <row r="66580" hidden="1"/>
    <row r="66581" hidden="1"/>
    <row r="66582" hidden="1"/>
    <row r="66583" hidden="1"/>
    <row r="66584" hidden="1"/>
    <row r="66585" hidden="1"/>
    <row r="66586" hidden="1"/>
    <row r="66587" hidden="1"/>
    <row r="66588" hidden="1"/>
    <row r="66589" hidden="1"/>
    <row r="66590" hidden="1"/>
    <row r="66591" hidden="1"/>
    <row r="66592" hidden="1"/>
    <row r="66593" hidden="1"/>
    <row r="66594" hidden="1"/>
    <row r="66595" hidden="1"/>
    <row r="66596" hidden="1"/>
    <row r="66597" hidden="1"/>
    <row r="66598" hidden="1"/>
    <row r="66599" hidden="1"/>
    <row r="66600" hidden="1"/>
    <row r="66601" hidden="1"/>
    <row r="66602" hidden="1"/>
    <row r="66603" hidden="1"/>
    <row r="66604" hidden="1"/>
    <row r="66605" hidden="1"/>
    <row r="66606" hidden="1"/>
    <row r="66607" hidden="1"/>
    <row r="66608" hidden="1"/>
    <row r="66609" hidden="1"/>
    <row r="66610" hidden="1"/>
    <row r="66611" hidden="1"/>
    <row r="66612" hidden="1"/>
    <row r="66613" hidden="1"/>
    <row r="66614" hidden="1"/>
    <row r="66615" hidden="1"/>
    <row r="66616" hidden="1"/>
    <row r="66617" hidden="1"/>
    <row r="66618" hidden="1"/>
    <row r="66619" hidden="1"/>
    <row r="66620" hidden="1"/>
    <row r="66621" hidden="1"/>
    <row r="66622" hidden="1"/>
    <row r="66623" hidden="1"/>
    <row r="66624" hidden="1"/>
    <row r="66625" hidden="1"/>
    <row r="66626" hidden="1"/>
    <row r="66627" hidden="1"/>
    <row r="66628" hidden="1"/>
    <row r="66629" hidden="1"/>
    <row r="66630" hidden="1"/>
    <row r="66631" hidden="1"/>
    <row r="66632" hidden="1"/>
    <row r="66633" hidden="1"/>
    <row r="66634" hidden="1"/>
    <row r="66635" hidden="1"/>
    <row r="66636" hidden="1"/>
    <row r="66637" hidden="1"/>
    <row r="66638" hidden="1"/>
    <row r="66639" hidden="1"/>
    <row r="66640" hidden="1"/>
    <row r="66641" hidden="1"/>
    <row r="66642" hidden="1"/>
    <row r="66643" hidden="1"/>
    <row r="66644" hidden="1"/>
    <row r="66645" hidden="1"/>
    <row r="66646" hidden="1"/>
    <row r="66647" hidden="1"/>
    <row r="66648" hidden="1"/>
    <row r="66649" hidden="1"/>
    <row r="66650" hidden="1"/>
    <row r="66651" hidden="1"/>
    <row r="66652" hidden="1"/>
    <row r="66653" hidden="1"/>
    <row r="66654" hidden="1"/>
    <row r="66655" hidden="1"/>
    <row r="66656" hidden="1"/>
    <row r="66657" hidden="1"/>
    <row r="66658" hidden="1"/>
    <row r="66659" hidden="1"/>
    <row r="66660" hidden="1"/>
    <row r="66661" hidden="1"/>
    <row r="66662" hidden="1"/>
    <row r="66663" hidden="1"/>
    <row r="66664" hidden="1"/>
    <row r="66665" hidden="1"/>
    <row r="66666" hidden="1"/>
    <row r="66667" hidden="1"/>
    <row r="66668" hidden="1"/>
    <row r="66669" hidden="1"/>
    <row r="66670" hidden="1"/>
    <row r="66671" hidden="1"/>
    <row r="66672" hidden="1"/>
    <row r="66673" hidden="1"/>
    <row r="66674" hidden="1"/>
    <row r="66675" hidden="1"/>
    <row r="66676" hidden="1"/>
    <row r="66677" hidden="1"/>
    <row r="66678" hidden="1"/>
    <row r="66679" hidden="1"/>
    <row r="66680" hidden="1"/>
    <row r="66681" hidden="1"/>
    <row r="66682" hidden="1"/>
    <row r="66683" hidden="1"/>
    <row r="66684" hidden="1"/>
    <row r="66685" hidden="1"/>
    <row r="66686" hidden="1"/>
    <row r="66687" hidden="1"/>
    <row r="66688" hidden="1"/>
    <row r="66689" hidden="1"/>
    <row r="66690" hidden="1"/>
    <row r="66691" hidden="1"/>
    <row r="66692" hidden="1"/>
    <row r="66693" hidden="1"/>
    <row r="66694" hidden="1"/>
    <row r="66695" hidden="1"/>
    <row r="66696" hidden="1"/>
    <row r="66697" hidden="1"/>
    <row r="66698" hidden="1"/>
    <row r="66699" hidden="1"/>
    <row r="66700" hidden="1"/>
    <row r="66701" hidden="1"/>
    <row r="66702" hidden="1"/>
    <row r="66703" hidden="1"/>
    <row r="66704" hidden="1"/>
    <row r="66705" hidden="1"/>
    <row r="66706" hidden="1"/>
    <row r="66707" hidden="1"/>
    <row r="66708" hidden="1"/>
    <row r="66709" hidden="1"/>
    <row r="66710" hidden="1"/>
    <row r="66711" hidden="1"/>
    <row r="66712" hidden="1"/>
    <row r="66713" hidden="1"/>
    <row r="66714" hidden="1"/>
    <row r="66715" hidden="1"/>
    <row r="66716" hidden="1"/>
    <row r="66717" hidden="1"/>
    <row r="66718" hidden="1"/>
    <row r="66719" hidden="1"/>
    <row r="66720" hidden="1"/>
    <row r="66721" hidden="1"/>
    <row r="66722" hidden="1"/>
    <row r="66723" hidden="1"/>
    <row r="66724" hidden="1"/>
    <row r="66725" hidden="1"/>
    <row r="66726" hidden="1"/>
    <row r="66727" hidden="1"/>
    <row r="66728" hidden="1"/>
    <row r="66729" hidden="1"/>
    <row r="66730" hidden="1"/>
    <row r="66731" hidden="1"/>
    <row r="66732" hidden="1"/>
    <row r="66733" hidden="1"/>
    <row r="66734" hidden="1"/>
    <row r="66735" hidden="1"/>
    <row r="66736" hidden="1"/>
    <row r="66737" hidden="1"/>
    <row r="66738" hidden="1"/>
    <row r="66739" hidden="1"/>
    <row r="66740" hidden="1"/>
    <row r="66741" hidden="1"/>
    <row r="66742" hidden="1"/>
    <row r="66743" hidden="1"/>
    <row r="66744" hidden="1"/>
    <row r="66745" hidden="1"/>
    <row r="66746" hidden="1"/>
    <row r="66747" hidden="1"/>
    <row r="66748" hidden="1"/>
    <row r="66749" hidden="1"/>
    <row r="66750" hidden="1"/>
    <row r="66751" hidden="1"/>
    <row r="66752" hidden="1"/>
    <row r="66753" hidden="1"/>
    <row r="66754" hidden="1"/>
    <row r="66755" hidden="1"/>
    <row r="66756" hidden="1"/>
    <row r="66757" hidden="1"/>
    <row r="66758" hidden="1"/>
    <row r="66759" hidden="1"/>
    <row r="66760" hidden="1"/>
    <row r="66761" hidden="1"/>
    <row r="66762" hidden="1"/>
    <row r="66763" hidden="1"/>
    <row r="66764" hidden="1"/>
    <row r="66765" hidden="1"/>
    <row r="66766" hidden="1"/>
    <row r="66767" hidden="1"/>
    <row r="66768" hidden="1"/>
    <row r="66769" hidden="1"/>
    <row r="66770" hidden="1"/>
    <row r="66771" hidden="1"/>
    <row r="66772" hidden="1"/>
    <row r="66773" hidden="1"/>
    <row r="66774" hidden="1"/>
    <row r="66775" hidden="1"/>
    <row r="66776" hidden="1"/>
    <row r="66777" hidden="1"/>
    <row r="66778" hidden="1"/>
    <row r="66779" hidden="1"/>
    <row r="66780" hidden="1"/>
    <row r="66781" hidden="1"/>
    <row r="66782" hidden="1"/>
    <row r="66783" hidden="1"/>
    <row r="66784" hidden="1"/>
    <row r="66785" hidden="1"/>
    <row r="66786" hidden="1"/>
    <row r="66787" hidden="1"/>
    <row r="66788" hidden="1"/>
    <row r="66789" hidden="1"/>
    <row r="66790" hidden="1"/>
    <row r="66791" hidden="1"/>
    <row r="66792" hidden="1"/>
    <row r="66793" hidden="1"/>
    <row r="66794" hidden="1"/>
    <row r="66795" hidden="1"/>
    <row r="66796" hidden="1"/>
    <row r="66797" hidden="1"/>
    <row r="66798" hidden="1"/>
    <row r="66799" hidden="1"/>
    <row r="66800" hidden="1"/>
    <row r="66801" hidden="1"/>
    <row r="66802" hidden="1"/>
    <row r="66803" hidden="1"/>
    <row r="66804" hidden="1"/>
    <row r="66805" hidden="1"/>
    <row r="66806" hidden="1"/>
    <row r="66807" hidden="1"/>
    <row r="66808" hidden="1"/>
    <row r="66809" hidden="1"/>
    <row r="66810" hidden="1"/>
    <row r="66811" hidden="1"/>
    <row r="66812" hidden="1"/>
    <row r="66813" hidden="1"/>
    <row r="66814" hidden="1"/>
    <row r="66815" hidden="1"/>
    <row r="66816" hidden="1"/>
    <row r="66817" hidden="1"/>
    <row r="66818" hidden="1"/>
    <row r="66819" hidden="1"/>
    <row r="66820" hidden="1"/>
    <row r="66821" hidden="1"/>
    <row r="66822" hidden="1"/>
    <row r="66823" hidden="1"/>
    <row r="66824" hidden="1"/>
    <row r="66825" hidden="1"/>
    <row r="66826" hidden="1"/>
    <row r="66827" hidden="1"/>
    <row r="66828" hidden="1"/>
    <row r="66829" hidden="1"/>
    <row r="66830" hidden="1"/>
    <row r="66831" hidden="1"/>
    <row r="66832" hidden="1"/>
    <row r="66833" hidden="1"/>
    <row r="66834" hidden="1"/>
    <row r="66835" hidden="1"/>
    <row r="66836" hidden="1"/>
    <row r="66837" hidden="1"/>
    <row r="66838" hidden="1"/>
    <row r="66839" hidden="1"/>
    <row r="66840" hidden="1"/>
    <row r="66841" hidden="1"/>
    <row r="66842" hidden="1"/>
    <row r="66843" hidden="1"/>
    <row r="66844" hidden="1"/>
    <row r="66845" hidden="1"/>
    <row r="66846" hidden="1"/>
    <row r="66847" hidden="1"/>
    <row r="66848" hidden="1"/>
    <row r="66849" hidden="1"/>
    <row r="66850" hidden="1"/>
    <row r="66851" hidden="1"/>
    <row r="66852" hidden="1"/>
    <row r="66853" hidden="1"/>
    <row r="66854" hidden="1"/>
    <row r="66855" hidden="1"/>
    <row r="66856" hidden="1"/>
    <row r="66857" hidden="1"/>
    <row r="66858" hidden="1"/>
    <row r="66859" hidden="1"/>
    <row r="66860" hidden="1"/>
    <row r="66861" hidden="1"/>
    <row r="66862" hidden="1"/>
    <row r="66863" hidden="1"/>
    <row r="66864" hidden="1"/>
    <row r="66865" hidden="1"/>
    <row r="66866" hidden="1"/>
    <row r="66867" hidden="1"/>
    <row r="66868" hidden="1"/>
    <row r="66869" hidden="1"/>
    <row r="66870" hidden="1"/>
    <row r="66871" hidden="1"/>
    <row r="66872" hidden="1"/>
    <row r="66873" hidden="1"/>
    <row r="66874" hidden="1"/>
    <row r="66875" hidden="1"/>
    <row r="66876" hidden="1"/>
    <row r="66877" hidden="1"/>
    <row r="66878" hidden="1"/>
    <row r="66879" hidden="1"/>
    <row r="66880" hidden="1"/>
    <row r="66881" hidden="1"/>
    <row r="66882" hidden="1"/>
    <row r="66883" hidden="1"/>
    <row r="66884" hidden="1"/>
    <row r="66885" hidden="1"/>
    <row r="66886" hidden="1"/>
    <row r="66887" hidden="1"/>
    <row r="66888" hidden="1"/>
    <row r="66889" hidden="1"/>
    <row r="66890" hidden="1"/>
    <row r="66891" hidden="1"/>
    <row r="66892" hidden="1"/>
    <row r="66893" hidden="1"/>
    <row r="66894" hidden="1"/>
    <row r="66895" hidden="1"/>
    <row r="66896" hidden="1"/>
    <row r="66897" hidden="1"/>
    <row r="66898" hidden="1"/>
    <row r="66899" hidden="1"/>
    <row r="66900" hidden="1"/>
    <row r="66901" hidden="1"/>
    <row r="66902" hidden="1"/>
    <row r="66903" hidden="1"/>
    <row r="66904" hidden="1"/>
    <row r="66905" hidden="1"/>
    <row r="66906" hidden="1"/>
    <row r="66907" hidden="1"/>
    <row r="66908" hidden="1"/>
    <row r="66909" hidden="1"/>
    <row r="66910" hidden="1"/>
    <row r="66911" hidden="1"/>
    <row r="66912" hidden="1"/>
    <row r="66913" hidden="1"/>
    <row r="66914" hidden="1"/>
    <row r="66915" hidden="1"/>
    <row r="66916" hidden="1"/>
    <row r="66917" hidden="1"/>
    <row r="66918" hidden="1"/>
    <row r="66919" hidden="1"/>
    <row r="66920" hidden="1"/>
    <row r="66921" hidden="1"/>
    <row r="66922" hidden="1"/>
    <row r="66923" hidden="1"/>
    <row r="66924" hidden="1"/>
    <row r="66925" hidden="1"/>
    <row r="66926" hidden="1"/>
    <row r="66927" hidden="1"/>
    <row r="66928" hidden="1"/>
    <row r="66929" hidden="1"/>
    <row r="66930" hidden="1"/>
    <row r="66931" hidden="1"/>
    <row r="66932" hidden="1"/>
    <row r="66933" hidden="1"/>
    <row r="66934" hidden="1"/>
    <row r="66935" hidden="1"/>
    <row r="66936" hidden="1"/>
    <row r="66937" hidden="1"/>
    <row r="66938" hidden="1"/>
    <row r="66939" hidden="1"/>
    <row r="66940" hidden="1"/>
    <row r="66941" hidden="1"/>
    <row r="66942" hidden="1"/>
    <row r="66943" hidden="1"/>
    <row r="66944" hidden="1"/>
    <row r="66945" hidden="1"/>
    <row r="66946" hidden="1"/>
    <row r="66947" hidden="1"/>
    <row r="66948" hidden="1"/>
    <row r="66949" hidden="1"/>
    <row r="66950" hidden="1"/>
    <row r="66951" hidden="1"/>
    <row r="66952" hidden="1"/>
    <row r="66953" hidden="1"/>
    <row r="66954" hidden="1"/>
    <row r="66955" hidden="1"/>
    <row r="66956" hidden="1"/>
    <row r="66957" hidden="1"/>
    <row r="66958" hidden="1"/>
    <row r="66959" hidden="1"/>
    <row r="66960" hidden="1"/>
    <row r="66961" hidden="1"/>
    <row r="66962" hidden="1"/>
    <row r="66963" hidden="1"/>
    <row r="66964" hidden="1"/>
    <row r="66965" hidden="1"/>
    <row r="66966" hidden="1"/>
    <row r="66967" hidden="1"/>
    <row r="66968" hidden="1"/>
    <row r="66969" hidden="1"/>
    <row r="66970" hidden="1"/>
    <row r="66971" hidden="1"/>
    <row r="66972" hidden="1"/>
    <row r="66973" hidden="1"/>
    <row r="66974" hidden="1"/>
    <row r="66975" hidden="1"/>
    <row r="66976" hidden="1"/>
    <row r="66977" hidden="1"/>
    <row r="66978" hidden="1"/>
    <row r="66979" hidden="1"/>
    <row r="66980" hidden="1"/>
    <row r="66981" hidden="1"/>
    <row r="66982" hidden="1"/>
    <row r="66983" hidden="1"/>
    <row r="66984" hidden="1"/>
    <row r="66985" hidden="1"/>
    <row r="66986" hidden="1"/>
    <row r="66987" hidden="1"/>
    <row r="66988" hidden="1"/>
    <row r="66989" hidden="1"/>
    <row r="66990" hidden="1"/>
    <row r="66991" hidden="1"/>
    <row r="66992" hidden="1"/>
    <row r="66993" hidden="1"/>
    <row r="66994" hidden="1"/>
    <row r="66995" hidden="1"/>
    <row r="66996" hidden="1"/>
    <row r="66997" hidden="1"/>
    <row r="66998" hidden="1"/>
    <row r="66999" hidden="1"/>
    <row r="67000" hidden="1"/>
    <row r="67001" hidden="1"/>
    <row r="67002" hidden="1"/>
    <row r="67003" hidden="1"/>
    <row r="67004" hidden="1"/>
    <row r="67005" hidden="1"/>
    <row r="67006" hidden="1"/>
    <row r="67007" hidden="1"/>
    <row r="67008" hidden="1"/>
    <row r="67009" hidden="1"/>
    <row r="67010" hidden="1"/>
    <row r="67011" hidden="1"/>
    <row r="67012" hidden="1"/>
    <row r="67013" hidden="1"/>
    <row r="67014" hidden="1"/>
    <row r="67015" hidden="1"/>
    <row r="67016" hidden="1"/>
    <row r="67017" hidden="1"/>
    <row r="67018" hidden="1"/>
    <row r="67019" hidden="1"/>
    <row r="67020" hidden="1"/>
    <row r="67021" hidden="1"/>
    <row r="67022" hidden="1"/>
    <row r="67023" hidden="1"/>
    <row r="67024" hidden="1"/>
    <row r="67025" hidden="1"/>
    <row r="67026" hidden="1"/>
    <row r="67027" hidden="1"/>
    <row r="67028" hidden="1"/>
    <row r="67029" hidden="1"/>
    <row r="67030" hidden="1"/>
    <row r="67031" hidden="1"/>
    <row r="67032" hidden="1"/>
    <row r="67033" hidden="1"/>
    <row r="67034" hidden="1"/>
    <row r="67035" hidden="1"/>
    <row r="67036" hidden="1"/>
    <row r="67037" hidden="1"/>
    <row r="67038" hidden="1"/>
    <row r="67039" hidden="1"/>
    <row r="67040" hidden="1"/>
    <row r="67041" hidden="1"/>
    <row r="67042" hidden="1"/>
    <row r="67043" hidden="1"/>
    <row r="67044" hidden="1"/>
    <row r="67045" hidden="1"/>
    <row r="67046" hidden="1"/>
    <row r="67047" hidden="1"/>
    <row r="67048" hidden="1"/>
    <row r="67049" hidden="1"/>
    <row r="67050" hidden="1"/>
    <row r="67051" hidden="1"/>
    <row r="67052" hidden="1"/>
    <row r="67053" hidden="1"/>
    <row r="67054" hidden="1"/>
    <row r="67055" hidden="1"/>
    <row r="67056" hidden="1"/>
    <row r="67057" hidden="1"/>
    <row r="67058" hidden="1"/>
    <row r="67059" hidden="1"/>
    <row r="67060" hidden="1"/>
    <row r="67061" hidden="1"/>
    <row r="67062" hidden="1"/>
    <row r="67063" hidden="1"/>
    <row r="67064" hidden="1"/>
    <row r="67065" hidden="1"/>
    <row r="67066" hidden="1"/>
    <row r="67067" hidden="1"/>
    <row r="67068" hidden="1"/>
    <row r="67069" hidden="1"/>
    <row r="67070" hidden="1"/>
    <row r="67071" hidden="1"/>
    <row r="67072" hidden="1"/>
    <row r="67073" hidden="1"/>
    <row r="67074" hidden="1"/>
    <row r="67075" hidden="1"/>
    <row r="67076" hidden="1"/>
    <row r="67077" hidden="1"/>
    <row r="67078" hidden="1"/>
    <row r="67079" hidden="1"/>
    <row r="67080" hidden="1"/>
    <row r="67081" hidden="1"/>
    <row r="67082" hidden="1"/>
    <row r="67083" hidden="1"/>
    <row r="67084" hidden="1"/>
    <row r="67085" hidden="1"/>
    <row r="67086" hidden="1"/>
    <row r="67087" hidden="1"/>
    <row r="67088" hidden="1"/>
    <row r="67089" hidden="1"/>
    <row r="67090" hidden="1"/>
    <row r="67091" hidden="1"/>
    <row r="67092" hidden="1"/>
    <row r="67093" hidden="1"/>
    <row r="67094" hidden="1"/>
    <row r="67095" hidden="1"/>
    <row r="67096" hidden="1"/>
    <row r="67097" hidden="1"/>
    <row r="67098" hidden="1"/>
    <row r="67099" hidden="1"/>
    <row r="67100" hidden="1"/>
    <row r="67101" hidden="1"/>
    <row r="67102" hidden="1"/>
    <row r="67103" hidden="1"/>
    <row r="67104" hidden="1"/>
    <row r="67105" hidden="1"/>
    <row r="67106" hidden="1"/>
    <row r="67107" hidden="1"/>
    <row r="67108" hidden="1"/>
    <row r="67109" hidden="1"/>
    <row r="67110" hidden="1"/>
    <row r="67111" hidden="1"/>
    <row r="67112" hidden="1"/>
    <row r="67113" hidden="1"/>
    <row r="67114" hidden="1"/>
    <row r="67115" hidden="1"/>
    <row r="67116" hidden="1"/>
    <row r="67117" hidden="1"/>
    <row r="67118" hidden="1"/>
    <row r="67119" hidden="1"/>
    <row r="67120" hidden="1"/>
    <row r="67121" hidden="1"/>
    <row r="67122" hidden="1"/>
    <row r="67123" hidden="1"/>
    <row r="67124" hidden="1"/>
    <row r="67125" hidden="1"/>
    <row r="67126" hidden="1"/>
    <row r="67127" hidden="1"/>
    <row r="67128" hidden="1"/>
    <row r="67129" hidden="1"/>
    <row r="67130" hidden="1"/>
    <row r="67131" hidden="1"/>
    <row r="67132" hidden="1"/>
    <row r="67133" hidden="1"/>
    <row r="67134" hidden="1"/>
    <row r="67135" hidden="1"/>
    <row r="67136" hidden="1"/>
    <row r="67137" hidden="1"/>
    <row r="67138" hidden="1"/>
    <row r="67139" hidden="1"/>
    <row r="67140" hidden="1"/>
    <row r="67141" hidden="1"/>
    <row r="67142" hidden="1"/>
    <row r="67143" hidden="1"/>
    <row r="67144" hidden="1"/>
    <row r="67145" hidden="1"/>
    <row r="67146" hidden="1"/>
    <row r="67147" hidden="1"/>
    <row r="67148" hidden="1"/>
    <row r="67149" hidden="1"/>
    <row r="67150" hidden="1"/>
    <row r="67151" hidden="1"/>
    <row r="67152" hidden="1"/>
    <row r="67153" hidden="1"/>
    <row r="67154" hidden="1"/>
    <row r="67155" hidden="1"/>
    <row r="67156" hidden="1"/>
    <row r="67157" hidden="1"/>
    <row r="67158" hidden="1"/>
    <row r="67159" hidden="1"/>
    <row r="67160" hidden="1"/>
    <row r="67161" hidden="1"/>
    <row r="67162" hidden="1"/>
    <row r="67163" hidden="1"/>
    <row r="67164" hidden="1"/>
    <row r="67165" hidden="1"/>
    <row r="67166" hidden="1"/>
    <row r="67167" hidden="1"/>
    <row r="67168" hidden="1"/>
    <row r="67169" hidden="1"/>
    <row r="67170" hidden="1"/>
    <row r="67171" hidden="1"/>
    <row r="67172" hidden="1"/>
    <row r="67173" hidden="1"/>
    <row r="67174" hidden="1"/>
    <row r="67175" hidden="1"/>
    <row r="67176" hidden="1"/>
    <row r="67177" hidden="1"/>
    <row r="67178" hidden="1"/>
    <row r="67179" hidden="1"/>
    <row r="67180" hidden="1"/>
    <row r="67181" hidden="1"/>
    <row r="67182" hidden="1"/>
    <row r="67183" hidden="1"/>
    <row r="67184" hidden="1"/>
    <row r="67185" hidden="1"/>
    <row r="67186" hidden="1"/>
    <row r="67187" hidden="1"/>
    <row r="67188" hidden="1"/>
    <row r="67189" hidden="1"/>
    <row r="67190" hidden="1"/>
    <row r="67191" hidden="1"/>
    <row r="67192" hidden="1"/>
    <row r="67193" hidden="1"/>
    <row r="67194" hidden="1"/>
    <row r="67195" hidden="1"/>
    <row r="67196" hidden="1"/>
    <row r="67197" hidden="1"/>
    <row r="67198" hidden="1"/>
    <row r="67199" hidden="1"/>
    <row r="67200" hidden="1"/>
    <row r="67201" hidden="1"/>
    <row r="67202" hidden="1"/>
    <row r="67203" hidden="1"/>
    <row r="67204" hidden="1"/>
    <row r="67205" hidden="1"/>
    <row r="67206" hidden="1"/>
    <row r="67207" hidden="1"/>
    <row r="67208" hidden="1"/>
    <row r="67209" hidden="1"/>
    <row r="67210" hidden="1"/>
    <row r="67211" hidden="1"/>
    <row r="67212" hidden="1"/>
    <row r="67213" hidden="1"/>
    <row r="67214" hidden="1"/>
    <row r="67215" hidden="1"/>
    <row r="67216" hidden="1"/>
    <row r="67217" hidden="1"/>
    <row r="67218" hidden="1"/>
    <row r="67219" hidden="1"/>
    <row r="67220" hidden="1"/>
    <row r="67221" hidden="1"/>
    <row r="67222" hidden="1"/>
    <row r="67223" hidden="1"/>
    <row r="67224" hidden="1"/>
    <row r="67225" hidden="1"/>
    <row r="67226" hidden="1"/>
    <row r="67227" hidden="1"/>
    <row r="67228" hidden="1"/>
    <row r="67229" hidden="1"/>
    <row r="67230" hidden="1"/>
    <row r="67231" hidden="1"/>
    <row r="67232" hidden="1"/>
    <row r="67233" hidden="1"/>
    <row r="67234" hidden="1"/>
    <row r="67235" hidden="1"/>
    <row r="67236" hidden="1"/>
    <row r="67237" hidden="1"/>
    <row r="67238" hidden="1"/>
    <row r="67239" hidden="1"/>
    <row r="67240" hidden="1"/>
    <row r="67241" hidden="1"/>
    <row r="67242" hidden="1"/>
    <row r="67243" hidden="1"/>
    <row r="67244" hidden="1"/>
    <row r="67245" hidden="1"/>
    <row r="67246" hidden="1"/>
    <row r="67247" hidden="1"/>
    <row r="67248" hidden="1"/>
    <row r="67249" hidden="1"/>
    <row r="67250" hidden="1"/>
    <row r="67251" hidden="1"/>
    <row r="67252" hidden="1"/>
    <row r="67253" hidden="1"/>
    <row r="67254" hidden="1"/>
    <row r="67255" hidden="1"/>
    <row r="67256" hidden="1"/>
    <row r="67257" hidden="1"/>
    <row r="67258" hidden="1"/>
    <row r="67259" hidden="1"/>
    <row r="67260" hidden="1"/>
    <row r="67261" hidden="1"/>
    <row r="67262" hidden="1"/>
    <row r="67263" hidden="1"/>
    <row r="67264" hidden="1"/>
    <row r="67265" hidden="1"/>
    <row r="67266" hidden="1"/>
    <row r="67267" hidden="1"/>
    <row r="67268" hidden="1"/>
    <row r="67269" hidden="1"/>
    <row r="67270" hidden="1"/>
    <row r="67271" hidden="1"/>
    <row r="67272" hidden="1"/>
    <row r="67273" hidden="1"/>
    <row r="67274" hidden="1"/>
    <row r="67275" hidden="1"/>
    <row r="67276" hidden="1"/>
    <row r="67277" hidden="1"/>
    <row r="67278" hidden="1"/>
    <row r="67279" hidden="1"/>
    <row r="67280" hidden="1"/>
    <row r="67281" hidden="1"/>
    <row r="67282" hidden="1"/>
    <row r="67283" hidden="1"/>
    <row r="67284" hidden="1"/>
    <row r="67285" hidden="1"/>
    <row r="67286" hidden="1"/>
    <row r="67287" hidden="1"/>
    <row r="67288" hidden="1"/>
    <row r="67289" hidden="1"/>
    <row r="67290" hidden="1"/>
    <row r="67291" hidden="1"/>
    <row r="67292" hidden="1"/>
    <row r="67293" hidden="1"/>
    <row r="67294" hidden="1"/>
    <row r="67295" hidden="1"/>
    <row r="67296" hidden="1"/>
    <row r="67297" hidden="1"/>
    <row r="67298" hidden="1"/>
    <row r="67299" hidden="1"/>
    <row r="67300" hidden="1"/>
    <row r="67301" hidden="1"/>
    <row r="67302" hidden="1"/>
    <row r="67303" hidden="1"/>
    <row r="67304" hidden="1"/>
    <row r="67305" hidden="1"/>
    <row r="67306" hidden="1"/>
    <row r="67307" hidden="1"/>
    <row r="67308" hidden="1"/>
    <row r="67309" hidden="1"/>
    <row r="67310" hidden="1"/>
    <row r="67311" hidden="1"/>
    <row r="67312" hidden="1"/>
    <row r="67313" hidden="1"/>
    <row r="67314" hidden="1"/>
    <row r="67315" hidden="1"/>
    <row r="67316" hidden="1"/>
    <row r="67317" hidden="1"/>
    <row r="67318" hidden="1"/>
    <row r="67319" hidden="1"/>
    <row r="67320" hidden="1"/>
    <row r="67321" hidden="1"/>
    <row r="67322" hidden="1"/>
    <row r="67323" hidden="1"/>
    <row r="67324" hidden="1"/>
    <row r="67325" hidden="1"/>
    <row r="67326" hidden="1"/>
    <row r="67327" hidden="1"/>
    <row r="67328" hidden="1"/>
    <row r="67329" hidden="1"/>
    <row r="67330" hidden="1"/>
    <row r="67331" hidden="1"/>
    <row r="67332" hidden="1"/>
    <row r="67333" hidden="1"/>
    <row r="67334" hidden="1"/>
    <row r="67335" hidden="1"/>
    <row r="67336" hidden="1"/>
    <row r="67337" hidden="1"/>
    <row r="67338" hidden="1"/>
    <row r="67339" hidden="1"/>
    <row r="67340" hidden="1"/>
    <row r="67341" hidden="1"/>
    <row r="67342" hidden="1"/>
    <row r="67343" hidden="1"/>
    <row r="67344" hidden="1"/>
    <row r="67345" hidden="1"/>
    <row r="67346" hidden="1"/>
    <row r="67347" hidden="1"/>
    <row r="67348" hidden="1"/>
    <row r="67349" hidden="1"/>
    <row r="67350" hidden="1"/>
    <row r="67351" hidden="1"/>
    <row r="67352" hidden="1"/>
    <row r="67353" hidden="1"/>
    <row r="67354" hidden="1"/>
    <row r="67355" hidden="1"/>
    <row r="67356" hidden="1"/>
    <row r="67357" hidden="1"/>
    <row r="67358" hidden="1"/>
    <row r="67359" hidden="1"/>
    <row r="67360" hidden="1"/>
    <row r="67361" hidden="1"/>
    <row r="67362" hidden="1"/>
    <row r="67363" hidden="1"/>
    <row r="67364" hidden="1"/>
    <row r="67365" hidden="1"/>
    <row r="67366" hidden="1"/>
    <row r="67367" hidden="1"/>
    <row r="67368" hidden="1"/>
    <row r="67369" hidden="1"/>
    <row r="67370" hidden="1"/>
    <row r="67371" hidden="1"/>
    <row r="67372" hidden="1"/>
    <row r="67373" hidden="1"/>
    <row r="67374" hidden="1"/>
    <row r="67375" hidden="1"/>
    <row r="67376" hidden="1"/>
    <row r="67377" hidden="1"/>
    <row r="67378" hidden="1"/>
    <row r="67379" hidden="1"/>
    <row r="67380" hidden="1"/>
    <row r="67381" hidden="1"/>
    <row r="67382" hidden="1"/>
    <row r="67383" hidden="1"/>
    <row r="67384" hidden="1"/>
    <row r="67385" hidden="1"/>
    <row r="67386" hidden="1"/>
    <row r="67387" hidden="1"/>
    <row r="67388" hidden="1"/>
    <row r="67389" hidden="1"/>
    <row r="67390" hidden="1"/>
    <row r="67391" hidden="1"/>
    <row r="67392" hidden="1"/>
    <row r="67393" hidden="1"/>
    <row r="67394" hidden="1"/>
    <row r="67395" hidden="1"/>
    <row r="67396" hidden="1"/>
    <row r="67397" hidden="1"/>
    <row r="67398" hidden="1"/>
    <row r="67399" hidden="1"/>
    <row r="67400" hidden="1"/>
    <row r="67401" hidden="1"/>
    <row r="67402" hidden="1"/>
    <row r="67403" hidden="1"/>
    <row r="67404" hidden="1"/>
    <row r="67405" hidden="1"/>
    <row r="67406" hidden="1"/>
    <row r="67407" hidden="1"/>
    <row r="67408" hidden="1"/>
    <row r="67409" hidden="1"/>
    <row r="67410" hidden="1"/>
    <row r="67411" hidden="1"/>
    <row r="67412" hidden="1"/>
    <row r="67413" hidden="1"/>
    <row r="67414" hidden="1"/>
    <row r="67415" hidden="1"/>
    <row r="67416" hidden="1"/>
    <row r="67417" hidden="1"/>
    <row r="67418" hidden="1"/>
    <row r="67419" hidden="1"/>
    <row r="67420" hidden="1"/>
    <row r="67421" hidden="1"/>
    <row r="67422" hidden="1"/>
    <row r="67423" hidden="1"/>
    <row r="67424" hidden="1"/>
    <row r="67425" hidden="1"/>
    <row r="67426" hidden="1"/>
    <row r="67427" hidden="1"/>
    <row r="67428" hidden="1"/>
    <row r="67429" hidden="1"/>
    <row r="67430" hidden="1"/>
    <row r="67431" hidden="1"/>
    <row r="67432" hidden="1"/>
    <row r="67433" hidden="1"/>
    <row r="67434" hidden="1"/>
    <row r="67435" hidden="1"/>
    <row r="67436" hidden="1"/>
    <row r="67437" hidden="1"/>
    <row r="67438" hidden="1"/>
    <row r="67439" hidden="1"/>
    <row r="67440" hidden="1"/>
    <row r="67441" hidden="1"/>
    <row r="67442" hidden="1"/>
    <row r="67443" hidden="1"/>
    <row r="67444" hidden="1"/>
    <row r="67445" hidden="1"/>
    <row r="67446" hidden="1"/>
    <row r="67447" hidden="1"/>
    <row r="67448" hidden="1"/>
    <row r="67449" hidden="1"/>
    <row r="67450" hidden="1"/>
    <row r="67451" hidden="1"/>
    <row r="67452" hidden="1"/>
    <row r="67453" hidden="1"/>
    <row r="67454" hidden="1"/>
    <row r="67455" hidden="1"/>
    <row r="67456" hidden="1"/>
    <row r="67457" hidden="1"/>
    <row r="67458" hidden="1"/>
    <row r="67459" hidden="1"/>
    <row r="67460" hidden="1"/>
    <row r="67461" hidden="1"/>
    <row r="67462" hidden="1"/>
    <row r="67463" hidden="1"/>
    <row r="67464" hidden="1"/>
    <row r="67465" hidden="1"/>
    <row r="67466" hidden="1"/>
    <row r="67467" hidden="1"/>
    <row r="67468" hidden="1"/>
    <row r="67469" hidden="1"/>
    <row r="67470" hidden="1"/>
    <row r="67471" hidden="1"/>
    <row r="67472" hidden="1"/>
    <row r="67473" hidden="1"/>
    <row r="67474" hidden="1"/>
    <row r="67475" hidden="1"/>
    <row r="67476" hidden="1"/>
    <row r="67477" hidden="1"/>
    <row r="67478" hidden="1"/>
    <row r="67479" hidden="1"/>
    <row r="67480" hidden="1"/>
    <row r="67481" hidden="1"/>
    <row r="67482" hidden="1"/>
    <row r="67483" hidden="1"/>
    <row r="67484" hidden="1"/>
    <row r="67485" hidden="1"/>
    <row r="67486" hidden="1"/>
    <row r="67487" hidden="1"/>
    <row r="67488" hidden="1"/>
    <row r="67489" hidden="1"/>
    <row r="67490" hidden="1"/>
    <row r="67491" hidden="1"/>
    <row r="67492" hidden="1"/>
    <row r="67493" hidden="1"/>
    <row r="67494" hidden="1"/>
    <row r="67495" hidden="1"/>
    <row r="67496" hidden="1"/>
    <row r="67497" hidden="1"/>
    <row r="67498" hidden="1"/>
    <row r="67499" hidden="1"/>
    <row r="67500" hidden="1"/>
    <row r="67501" hidden="1"/>
    <row r="67502" hidden="1"/>
    <row r="67503" hidden="1"/>
    <row r="67504" hidden="1"/>
    <row r="67505" hidden="1"/>
    <row r="67506" hidden="1"/>
    <row r="67507" hidden="1"/>
    <row r="67508" hidden="1"/>
    <row r="67509" hidden="1"/>
    <row r="67510" hidden="1"/>
    <row r="67511" hidden="1"/>
    <row r="67512" hidden="1"/>
    <row r="67513" hidden="1"/>
    <row r="67514" hidden="1"/>
    <row r="67515" hidden="1"/>
    <row r="67516" hidden="1"/>
    <row r="67517" hidden="1"/>
    <row r="67518" hidden="1"/>
    <row r="67519" hidden="1"/>
    <row r="67520" hidden="1"/>
    <row r="67521" hidden="1"/>
    <row r="67522" hidden="1"/>
    <row r="67523" hidden="1"/>
    <row r="67524" hidden="1"/>
    <row r="67525" hidden="1"/>
    <row r="67526" hidden="1"/>
    <row r="67527" hidden="1"/>
    <row r="67528" hidden="1"/>
    <row r="67529" hidden="1"/>
    <row r="67530" hidden="1"/>
    <row r="67531" hidden="1"/>
    <row r="67532" hidden="1"/>
    <row r="67533" hidden="1"/>
    <row r="67534" hidden="1"/>
    <row r="67535" hidden="1"/>
    <row r="67536" hidden="1"/>
    <row r="67537" hidden="1"/>
    <row r="67538" hidden="1"/>
    <row r="67539" hidden="1"/>
    <row r="67540" hidden="1"/>
    <row r="67541" hidden="1"/>
    <row r="67542" hidden="1"/>
    <row r="67543" hidden="1"/>
    <row r="67544" hidden="1"/>
    <row r="67545" hidden="1"/>
    <row r="67546" hidden="1"/>
    <row r="67547" hidden="1"/>
    <row r="67548" hidden="1"/>
    <row r="67549" hidden="1"/>
    <row r="67550" hidden="1"/>
    <row r="67551" hidden="1"/>
    <row r="67552" hidden="1"/>
    <row r="67553" hidden="1"/>
    <row r="67554" hidden="1"/>
    <row r="67555" hidden="1"/>
    <row r="67556" hidden="1"/>
    <row r="67557" hidden="1"/>
    <row r="67558" hidden="1"/>
    <row r="67559" hidden="1"/>
    <row r="67560" hidden="1"/>
    <row r="67561" hidden="1"/>
    <row r="67562" hidden="1"/>
    <row r="67563" hidden="1"/>
    <row r="67564" hidden="1"/>
    <row r="67565" hidden="1"/>
    <row r="67566" hidden="1"/>
    <row r="67567" hidden="1"/>
    <row r="67568" hidden="1"/>
    <row r="67569" hidden="1"/>
    <row r="67570" hidden="1"/>
    <row r="67571" hidden="1"/>
    <row r="67572" hidden="1"/>
    <row r="67573" hidden="1"/>
    <row r="67574" hidden="1"/>
    <row r="67575" hidden="1"/>
    <row r="67576" hidden="1"/>
    <row r="67577" hidden="1"/>
    <row r="67578" hidden="1"/>
    <row r="67579" hidden="1"/>
    <row r="67580" hidden="1"/>
    <row r="67581" hidden="1"/>
    <row r="67582" hidden="1"/>
    <row r="67583" hidden="1"/>
    <row r="67584" hidden="1"/>
    <row r="67585" hidden="1"/>
    <row r="67586" hidden="1"/>
    <row r="67587" hidden="1"/>
    <row r="67588" hidden="1"/>
    <row r="67589" hidden="1"/>
    <row r="67590" hidden="1"/>
    <row r="67591" hidden="1"/>
    <row r="67592" hidden="1"/>
    <row r="67593" hidden="1"/>
    <row r="67594" hidden="1"/>
    <row r="67595" hidden="1"/>
    <row r="67596" hidden="1"/>
    <row r="67597" hidden="1"/>
    <row r="67598" hidden="1"/>
    <row r="67599" hidden="1"/>
    <row r="67600" hidden="1"/>
    <row r="67601" hidden="1"/>
    <row r="67602" hidden="1"/>
    <row r="67603" hidden="1"/>
    <row r="67604" hidden="1"/>
    <row r="67605" hidden="1"/>
    <row r="67606" hidden="1"/>
    <row r="67607" hidden="1"/>
    <row r="67608" hidden="1"/>
    <row r="67609" hidden="1"/>
    <row r="67610" hidden="1"/>
    <row r="67611" hidden="1"/>
    <row r="67612" hidden="1"/>
    <row r="67613" hidden="1"/>
    <row r="67614" hidden="1"/>
    <row r="67615" hidden="1"/>
    <row r="67616" hidden="1"/>
    <row r="67617" hidden="1"/>
    <row r="67618" hidden="1"/>
    <row r="67619" hidden="1"/>
    <row r="67620" hidden="1"/>
    <row r="67621" hidden="1"/>
    <row r="67622" hidden="1"/>
    <row r="67623" hidden="1"/>
    <row r="67624" hidden="1"/>
    <row r="67625" hidden="1"/>
    <row r="67626" hidden="1"/>
    <row r="67627" hidden="1"/>
    <row r="67628" hidden="1"/>
    <row r="67629" hidden="1"/>
    <row r="67630" hidden="1"/>
    <row r="67631" hidden="1"/>
    <row r="67632" hidden="1"/>
    <row r="67633" hidden="1"/>
    <row r="67634" hidden="1"/>
    <row r="67635" hidden="1"/>
    <row r="67636" hidden="1"/>
    <row r="67637" hidden="1"/>
    <row r="67638" hidden="1"/>
    <row r="67639" hidden="1"/>
    <row r="67640" hidden="1"/>
    <row r="67641" hidden="1"/>
    <row r="67642" hidden="1"/>
    <row r="67643" hidden="1"/>
    <row r="67644" hidden="1"/>
    <row r="67645" hidden="1"/>
    <row r="67646" hidden="1"/>
    <row r="67647" hidden="1"/>
    <row r="67648" hidden="1"/>
    <row r="67649" hidden="1"/>
    <row r="67650" hidden="1"/>
    <row r="67651" hidden="1"/>
    <row r="67652" hidden="1"/>
    <row r="67653" hidden="1"/>
    <row r="67654" hidden="1"/>
    <row r="67655" hidden="1"/>
    <row r="67656" hidden="1"/>
    <row r="67657" hidden="1"/>
    <row r="67658" hidden="1"/>
    <row r="67659" hidden="1"/>
    <row r="67660" hidden="1"/>
    <row r="67661" hidden="1"/>
    <row r="67662" hidden="1"/>
    <row r="67663" hidden="1"/>
    <row r="67664" hidden="1"/>
    <row r="67665" hidden="1"/>
    <row r="67666" hidden="1"/>
    <row r="67667" hidden="1"/>
    <row r="67668" hidden="1"/>
    <row r="67669" hidden="1"/>
    <row r="67670" hidden="1"/>
    <row r="67671" hidden="1"/>
    <row r="67672" hidden="1"/>
    <row r="67673" hidden="1"/>
    <row r="67674" hidden="1"/>
    <row r="67675" hidden="1"/>
    <row r="67676" hidden="1"/>
    <row r="67677" hidden="1"/>
    <row r="67678" hidden="1"/>
    <row r="67679" hidden="1"/>
    <row r="67680" hidden="1"/>
    <row r="67681" hidden="1"/>
    <row r="67682" hidden="1"/>
    <row r="67683" hidden="1"/>
    <row r="67684" hidden="1"/>
    <row r="67685" hidden="1"/>
    <row r="67686" hidden="1"/>
    <row r="67687" hidden="1"/>
    <row r="67688" hidden="1"/>
    <row r="67689" hidden="1"/>
    <row r="67690" hidden="1"/>
    <row r="67691" hidden="1"/>
    <row r="67692" hidden="1"/>
    <row r="67693" hidden="1"/>
    <row r="67694" hidden="1"/>
    <row r="67695" hidden="1"/>
    <row r="67696" hidden="1"/>
    <row r="67697" hidden="1"/>
    <row r="67698" hidden="1"/>
    <row r="67699" hidden="1"/>
    <row r="67700" hidden="1"/>
    <row r="67701" hidden="1"/>
    <row r="67702" hidden="1"/>
    <row r="67703" hidden="1"/>
    <row r="67704" hidden="1"/>
    <row r="67705" hidden="1"/>
    <row r="67706" hidden="1"/>
    <row r="67707" hidden="1"/>
    <row r="67708" hidden="1"/>
    <row r="67709" hidden="1"/>
    <row r="67710" hidden="1"/>
    <row r="67711" hidden="1"/>
    <row r="67712" hidden="1"/>
    <row r="67713" hidden="1"/>
    <row r="67714" hidden="1"/>
    <row r="67715" hidden="1"/>
    <row r="67716" hidden="1"/>
    <row r="67717" hidden="1"/>
    <row r="67718" hidden="1"/>
    <row r="67719" hidden="1"/>
    <row r="67720" hidden="1"/>
    <row r="67721" hidden="1"/>
    <row r="67722" hidden="1"/>
    <row r="67723" hidden="1"/>
    <row r="67724" hidden="1"/>
    <row r="67725" hidden="1"/>
    <row r="67726" hidden="1"/>
    <row r="67727" hidden="1"/>
    <row r="67728" hidden="1"/>
    <row r="67729" hidden="1"/>
    <row r="67730" hidden="1"/>
    <row r="67731" hidden="1"/>
    <row r="67732" hidden="1"/>
    <row r="67733" hidden="1"/>
    <row r="67734" hidden="1"/>
    <row r="67735" hidden="1"/>
    <row r="67736" hidden="1"/>
    <row r="67737" hidden="1"/>
    <row r="67738" hidden="1"/>
    <row r="67739" hidden="1"/>
    <row r="67740" hidden="1"/>
    <row r="67741" hidden="1"/>
    <row r="67742" hidden="1"/>
    <row r="67743" hidden="1"/>
    <row r="67744" hidden="1"/>
    <row r="67745" hidden="1"/>
    <row r="67746" hidden="1"/>
    <row r="67747" hidden="1"/>
    <row r="67748" hidden="1"/>
    <row r="67749" hidden="1"/>
    <row r="67750" hidden="1"/>
    <row r="67751" hidden="1"/>
    <row r="67752" hidden="1"/>
    <row r="67753" hidden="1"/>
    <row r="67754" hidden="1"/>
    <row r="67755" hidden="1"/>
    <row r="67756" hidden="1"/>
    <row r="67757" hidden="1"/>
    <row r="67758" hidden="1"/>
    <row r="67759" hidden="1"/>
    <row r="67760" hidden="1"/>
    <row r="67761" hidden="1"/>
    <row r="67762" hidden="1"/>
    <row r="67763" hidden="1"/>
    <row r="67764" hidden="1"/>
    <row r="67765" hidden="1"/>
    <row r="67766" hidden="1"/>
    <row r="67767" hidden="1"/>
    <row r="67768" hidden="1"/>
    <row r="67769" hidden="1"/>
    <row r="67770" hidden="1"/>
    <row r="67771" hidden="1"/>
    <row r="67772" hidden="1"/>
    <row r="67773" hidden="1"/>
    <row r="67774" hidden="1"/>
    <row r="67775" hidden="1"/>
    <row r="67776" hidden="1"/>
    <row r="67777" hidden="1"/>
    <row r="67778" hidden="1"/>
    <row r="67779" hidden="1"/>
    <row r="67780" hidden="1"/>
    <row r="67781" hidden="1"/>
    <row r="67782" hidden="1"/>
    <row r="67783" hidden="1"/>
    <row r="67784" hidden="1"/>
    <row r="67785" hidden="1"/>
    <row r="67786" hidden="1"/>
    <row r="67787" hidden="1"/>
    <row r="67788" hidden="1"/>
    <row r="67789" hidden="1"/>
    <row r="67790" hidden="1"/>
    <row r="67791" hidden="1"/>
    <row r="67792" hidden="1"/>
    <row r="67793" hidden="1"/>
    <row r="67794" hidden="1"/>
    <row r="67795" hidden="1"/>
    <row r="67796" hidden="1"/>
    <row r="67797" hidden="1"/>
    <row r="67798" hidden="1"/>
    <row r="67799" hidden="1"/>
    <row r="67800" hidden="1"/>
    <row r="67801" hidden="1"/>
    <row r="67802" hidden="1"/>
    <row r="67803" hidden="1"/>
    <row r="67804" hidden="1"/>
    <row r="67805" hidden="1"/>
    <row r="67806" hidden="1"/>
    <row r="67807" hidden="1"/>
    <row r="67808" hidden="1"/>
    <row r="67809" hidden="1"/>
    <row r="67810" hidden="1"/>
    <row r="67811" hidden="1"/>
    <row r="67812" hidden="1"/>
    <row r="67813" hidden="1"/>
    <row r="67814" hidden="1"/>
    <row r="67815" hidden="1"/>
    <row r="67816" hidden="1"/>
    <row r="67817" hidden="1"/>
    <row r="67818" hidden="1"/>
    <row r="67819" hidden="1"/>
    <row r="67820" hidden="1"/>
    <row r="67821" hidden="1"/>
    <row r="67822" hidden="1"/>
    <row r="67823" hidden="1"/>
    <row r="67824" hidden="1"/>
    <row r="67825" hidden="1"/>
    <row r="67826" hidden="1"/>
    <row r="67827" hidden="1"/>
    <row r="67828" hidden="1"/>
    <row r="67829" hidden="1"/>
    <row r="67830" hidden="1"/>
    <row r="67831" hidden="1"/>
    <row r="67832" hidden="1"/>
    <row r="67833" hidden="1"/>
    <row r="67834" hidden="1"/>
    <row r="67835" hidden="1"/>
    <row r="67836" hidden="1"/>
    <row r="67837" hidden="1"/>
    <row r="67838" hidden="1"/>
    <row r="67839" hidden="1"/>
    <row r="67840" hidden="1"/>
    <row r="67841" hidden="1"/>
    <row r="67842" hidden="1"/>
    <row r="67843" hidden="1"/>
    <row r="67844" hidden="1"/>
    <row r="67845" hidden="1"/>
    <row r="67846" hidden="1"/>
    <row r="67847" hidden="1"/>
    <row r="67848" hidden="1"/>
    <row r="67849" hidden="1"/>
    <row r="67850" hidden="1"/>
    <row r="67851" hidden="1"/>
    <row r="67852" hidden="1"/>
    <row r="67853" hidden="1"/>
    <row r="67854" hidden="1"/>
    <row r="67855" hidden="1"/>
    <row r="67856" hidden="1"/>
    <row r="67857" hidden="1"/>
    <row r="67858" hidden="1"/>
    <row r="67859" hidden="1"/>
    <row r="67860" hidden="1"/>
    <row r="67861" hidden="1"/>
    <row r="67862" hidden="1"/>
    <row r="67863" hidden="1"/>
    <row r="67864" hidden="1"/>
    <row r="67865" hidden="1"/>
    <row r="67866" hidden="1"/>
    <row r="67867" hidden="1"/>
    <row r="67868" hidden="1"/>
    <row r="67869" hidden="1"/>
    <row r="67870" hidden="1"/>
    <row r="67871" hidden="1"/>
    <row r="67872" hidden="1"/>
    <row r="67873" hidden="1"/>
    <row r="67874" hidden="1"/>
    <row r="67875" hidden="1"/>
    <row r="67876" hidden="1"/>
    <row r="67877" hidden="1"/>
    <row r="67878" hidden="1"/>
    <row r="67879" hidden="1"/>
    <row r="67880" hidden="1"/>
    <row r="67881" hidden="1"/>
    <row r="67882" hidden="1"/>
    <row r="67883" hidden="1"/>
    <row r="67884" hidden="1"/>
    <row r="67885" hidden="1"/>
    <row r="67886" hidden="1"/>
    <row r="67887" hidden="1"/>
    <row r="67888" hidden="1"/>
    <row r="67889" hidden="1"/>
    <row r="67890" hidden="1"/>
    <row r="67891" hidden="1"/>
    <row r="67892" hidden="1"/>
    <row r="67893" hidden="1"/>
    <row r="67894" hidden="1"/>
    <row r="67895" hidden="1"/>
    <row r="67896" hidden="1"/>
    <row r="67897" hidden="1"/>
    <row r="67898" hidden="1"/>
    <row r="67899" hidden="1"/>
    <row r="67900" hidden="1"/>
    <row r="67901" hidden="1"/>
    <row r="67902" hidden="1"/>
    <row r="67903" hidden="1"/>
    <row r="67904" hidden="1"/>
    <row r="67905" hidden="1"/>
    <row r="67906" hidden="1"/>
    <row r="67907" hidden="1"/>
    <row r="67908" hidden="1"/>
    <row r="67909" hidden="1"/>
    <row r="67910" hidden="1"/>
    <row r="67911" hidden="1"/>
    <row r="67912" hidden="1"/>
    <row r="67913" hidden="1"/>
    <row r="67914" hidden="1"/>
    <row r="67915" hidden="1"/>
    <row r="67916" hidden="1"/>
    <row r="67917" hidden="1"/>
    <row r="67918" hidden="1"/>
    <row r="67919" hidden="1"/>
    <row r="67920" hidden="1"/>
    <row r="67921" hidden="1"/>
    <row r="67922" hidden="1"/>
    <row r="67923" hidden="1"/>
    <row r="67924" hidden="1"/>
    <row r="67925" hidden="1"/>
    <row r="67926" hidden="1"/>
    <row r="67927" hidden="1"/>
    <row r="67928" hidden="1"/>
    <row r="67929" hidden="1"/>
    <row r="67930" hidden="1"/>
    <row r="67931" hidden="1"/>
    <row r="67932" hidden="1"/>
    <row r="67933" hidden="1"/>
    <row r="67934" hidden="1"/>
    <row r="67935" hidden="1"/>
    <row r="67936" hidden="1"/>
    <row r="67937" hidden="1"/>
    <row r="67938" hidden="1"/>
    <row r="67939" hidden="1"/>
    <row r="67940" hidden="1"/>
    <row r="67941" hidden="1"/>
    <row r="67942" hidden="1"/>
    <row r="67943" hidden="1"/>
    <row r="67944" hidden="1"/>
    <row r="67945" hidden="1"/>
    <row r="67946" hidden="1"/>
    <row r="67947" hidden="1"/>
    <row r="67948" hidden="1"/>
    <row r="67949" hidden="1"/>
    <row r="67950" hidden="1"/>
    <row r="67951" hidden="1"/>
    <row r="67952" hidden="1"/>
    <row r="67953" hidden="1"/>
    <row r="67954" hidden="1"/>
    <row r="67955" hidden="1"/>
    <row r="67956" hidden="1"/>
    <row r="67957" hidden="1"/>
    <row r="67958" hidden="1"/>
    <row r="67959" hidden="1"/>
    <row r="67960" hidden="1"/>
    <row r="67961" hidden="1"/>
    <row r="67962" hidden="1"/>
    <row r="67963" hidden="1"/>
    <row r="67964" hidden="1"/>
    <row r="67965" hidden="1"/>
    <row r="67966" hidden="1"/>
    <row r="67967" hidden="1"/>
    <row r="67968" hidden="1"/>
    <row r="67969" hidden="1"/>
    <row r="67970" hidden="1"/>
    <row r="67971" hidden="1"/>
    <row r="67972" hidden="1"/>
    <row r="67973" hidden="1"/>
    <row r="67974" hidden="1"/>
    <row r="67975" hidden="1"/>
    <row r="67976" hidden="1"/>
    <row r="67977" hidden="1"/>
    <row r="67978" hidden="1"/>
    <row r="67979" hidden="1"/>
    <row r="67980" hidden="1"/>
    <row r="67981" hidden="1"/>
    <row r="67982" hidden="1"/>
    <row r="67983" hidden="1"/>
    <row r="67984" hidden="1"/>
    <row r="67985" hidden="1"/>
    <row r="67986" hidden="1"/>
    <row r="67987" hidden="1"/>
    <row r="67988" hidden="1"/>
    <row r="67989" hidden="1"/>
    <row r="67990" hidden="1"/>
    <row r="67991" hidden="1"/>
    <row r="67992" hidden="1"/>
    <row r="67993" hidden="1"/>
    <row r="67994" hidden="1"/>
    <row r="67995" hidden="1"/>
    <row r="67996" hidden="1"/>
    <row r="67997" hidden="1"/>
    <row r="67998" hidden="1"/>
    <row r="67999" hidden="1"/>
    <row r="68000" hidden="1"/>
    <row r="68001" hidden="1"/>
    <row r="68002" hidden="1"/>
    <row r="68003" hidden="1"/>
    <row r="68004" hidden="1"/>
    <row r="68005" hidden="1"/>
    <row r="68006" hidden="1"/>
    <row r="68007" hidden="1"/>
    <row r="68008" hidden="1"/>
    <row r="68009" hidden="1"/>
    <row r="68010" hidden="1"/>
    <row r="68011" hidden="1"/>
    <row r="68012" hidden="1"/>
    <row r="68013" hidden="1"/>
    <row r="68014" hidden="1"/>
    <row r="68015" hidden="1"/>
    <row r="68016" hidden="1"/>
    <row r="68017" hidden="1"/>
    <row r="68018" hidden="1"/>
    <row r="68019" hidden="1"/>
    <row r="68020" hidden="1"/>
    <row r="68021" hidden="1"/>
    <row r="68022" hidden="1"/>
    <row r="68023" hidden="1"/>
    <row r="68024" hidden="1"/>
    <row r="68025" hidden="1"/>
    <row r="68026" hidden="1"/>
    <row r="68027" hidden="1"/>
    <row r="68028" hidden="1"/>
    <row r="68029" hidden="1"/>
    <row r="68030" hidden="1"/>
    <row r="68031" hidden="1"/>
    <row r="68032" hidden="1"/>
    <row r="68033" hidden="1"/>
    <row r="68034" hidden="1"/>
    <row r="68035" hidden="1"/>
    <row r="68036" hidden="1"/>
    <row r="68037" hidden="1"/>
    <row r="68038" hidden="1"/>
    <row r="68039" hidden="1"/>
    <row r="68040" hidden="1"/>
    <row r="68041" hidden="1"/>
    <row r="68042" hidden="1"/>
    <row r="68043" hidden="1"/>
    <row r="68044" hidden="1"/>
    <row r="68045" hidden="1"/>
    <row r="68046" hidden="1"/>
    <row r="68047" hidden="1"/>
    <row r="68048" hidden="1"/>
    <row r="68049" hidden="1"/>
    <row r="68050" hidden="1"/>
    <row r="68051" hidden="1"/>
    <row r="68052" hidden="1"/>
    <row r="68053" hidden="1"/>
    <row r="68054" hidden="1"/>
    <row r="68055" hidden="1"/>
    <row r="68056" hidden="1"/>
    <row r="68057" hidden="1"/>
    <row r="68058" hidden="1"/>
    <row r="68059" hidden="1"/>
    <row r="68060" hidden="1"/>
    <row r="68061" hidden="1"/>
    <row r="68062" hidden="1"/>
    <row r="68063" hidden="1"/>
    <row r="68064" hidden="1"/>
    <row r="68065" hidden="1"/>
    <row r="68066" hidden="1"/>
    <row r="68067" hidden="1"/>
    <row r="68068" hidden="1"/>
    <row r="68069" hidden="1"/>
    <row r="68070" hidden="1"/>
    <row r="68071" hidden="1"/>
    <row r="68072" hidden="1"/>
    <row r="68073" hidden="1"/>
    <row r="68074" hidden="1"/>
    <row r="68075" hidden="1"/>
    <row r="68076" hidden="1"/>
    <row r="68077" hidden="1"/>
    <row r="68078" hidden="1"/>
    <row r="68079" hidden="1"/>
    <row r="68080" hidden="1"/>
    <row r="68081" hidden="1"/>
    <row r="68082" hidden="1"/>
    <row r="68083" hidden="1"/>
    <row r="68084" hidden="1"/>
    <row r="68085" hidden="1"/>
    <row r="68086" hidden="1"/>
    <row r="68087" hidden="1"/>
    <row r="68088" hidden="1"/>
    <row r="68089" hidden="1"/>
    <row r="68090" hidden="1"/>
    <row r="68091" hidden="1"/>
    <row r="68092" hidden="1"/>
    <row r="68093" hidden="1"/>
    <row r="68094" hidden="1"/>
    <row r="68095" hidden="1"/>
    <row r="68096" hidden="1"/>
    <row r="68097" hidden="1"/>
    <row r="68098" hidden="1"/>
    <row r="68099" hidden="1"/>
    <row r="68100" hidden="1"/>
    <row r="68101" hidden="1"/>
    <row r="68102" hidden="1"/>
    <row r="68103" hidden="1"/>
    <row r="68104" hidden="1"/>
    <row r="68105" hidden="1"/>
    <row r="68106" hidden="1"/>
    <row r="68107" hidden="1"/>
    <row r="68108" hidden="1"/>
    <row r="68109" hidden="1"/>
    <row r="68110" hidden="1"/>
    <row r="68111" hidden="1"/>
    <row r="68112" hidden="1"/>
    <row r="68113" hidden="1"/>
    <row r="68114" hidden="1"/>
    <row r="68115" hidden="1"/>
    <row r="68116" hidden="1"/>
    <row r="68117" hidden="1"/>
    <row r="68118" hidden="1"/>
    <row r="68119" hidden="1"/>
    <row r="68120" hidden="1"/>
    <row r="68121" hidden="1"/>
    <row r="68122" hidden="1"/>
    <row r="68123" hidden="1"/>
    <row r="68124" hidden="1"/>
    <row r="68125" hidden="1"/>
    <row r="68126" hidden="1"/>
    <row r="68127" hidden="1"/>
    <row r="68128" hidden="1"/>
    <row r="68129" hidden="1"/>
    <row r="68130" hidden="1"/>
    <row r="68131" hidden="1"/>
    <row r="68132" hidden="1"/>
    <row r="68133" hidden="1"/>
    <row r="68134" hidden="1"/>
    <row r="68135" hidden="1"/>
    <row r="68136" hidden="1"/>
    <row r="68137" hidden="1"/>
    <row r="68138" hidden="1"/>
    <row r="68139" hidden="1"/>
    <row r="68140" hidden="1"/>
    <row r="68141" hidden="1"/>
    <row r="68142" hidden="1"/>
    <row r="68143" hidden="1"/>
    <row r="68144" hidden="1"/>
    <row r="68145" hidden="1"/>
    <row r="68146" hidden="1"/>
    <row r="68147" hidden="1"/>
    <row r="68148" hidden="1"/>
    <row r="68149" hidden="1"/>
    <row r="68150" hidden="1"/>
    <row r="68151" hidden="1"/>
    <row r="68152" hidden="1"/>
    <row r="68153" hidden="1"/>
    <row r="68154" hidden="1"/>
    <row r="68155" hidden="1"/>
    <row r="68156" hidden="1"/>
    <row r="68157" hidden="1"/>
    <row r="68158" hidden="1"/>
    <row r="68159" hidden="1"/>
    <row r="68160" hidden="1"/>
    <row r="68161" hidden="1"/>
    <row r="68162" hidden="1"/>
    <row r="68163" hidden="1"/>
    <row r="68164" hidden="1"/>
    <row r="68165" hidden="1"/>
    <row r="68166" hidden="1"/>
    <row r="68167" hidden="1"/>
    <row r="68168" hidden="1"/>
    <row r="68169" hidden="1"/>
    <row r="68170" hidden="1"/>
    <row r="68171" hidden="1"/>
    <row r="68172" hidden="1"/>
    <row r="68173" hidden="1"/>
    <row r="68174" hidden="1"/>
    <row r="68175" hidden="1"/>
    <row r="68176" hidden="1"/>
    <row r="68177" hidden="1"/>
    <row r="68178" hidden="1"/>
    <row r="68179" hidden="1"/>
    <row r="68180" hidden="1"/>
    <row r="68181" hidden="1"/>
    <row r="68182" hidden="1"/>
    <row r="68183" hidden="1"/>
    <row r="68184" hidden="1"/>
    <row r="68185" hidden="1"/>
    <row r="68186" hidden="1"/>
    <row r="68187" hidden="1"/>
    <row r="68188" hidden="1"/>
    <row r="68189" hidden="1"/>
    <row r="68190" hidden="1"/>
    <row r="68191" hidden="1"/>
    <row r="68192" hidden="1"/>
    <row r="68193" hidden="1"/>
    <row r="68194" hidden="1"/>
    <row r="68195" hidden="1"/>
    <row r="68196" hidden="1"/>
    <row r="68197" hidden="1"/>
    <row r="68198" hidden="1"/>
    <row r="68199" hidden="1"/>
    <row r="68200" hidden="1"/>
    <row r="68201" hidden="1"/>
    <row r="68202" hidden="1"/>
    <row r="68203" hidden="1"/>
    <row r="68204" hidden="1"/>
    <row r="68205" hidden="1"/>
    <row r="68206" hidden="1"/>
    <row r="68207" hidden="1"/>
    <row r="68208" hidden="1"/>
    <row r="68209" hidden="1"/>
    <row r="68210" hidden="1"/>
    <row r="68211" hidden="1"/>
    <row r="68212" hidden="1"/>
    <row r="68213" hidden="1"/>
    <row r="68214" hidden="1"/>
    <row r="68215" hidden="1"/>
    <row r="68216" hidden="1"/>
    <row r="68217" hidden="1"/>
    <row r="68218" hidden="1"/>
    <row r="68219" hidden="1"/>
    <row r="68220" hidden="1"/>
    <row r="68221" hidden="1"/>
    <row r="68222" hidden="1"/>
    <row r="68223" hidden="1"/>
    <row r="68224" hidden="1"/>
    <row r="68225" hidden="1"/>
    <row r="68226" hidden="1"/>
    <row r="68227" hidden="1"/>
    <row r="68228" hidden="1"/>
    <row r="68229" hidden="1"/>
    <row r="68230" hidden="1"/>
    <row r="68231" hidden="1"/>
    <row r="68232" hidden="1"/>
    <row r="68233" hidden="1"/>
    <row r="68234" hidden="1"/>
    <row r="68235" hidden="1"/>
    <row r="68236" hidden="1"/>
    <row r="68237" hidden="1"/>
    <row r="68238" hidden="1"/>
    <row r="68239" hidden="1"/>
    <row r="68240" hidden="1"/>
    <row r="68241" hidden="1"/>
    <row r="68242" hidden="1"/>
    <row r="68243" hidden="1"/>
    <row r="68244" hidden="1"/>
    <row r="68245" hidden="1"/>
    <row r="68246" hidden="1"/>
    <row r="68247" hidden="1"/>
    <row r="68248" hidden="1"/>
    <row r="68249" hidden="1"/>
    <row r="68250" hidden="1"/>
    <row r="68251" hidden="1"/>
    <row r="68252" hidden="1"/>
    <row r="68253" hidden="1"/>
    <row r="68254" hidden="1"/>
    <row r="68255" hidden="1"/>
    <row r="68256" hidden="1"/>
    <row r="68257" hidden="1"/>
    <row r="68258" hidden="1"/>
    <row r="68259" hidden="1"/>
    <row r="68260" hidden="1"/>
    <row r="68261" hidden="1"/>
    <row r="68262" hidden="1"/>
    <row r="68263" hidden="1"/>
    <row r="68264" hidden="1"/>
    <row r="68265" hidden="1"/>
    <row r="68266" hidden="1"/>
    <row r="68267" hidden="1"/>
    <row r="68268" hidden="1"/>
    <row r="68269" hidden="1"/>
    <row r="68270" hidden="1"/>
    <row r="68271" hidden="1"/>
    <row r="68272" hidden="1"/>
    <row r="68273" hidden="1"/>
    <row r="68274" hidden="1"/>
    <row r="68275" hidden="1"/>
    <row r="68276" hidden="1"/>
    <row r="68277" hidden="1"/>
    <row r="68278" hidden="1"/>
    <row r="68279" hidden="1"/>
    <row r="68280" hidden="1"/>
    <row r="68281" hidden="1"/>
    <row r="68282" hidden="1"/>
    <row r="68283" hidden="1"/>
    <row r="68284" hidden="1"/>
    <row r="68285" hidden="1"/>
    <row r="68286" hidden="1"/>
    <row r="68287" hidden="1"/>
    <row r="68288" hidden="1"/>
    <row r="68289" hidden="1"/>
    <row r="68290" hidden="1"/>
    <row r="68291" hidden="1"/>
    <row r="68292" hidden="1"/>
    <row r="68293" hidden="1"/>
    <row r="68294" hidden="1"/>
    <row r="68295" hidden="1"/>
    <row r="68296" hidden="1"/>
    <row r="68297" hidden="1"/>
    <row r="68298" hidden="1"/>
    <row r="68299" hidden="1"/>
    <row r="68300" hidden="1"/>
    <row r="68301" hidden="1"/>
    <row r="68302" hidden="1"/>
    <row r="68303" hidden="1"/>
    <row r="68304" hidden="1"/>
    <row r="68305" hidden="1"/>
    <row r="68306" hidden="1"/>
    <row r="68307" hidden="1"/>
    <row r="68308" hidden="1"/>
    <row r="68309" hidden="1"/>
    <row r="68310" hidden="1"/>
    <row r="68311" hidden="1"/>
    <row r="68312" hidden="1"/>
    <row r="68313" hidden="1"/>
    <row r="68314" hidden="1"/>
    <row r="68315" hidden="1"/>
    <row r="68316" hidden="1"/>
    <row r="68317" hidden="1"/>
    <row r="68318" hidden="1"/>
    <row r="68319" hidden="1"/>
    <row r="68320" hidden="1"/>
    <row r="68321" hidden="1"/>
    <row r="68322" hidden="1"/>
    <row r="68323" hidden="1"/>
    <row r="68324" hidden="1"/>
    <row r="68325" hidden="1"/>
    <row r="68326" hidden="1"/>
    <row r="68327" hidden="1"/>
    <row r="68328" hidden="1"/>
    <row r="68329" hidden="1"/>
    <row r="68330" hidden="1"/>
    <row r="68331" hidden="1"/>
    <row r="68332" hidden="1"/>
    <row r="68333" hidden="1"/>
    <row r="68334" hidden="1"/>
    <row r="68335" hidden="1"/>
    <row r="68336" hidden="1"/>
    <row r="68337" hidden="1"/>
    <row r="68338" hidden="1"/>
    <row r="68339" hidden="1"/>
    <row r="68340" hidden="1"/>
    <row r="68341" hidden="1"/>
    <row r="68342" hidden="1"/>
    <row r="68343" hidden="1"/>
    <row r="68344" hidden="1"/>
    <row r="68345" hidden="1"/>
    <row r="68346" hidden="1"/>
    <row r="68347" hidden="1"/>
    <row r="68348" hidden="1"/>
    <row r="68349" hidden="1"/>
    <row r="68350" hidden="1"/>
    <row r="68351" hidden="1"/>
    <row r="68352" hidden="1"/>
    <row r="68353" hidden="1"/>
    <row r="68354" hidden="1"/>
    <row r="68355" hidden="1"/>
    <row r="68356" hidden="1"/>
    <row r="68357" hidden="1"/>
    <row r="68358" hidden="1"/>
    <row r="68359" hidden="1"/>
    <row r="68360" hidden="1"/>
    <row r="68361" hidden="1"/>
    <row r="68362" hidden="1"/>
    <row r="68363" hidden="1"/>
    <row r="68364" hidden="1"/>
    <row r="68365" hidden="1"/>
    <row r="68366" hidden="1"/>
    <row r="68367" hidden="1"/>
    <row r="68368" hidden="1"/>
    <row r="68369" hidden="1"/>
    <row r="68370" hidden="1"/>
    <row r="68371" hidden="1"/>
    <row r="68372" hidden="1"/>
    <row r="68373" hidden="1"/>
    <row r="68374" hidden="1"/>
    <row r="68375" hidden="1"/>
    <row r="68376" hidden="1"/>
    <row r="68377" hidden="1"/>
    <row r="68378" hidden="1"/>
    <row r="68379" hidden="1"/>
    <row r="68380" hidden="1"/>
    <row r="68381" hidden="1"/>
    <row r="68382" hidden="1"/>
    <row r="68383" hidden="1"/>
    <row r="68384" hidden="1"/>
    <row r="68385" hidden="1"/>
    <row r="68386" hidden="1"/>
    <row r="68387" hidden="1"/>
    <row r="68388" hidden="1"/>
    <row r="68389" hidden="1"/>
    <row r="68390" hidden="1"/>
    <row r="68391" hidden="1"/>
    <row r="68392" hidden="1"/>
    <row r="68393" hidden="1"/>
    <row r="68394" hidden="1"/>
    <row r="68395" hidden="1"/>
    <row r="68396" hidden="1"/>
    <row r="68397" hidden="1"/>
    <row r="68398" hidden="1"/>
    <row r="68399" hidden="1"/>
    <row r="68400" hidden="1"/>
    <row r="68401" hidden="1"/>
    <row r="68402" hidden="1"/>
    <row r="68403" hidden="1"/>
    <row r="68404" hidden="1"/>
    <row r="68405" hidden="1"/>
    <row r="68406" hidden="1"/>
    <row r="68407" hidden="1"/>
    <row r="68408" hidden="1"/>
    <row r="68409" hidden="1"/>
    <row r="68410" hidden="1"/>
    <row r="68411" hidden="1"/>
    <row r="68412" hidden="1"/>
    <row r="68413" hidden="1"/>
    <row r="68414" hidden="1"/>
    <row r="68415" hidden="1"/>
    <row r="68416" hidden="1"/>
    <row r="68417" hidden="1"/>
    <row r="68418" hidden="1"/>
    <row r="68419" hidden="1"/>
    <row r="68420" hidden="1"/>
    <row r="68421" hidden="1"/>
    <row r="68422" hidden="1"/>
    <row r="68423" hidden="1"/>
    <row r="68424" hidden="1"/>
    <row r="68425" hidden="1"/>
    <row r="68426" hidden="1"/>
    <row r="68427" hidden="1"/>
    <row r="68428" hidden="1"/>
    <row r="68429" hidden="1"/>
    <row r="68430" hidden="1"/>
    <row r="68431" hidden="1"/>
    <row r="68432" hidden="1"/>
    <row r="68433" hidden="1"/>
    <row r="68434" hidden="1"/>
    <row r="68435" hidden="1"/>
    <row r="68436" hidden="1"/>
    <row r="68437" hidden="1"/>
    <row r="68438" hidden="1"/>
    <row r="68439" hidden="1"/>
    <row r="68440" hidden="1"/>
    <row r="68441" hidden="1"/>
    <row r="68442" hidden="1"/>
    <row r="68443" hidden="1"/>
    <row r="68444" hidden="1"/>
    <row r="68445" hidden="1"/>
    <row r="68446" hidden="1"/>
    <row r="68447" hidden="1"/>
    <row r="68448" hidden="1"/>
    <row r="68449" hidden="1"/>
    <row r="68450" hidden="1"/>
    <row r="68451" hidden="1"/>
    <row r="68452" hidden="1"/>
    <row r="68453" hidden="1"/>
    <row r="68454" hidden="1"/>
    <row r="68455" hidden="1"/>
    <row r="68456" hidden="1"/>
    <row r="68457" hidden="1"/>
    <row r="68458" hidden="1"/>
    <row r="68459" hidden="1"/>
    <row r="68460" hidden="1"/>
    <row r="68461" hidden="1"/>
    <row r="68462" hidden="1"/>
    <row r="68463" hidden="1"/>
    <row r="68464" hidden="1"/>
    <row r="68465" hidden="1"/>
    <row r="68466" hidden="1"/>
    <row r="68467" hidden="1"/>
    <row r="68468" hidden="1"/>
    <row r="68469" hidden="1"/>
    <row r="68470" hidden="1"/>
    <row r="68471" hidden="1"/>
    <row r="68472" hidden="1"/>
    <row r="68473" hidden="1"/>
    <row r="68474" hidden="1"/>
    <row r="68475" hidden="1"/>
    <row r="68476" hidden="1"/>
    <row r="68477" hidden="1"/>
    <row r="68478" hidden="1"/>
    <row r="68479" hidden="1"/>
    <row r="68480" hidden="1"/>
    <row r="68481" hidden="1"/>
    <row r="68482" hidden="1"/>
    <row r="68483" hidden="1"/>
    <row r="68484" hidden="1"/>
    <row r="68485" hidden="1"/>
    <row r="68486" hidden="1"/>
    <row r="68487" hidden="1"/>
    <row r="68488" hidden="1"/>
    <row r="68489" hidden="1"/>
    <row r="68490" hidden="1"/>
    <row r="68491" hidden="1"/>
    <row r="68492" hidden="1"/>
    <row r="68493" hidden="1"/>
    <row r="68494" hidden="1"/>
    <row r="68495" hidden="1"/>
    <row r="68496" hidden="1"/>
    <row r="68497" hidden="1"/>
    <row r="68498" hidden="1"/>
    <row r="68499" hidden="1"/>
    <row r="68500" hidden="1"/>
    <row r="68501" hidden="1"/>
    <row r="68502" hidden="1"/>
    <row r="68503" hidden="1"/>
    <row r="68504" hidden="1"/>
    <row r="68505" hidden="1"/>
    <row r="68506" hidden="1"/>
    <row r="68507" hidden="1"/>
    <row r="68508" hidden="1"/>
    <row r="68509" hidden="1"/>
    <row r="68510" hidden="1"/>
    <row r="68511" hidden="1"/>
    <row r="68512" hidden="1"/>
    <row r="68513" hidden="1"/>
    <row r="68514" hidden="1"/>
    <row r="68515" hidden="1"/>
    <row r="68516" hidden="1"/>
    <row r="68517" hidden="1"/>
    <row r="68518" hidden="1"/>
    <row r="68519" hidden="1"/>
    <row r="68520" hidden="1"/>
    <row r="68521" hidden="1"/>
    <row r="68522" hidden="1"/>
    <row r="68523" hidden="1"/>
    <row r="68524" hidden="1"/>
    <row r="68525" hidden="1"/>
    <row r="68526" hidden="1"/>
    <row r="68527" hidden="1"/>
    <row r="68528" hidden="1"/>
    <row r="68529" hidden="1"/>
    <row r="68530" hidden="1"/>
    <row r="68531" hidden="1"/>
    <row r="68532" hidden="1"/>
    <row r="68533" hidden="1"/>
    <row r="68534" hidden="1"/>
    <row r="68535" hidden="1"/>
    <row r="68536" hidden="1"/>
    <row r="68537" hidden="1"/>
    <row r="68538" hidden="1"/>
    <row r="68539" hidden="1"/>
    <row r="68540" hidden="1"/>
    <row r="68541" hidden="1"/>
    <row r="68542" hidden="1"/>
    <row r="68543" hidden="1"/>
    <row r="68544" hidden="1"/>
    <row r="68545" hidden="1"/>
    <row r="68546" hidden="1"/>
    <row r="68547" hidden="1"/>
    <row r="68548" hidden="1"/>
    <row r="68549" hidden="1"/>
    <row r="68550" hidden="1"/>
    <row r="68551" hidden="1"/>
    <row r="68552" hidden="1"/>
    <row r="68553" hidden="1"/>
    <row r="68554" hidden="1"/>
    <row r="68555" hidden="1"/>
    <row r="68556" hidden="1"/>
    <row r="68557" hidden="1"/>
    <row r="68558" hidden="1"/>
    <row r="68559" hidden="1"/>
    <row r="68560" hidden="1"/>
    <row r="68561" hidden="1"/>
    <row r="68562" hidden="1"/>
    <row r="68563" hidden="1"/>
    <row r="68564" hidden="1"/>
    <row r="68565" hidden="1"/>
    <row r="68566" hidden="1"/>
    <row r="68567" hidden="1"/>
    <row r="68568" hidden="1"/>
    <row r="68569" hidden="1"/>
    <row r="68570" hidden="1"/>
    <row r="68571" hidden="1"/>
    <row r="68572" hidden="1"/>
    <row r="68573" hidden="1"/>
    <row r="68574" hidden="1"/>
    <row r="68575" hidden="1"/>
    <row r="68576" hidden="1"/>
    <row r="68577" hidden="1"/>
    <row r="68578" hidden="1"/>
    <row r="68579" hidden="1"/>
    <row r="68580" hidden="1"/>
    <row r="68581" hidden="1"/>
    <row r="68582" hidden="1"/>
    <row r="68583" hidden="1"/>
    <row r="68584" hidden="1"/>
    <row r="68585" hidden="1"/>
    <row r="68586" hidden="1"/>
    <row r="68587" hidden="1"/>
    <row r="68588" hidden="1"/>
    <row r="68589" hidden="1"/>
    <row r="68590" hidden="1"/>
    <row r="68591" hidden="1"/>
    <row r="68592" hidden="1"/>
    <row r="68593" hidden="1"/>
    <row r="68594" hidden="1"/>
    <row r="68595" hidden="1"/>
    <row r="68596" hidden="1"/>
    <row r="68597" hidden="1"/>
    <row r="68598" hidden="1"/>
    <row r="68599" hidden="1"/>
    <row r="68600" hidden="1"/>
    <row r="68601" hidden="1"/>
    <row r="68602" hidden="1"/>
    <row r="68603" hidden="1"/>
    <row r="68604" hidden="1"/>
    <row r="68605" hidden="1"/>
    <row r="68606" hidden="1"/>
    <row r="68607" hidden="1"/>
    <row r="68608" hidden="1"/>
    <row r="68609" hidden="1"/>
    <row r="68610" hidden="1"/>
    <row r="68611" hidden="1"/>
    <row r="68612" hidden="1"/>
    <row r="68613" hidden="1"/>
    <row r="68614" hidden="1"/>
    <row r="68615" hidden="1"/>
    <row r="68616" hidden="1"/>
    <row r="68617" hidden="1"/>
    <row r="68618" hidden="1"/>
    <row r="68619" hidden="1"/>
    <row r="68620" hidden="1"/>
    <row r="68621" hidden="1"/>
    <row r="68622" hidden="1"/>
    <row r="68623" hidden="1"/>
    <row r="68624" hidden="1"/>
    <row r="68625" hidden="1"/>
    <row r="68626" hidden="1"/>
    <row r="68627" hidden="1"/>
    <row r="68628" hidden="1"/>
    <row r="68629" hidden="1"/>
    <row r="68630" hidden="1"/>
    <row r="68631" hidden="1"/>
    <row r="68632" hidden="1"/>
    <row r="68633" hidden="1"/>
    <row r="68634" hidden="1"/>
    <row r="68635" hidden="1"/>
    <row r="68636" hidden="1"/>
    <row r="68637" hidden="1"/>
    <row r="68638" hidden="1"/>
    <row r="68639" hidden="1"/>
    <row r="68640" hidden="1"/>
    <row r="68641" hidden="1"/>
    <row r="68642" hidden="1"/>
    <row r="68643" hidden="1"/>
    <row r="68644" hidden="1"/>
    <row r="68645" hidden="1"/>
    <row r="68646" hidden="1"/>
    <row r="68647" hidden="1"/>
    <row r="68648" hidden="1"/>
    <row r="68649" hidden="1"/>
    <row r="68650" hidden="1"/>
    <row r="68651" hidden="1"/>
    <row r="68652" hidden="1"/>
    <row r="68653" hidden="1"/>
    <row r="68654" hidden="1"/>
    <row r="68655" hidden="1"/>
    <row r="68656" hidden="1"/>
    <row r="68657" hidden="1"/>
    <row r="68658" hidden="1"/>
    <row r="68659" hidden="1"/>
    <row r="68660" hidden="1"/>
    <row r="68661" hidden="1"/>
    <row r="68662" hidden="1"/>
    <row r="68663" hidden="1"/>
    <row r="68664" hidden="1"/>
    <row r="68665" hidden="1"/>
    <row r="68666" hidden="1"/>
    <row r="68667" hidden="1"/>
    <row r="68668" hidden="1"/>
    <row r="68669" hidden="1"/>
    <row r="68670" hidden="1"/>
    <row r="68671" hidden="1"/>
    <row r="68672" hidden="1"/>
    <row r="68673" hidden="1"/>
    <row r="68674" hidden="1"/>
    <row r="68675" hidden="1"/>
    <row r="68676" hidden="1"/>
    <row r="68677" hidden="1"/>
    <row r="68678" hidden="1"/>
    <row r="68679" hidden="1"/>
    <row r="68680" hidden="1"/>
    <row r="68681" hidden="1"/>
    <row r="68682" hidden="1"/>
    <row r="68683" hidden="1"/>
    <row r="68684" hidden="1"/>
    <row r="68685" hidden="1"/>
    <row r="68686" hidden="1"/>
    <row r="68687" hidden="1"/>
    <row r="68688" hidden="1"/>
    <row r="68689" hidden="1"/>
    <row r="68690" hidden="1"/>
    <row r="68691" hidden="1"/>
    <row r="68692" hidden="1"/>
    <row r="68693" hidden="1"/>
    <row r="68694" hidden="1"/>
    <row r="68695" hidden="1"/>
    <row r="68696" hidden="1"/>
    <row r="68697" hidden="1"/>
    <row r="68698" hidden="1"/>
    <row r="68699" hidden="1"/>
    <row r="68700" hidden="1"/>
    <row r="68701" hidden="1"/>
    <row r="68702" hidden="1"/>
    <row r="68703" hidden="1"/>
    <row r="68704" hidden="1"/>
    <row r="68705" hidden="1"/>
    <row r="68706" hidden="1"/>
    <row r="68707" hidden="1"/>
    <row r="68708" hidden="1"/>
    <row r="68709" hidden="1"/>
    <row r="68710" hidden="1"/>
    <row r="68711" hidden="1"/>
    <row r="68712" hidden="1"/>
    <row r="68713" hidden="1"/>
    <row r="68714" hidden="1"/>
    <row r="68715" hidden="1"/>
    <row r="68716" hidden="1"/>
    <row r="68717" hidden="1"/>
    <row r="68718" hidden="1"/>
    <row r="68719" hidden="1"/>
    <row r="68720" hidden="1"/>
    <row r="68721" hidden="1"/>
    <row r="68722" hidden="1"/>
    <row r="68723" hidden="1"/>
    <row r="68724" hidden="1"/>
    <row r="68725" hidden="1"/>
    <row r="68726" hidden="1"/>
    <row r="68727" hidden="1"/>
    <row r="68728" hidden="1"/>
    <row r="68729" hidden="1"/>
    <row r="68730" hidden="1"/>
    <row r="68731" hidden="1"/>
    <row r="68732" hidden="1"/>
    <row r="68733" hidden="1"/>
    <row r="68734" hidden="1"/>
    <row r="68735" hidden="1"/>
    <row r="68736" hidden="1"/>
    <row r="68737" hidden="1"/>
    <row r="68738" hidden="1"/>
    <row r="68739" hidden="1"/>
    <row r="68740" hidden="1"/>
    <row r="68741" hidden="1"/>
    <row r="68742" hidden="1"/>
    <row r="68743" hidden="1"/>
    <row r="68744" hidden="1"/>
    <row r="68745" hidden="1"/>
    <row r="68746" hidden="1"/>
    <row r="68747" hidden="1"/>
    <row r="68748" hidden="1"/>
    <row r="68749" hidden="1"/>
    <row r="68750" hidden="1"/>
    <row r="68751" hidden="1"/>
    <row r="68752" hidden="1"/>
    <row r="68753" hidden="1"/>
    <row r="68754" hidden="1"/>
    <row r="68755" hidden="1"/>
    <row r="68756" hidden="1"/>
    <row r="68757" hidden="1"/>
    <row r="68758" hidden="1"/>
    <row r="68759" hidden="1"/>
    <row r="68760" hidden="1"/>
    <row r="68761" hidden="1"/>
    <row r="68762" hidden="1"/>
    <row r="68763" hidden="1"/>
    <row r="68764" hidden="1"/>
    <row r="68765" hidden="1"/>
    <row r="68766" hidden="1"/>
    <row r="68767" hidden="1"/>
    <row r="68768" hidden="1"/>
    <row r="68769" hidden="1"/>
    <row r="68770" hidden="1"/>
    <row r="68771" hidden="1"/>
    <row r="68772" hidden="1"/>
    <row r="68773" hidden="1"/>
    <row r="68774" hidden="1"/>
    <row r="68775" hidden="1"/>
    <row r="68776" hidden="1"/>
    <row r="68777" hidden="1"/>
    <row r="68778" hidden="1"/>
    <row r="68779" hidden="1"/>
    <row r="68780" hidden="1"/>
    <row r="68781" hidden="1"/>
    <row r="68782" hidden="1"/>
    <row r="68783" hidden="1"/>
    <row r="68784" hidden="1"/>
    <row r="68785" hidden="1"/>
    <row r="68786" hidden="1"/>
    <row r="68787" hidden="1"/>
    <row r="68788" hidden="1"/>
    <row r="68789" hidden="1"/>
    <row r="68790" hidden="1"/>
    <row r="68791" hidden="1"/>
    <row r="68792" hidden="1"/>
    <row r="68793" hidden="1"/>
    <row r="68794" hidden="1"/>
    <row r="68795" hidden="1"/>
    <row r="68796" hidden="1"/>
    <row r="68797" hidden="1"/>
    <row r="68798" hidden="1"/>
    <row r="68799" hidden="1"/>
    <row r="68800" hidden="1"/>
    <row r="68801" hidden="1"/>
    <row r="68802" hidden="1"/>
    <row r="68803" hidden="1"/>
    <row r="68804" hidden="1"/>
    <row r="68805" hidden="1"/>
    <row r="68806" hidden="1"/>
    <row r="68807" hidden="1"/>
    <row r="68808" hidden="1"/>
    <row r="68809" hidden="1"/>
    <row r="68810" hidden="1"/>
    <row r="68811" hidden="1"/>
    <row r="68812" hidden="1"/>
    <row r="68813" hidden="1"/>
    <row r="68814" hidden="1"/>
    <row r="68815" hidden="1"/>
    <row r="68816" hidden="1"/>
    <row r="68817" hidden="1"/>
    <row r="68818" hidden="1"/>
    <row r="68819" hidden="1"/>
    <row r="68820" hidden="1"/>
    <row r="68821" hidden="1"/>
    <row r="68822" hidden="1"/>
    <row r="68823" hidden="1"/>
    <row r="68824" hidden="1"/>
    <row r="68825" hidden="1"/>
    <row r="68826" hidden="1"/>
    <row r="68827" hidden="1"/>
    <row r="68828" hidden="1"/>
    <row r="68829" hidden="1"/>
    <row r="68830" hidden="1"/>
    <row r="68831" hidden="1"/>
    <row r="68832" hidden="1"/>
    <row r="68833" hidden="1"/>
    <row r="68834" hidden="1"/>
    <row r="68835" hidden="1"/>
    <row r="68836" hidden="1"/>
    <row r="68837" hidden="1"/>
    <row r="68838" hidden="1"/>
    <row r="68839" hidden="1"/>
    <row r="68840" hidden="1"/>
    <row r="68841" hidden="1"/>
    <row r="68842" hidden="1"/>
    <row r="68843" hidden="1"/>
    <row r="68844" hidden="1"/>
    <row r="68845" hidden="1"/>
    <row r="68846" hidden="1"/>
    <row r="68847" hidden="1"/>
    <row r="68848" hidden="1"/>
    <row r="68849" hidden="1"/>
    <row r="68850" hidden="1"/>
    <row r="68851" hidden="1"/>
    <row r="68852" hidden="1"/>
    <row r="68853" hidden="1"/>
    <row r="68854" hidden="1"/>
    <row r="68855" hidden="1"/>
    <row r="68856" hidden="1"/>
    <row r="68857" hidden="1"/>
    <row r="68858" hidden="1"/>
    <row r="68859" hidden="1"/>
    <row r="68860" hidden="1"/>
    <row r="68861" hidden="1"/>
    <row r="68862" hidden="1"/>
    <row r="68863" hidden="1"/>
    <row r="68864" hidden="1"/>
    <row r="68865" hidden="1"/>
    <row r="68866" hidden="1"/>
    <row r="68867" hidden="1"/>
    <row r="68868" hidden="1"/>
    <row r="68869" hidden="1"/>
    <row r="68870" hidden="1"/>
    <row r="68871" hidden="1"/>
    <row r="68872" hidden="1"/>
    <row r="68873" hidden="1"/>
    <row r="68874" hidden="1"/>
    <row r="68875" hidden="1"/>
    <row r="68876" hidden="1"/>
    <row r="68877" hidden="1"/>
    <row r="68878" hidden="1"/>
    <row r="68879" hidden="1"/>
    <row r="68880" hidden="1"/>
    <row r="68881" hidden="1"/>
    <row r="68882" hidden="1"/>
    <row r="68883" hidden="1"/>
    <row r="68884" hidden="1"/>
    <row r="68885" hidden="1"/>
    <row r="68886" hidden="1"/>
    <row r="68887" hidden="1"/>
    <row r="68888" hidden="1"/>
    <row r="68889" hidden="1"/>
    <row r="68890" hidden="1"/>
    <row r="68891" hidden="1"/>
    <row r="68892" hidden="1"/>
    <row r="68893" hidden="1"/>
    <row r="68894" hidden="1"/>
    <row r="68895" hidden="1"/>
    <row r="68896" hidden="1"/>
    <row r="68897" hidden="1"/>
    <row r="68898" hidden="1"/>
    <row r="68899" hidden="1"/>
    <row r="68900" hidden="1"/>
    <row r="68901" hidden="1"/>
    <row r="68902" hidden="1"/>
    <row r="68903" hidden="1"/>
    <row r="68904" hidden="1"/>
    <row r="68905" hidden="1"/>
    <row r="68906" hidden="1"/>
    <row r="68907" hidden="1"/>
    <row r="68908" hidden="1"/>
    <row r="68909" hidden="1"/>
    <row r="68910" hidden="1"/>
    <row r="68911" hidden="1"/>
    <row r="68912" hidden="1"/>
    <row r="68913" hidden="1"/>
    <row r="68914" hidden="1"/>
    <row r="68915" hidden="1"/>
    <row r="68916" hidden="1"/>
    <row r="68917" hidden="1"/>
    <row r="68918" hidden="1"/>
    <row r="68919" hidden="1"/>
    <row r="68920" hidden="1"/>
    <row r="68921" hidden="1"/>
    <row r="68922" hidden="1"/>
    <row r="68923" hidden="1"/>
    <row r="68924" hidden="1"/>
    <row r="68925" hidden="1"/>
    <row r="68926" hidden="1"/>
    <row r="68927" hidden="1"/>
    <row r="68928" hidden="1"/>
    <row r="68929" hidden="1"/>
    <row r="68930" hidden="1"/>
    <row r="68931" hidden="1"/>
    <row r="68932" hidden="1"/>
    <row r="68933" hidden="1"/>
    <row r="68934" hidden="1"/>
    <row r="68935" hidden="1"/>
    <row r="68936" hidden="1"/>
    <row r="68937" hidden="1"/>
    <row r="68938" hidden="1"/>
    <row r="68939" hidden="1"/>
    <row r="68940" hidden="1"/>
    <row r="68941" hidden="1"/>
    <row r="68942" hidden="1"/>
    <row r="68943" hidden="1"/>
    <row r="68944" hidden="1"/>
    <row r="68945" hidden="1"/>
    <row r="68946" hidden="1"/>
    <row r="68947" hidden="1"/>
    <row r="68948" hidden="1"/>
    <row r="68949" hidden="1"/>
    <row r="68950" hidden="1"/>
    <row r="68951" hidden="1"/>
    <row r="68952" hidden="1"/>
    <row r="68953" hidden="1"/>
    <row r="68954" hidden="1"/>
    <row r="68955" hidden="1"/>
    <row r="68956" hidden="1"/>
    <row r="68957" hidden="1"/>
    <row r="68958" hidden="1"/>
    <row r="68959" hidden="1"/>
    <row r="68960" hidden="1"/>
    <row r="68961" hidden="1"/>
    <row r="68962" hidden="1"/>
    <row r="68963" hidden="1"/>
    <row r="68964" hidden="1"/>
    <row r="68965" hidden="1"/>
    <row r="68966" hidden="1"/>
    <row r="68967" hidden="1"/>
    <row r="68968" hidden="1"/>
    <row r="68969" hidden="1"/>
    <row r="68970" hidden="1"/>
    <row r="68971" hidden="1"/>
    <row r="68972" hidden="1"/>
    <row r="68973" hidden="1"/>
    <row r="68974" hidden="1"/>
    <row r="68975" hidden="1"/>
    <row r="68976" hidden="1"/>
    <row r="68977" hidden="1"/>
    <row r="68978" hidden="1"/>
    <row r="68979" hidden="1"/>
    <row r="68980" hidden="1"/>
    <row r="68981" hidden="1"/>
    <row r="68982" hidden="1"/>
    <row r="68983" hidden="1"/>
    <row r="68984" hidden="1"/>
    <row r="68985" hidden="1"/>
    <row r="68986" hidden="1"/>
    <row r="68987" hidden="1"/>
    <row r="68988" hidden="1"/>
    <row r="68989" hidden="1"/>
    <row r="68990" hidden="1"/>
    <row r="68991" hidden="1"/>
    <row r="68992" hidden="1"/>
    <row r="68993" hidden="1"/>
    <row r="68994" hidden="1"/>
    <row r="68995" hidden="1"/>
    <row r="68996" hidden="1"/>
    <row r="68997" hidden="1"/>
    <row r="68998" hidden="1"/>
    <row r="68999" hidden="1"/>
    <row r="69000" hidden="1"/>
    <row r="69001" hidden="1"/>
    <row r="69002" hidden="1"/>
    <row r="69003" hidden="1"/>
    <row r="69004" hidden="1"/>
    <row r="69005" hidden="1"/>
    <row r="69006" hidden="1"/>
    <row r="69007" hidden="1"/>
    <row r="69008" hidden="1"/>
    <row r="69009" hidden="1"/>
    <row r="69010" hidden="1"/>
    <row r="69011" hidden="1"/>
    <row r="69012" hidden="1"/>
    <row r="69013" hidden="1"/>
    <row r="69014" hidden="1"/>
    <row r="69015" hidden="1"/>
    <row r="69016" hidden="1"/>
    <row r="69017" hidden="1"/>
    <row r="69018" hidden="1"/>
    <row r="69019" hidden="1"/>
    <row r="69020" hidden="1"/>
    <row r="69021" hidden="1"/>
    <row r="69022" hidden="1"/>
    <row r="69023" hidden="1"/>
    <row r="69024" hidden="1"/>
    <row r="69025" hidden="1"/>
    <row r="69026" hidden="1"/>
    <row r="69027" hidden="1"/>
    <row r="69028" hidden="1"/>
    <row r="69029" hidden="1"/>
    <row r="69030" hidden="1"/>
    <row r="69031" hidden="1"/>
    <row r="69032" hidden="1"/>
    <row r="69033" hidden="1"/>
    <row r="69034" hidden="1"/>
    <row r="69035" hidden="1"/>
    <row r="69036" hidden="1"/>
    <row r="69037" hidden="1"/>
    <row r="69038" hidden="1"/>
    <row r="69039" hidden="1"/>
    <row r="69040" hidden="1"/>
    <row r="69041" hidden="1"/>
    <row r="69042" hidden="1"/>
    <row r="69043" hidden="1"/>
    <row r="69044" hidden="1"/>
    <row r="69045" hidden="1"/>
    <row r="69046" hidden="1"/>
    <row r="69047" hidden="1"/>
    <row r="69048" hidden="1"/>
    <row r="69049" hidden="1"/>
    <row r="69050" hidden="1"/>
    <row r="69051" hidden="1"/>
    <row r="69052" hidden="1"/>
    <row r="69053" hidden="1"/>
    <row r="69054" hidden="1"/>
    <row r="69055" hidden="1"/>
    <row r="69056" hidden="1"/>
    <row r="69057" hidden="1"/>
    <row r="69058" hidden="1"/>
    <row r="69059" hidden="1"/>
    <row r="69060" hidden="1"/>
    <row r="69061" hidden="1"/>
    <row r="69062" hidden="1"/>
    <row r="69063" hidden="1"/>
    <row r="69064" hidden="1"/>
    <row r="69065" hidden="1"/>
    <row r="69066" hidden="1"/>
    <row r="69067" hidden="1"/>
    <row r="69068" hidden="1"/>
    <row r="69069" hidden="1"/>
    <row r="69070" hidden="1"/>
    <row r="69071" hidden="1"/>
    <row r="69072" hidden="1"/>
    <row r="69073" hidden="1"/>
    <row r="69074" hidden="1"/>
    <row r="69075" hidden="1"/>
    <row r="69076" hidden="1"/>
    <row r="69077" hidden="1"/>
    <row r="69078" hidden="1"/>
    <row r="69079" hidden="1"/>
    <row r="69080" hidden="1"/>
    <row r="69081" hidden="1"/>
    <row r="69082" hidden="1"/>
    <row r="69083" hidden="1"/>
    <row r="69084" hidden="1"/>
    <row r="69085" hidden="1"/>
    <row r="69086" hidden="1"/>
    <row r="69087" hidden="1"/>
    <row r="69088" hidden="1"/>
    <row r="69089" hidden="1"/>
    <row r="69090" hidden="1"/>
    <row r="69091" hidden="1"/>
    <row r="69092" hidden="1"/>
    <row r="69093" hidden="1"/>
    <row r="69094" hidden="1"/>
    <row r="69095" hidden="1"/>
    <row r="69096" hidden="1"/>
    <row r="69097" hidden="1"/>
    <row r="69098" hidden="1"/>
    <row r="69099" hidden="1"/>
    <row r="69100" hidden="1"/>
    <row r="69101" hidden="1"/>
    <row r="69102" hidden="1"/>
    <row r="69103" hidden="1"/>
    <row r="69104" hidden="1"/>
    <row r="69105" hidden="1"/>
    <row r="69106" hidden="1"/>
    <row r="69107" hidden="1"/>
    <row r="69108" hidden="1"/>
    <row r="69109" hidden="1"/>
    <row r="69110" hidden="1"/>
    <row r="69111" hidden="1"/>
    <row r="69112" hidden="1"/>
    <row r="69113" hidden="1"/>
    <row r="69114" hidden="1"/>
    <row r="69115" hidden="1"/>
    <row r="69116" hidden="1"/>
    <row r="69117" hidden="1"/>
    <row r="69118" hidden="1"/>
    <row r="69119" hidden="1"/>
    <row r="69120" hidden="1"/>
    <row r="69121" hidden="1"/>
    <row r="69122" hidden="1"/>
    <row r="69123" hidden="1"/>
    <row r="69124" hidden="1"/>
    <row r="69125" hidden="1"/>
    <row r="69126" hidden="1"/>
    <row r="69127" hidden="1"/>
    <row r="69128" hidden="1"/>
    <row r="69129" hidden="1"/>
    <row r="69130" hidden="1"/>
    <row r="69131" hidden="1"/>
    <row r="69132" hidden="1"/>
    <row r="69133" hidden="1"/>
    <row r="69134" hidden="1"/>
    <row r="69135" hidden="1"/>
    <row r="69136" hidden="1"/>
    <row r="69137" hidden="1"/>
    <row r="69138" hidden="1"/>
    <row r="69139" hidden="1"/>
    <row r="69140" hidden="1"/>
    <row r="69141" hidden="1"/>
    <row r="69142" hidden="1"/>
    <row r="69143" hidden="1"/>
    <row r="69144" hidden="1"/>
    <row r="69145" hidden="1"/>
    <row r="69146" hidden="1"/>
    <row r="69147" hidden="1"/>
    <row r="69148" hidden="1"/>
    <row r="69149" hidden="1"/>
    <row r="69150" hidden="1"/>
    <row r="69151" hidden="1"/>
    <row r="69152" hidden="1"/>
    <row r="69153" hidden="1"/>
    <row r="69154" hidden="1"/>
    <row r="69155" hidden="1"/>
    <row r="69156" hidden="1"/>
    <row r="69157" hidden="1"/>
    <row r="69158" hidden="1"/>
    <row r="69159" hidden="1"/>
    <row r="69160" hidden="1"/>
    <row r="69161" hidden="1"/>
    <row r="69162" hidden="1"/>
    <row r="69163" hidden="1"/>
    <row r="69164" hidden="1"/>
    <row r="69165" hidden="1"/>
    <row r="69166" hidden="1"/>
    <row r="69167" hidden="1"/>
    <row r="69168" hidden="1"/>
    <row r="69169" hidden="1"/>
    <row r="69170" hidden="1"/>
    <row r="69171" hidden="1"/>
    <row r="69172" hidden="1"/>
    <row r="69173" hidden="1"/>
    <row r="69174" hidden="1"/>
    <row r="69175" hidden="1"/>
    <row r="69176" hidden="1"/>
    <row r="69177" hidden="1"/>
    <row r="69178" hidden="1"/>
    <row r="69179" hidden="1"/>
    <row r="69180" hidden="1"/>
    <row r="69181" hidden="1"/>
    <row r="69182" hidden="1"/>
    <row r="69183" hidden="1"/>
    <row r="69184" hidden="1"/>
    <row r="69185" hidden="1"/>
    <row r="69186" hidden="1"/>
    <row r="69187" hidden="1"/>
    <row r="69188" hidden="1"/>
    <row r="69189" hidden="1"/>
    <row r="69190" hidden="1"/>
    <row r="69191" hidden="1"/>
    <row r="69192" hidden="1"/>
    <row r="69193" hidden="1"/>
    <row r="69194" hidden="1"/>
    <row r="69195" hidden="1"/>
    <row r="69196" hidden="1"/>
    <row r="69197" hidden="1"/>
    <row r="69198" hidden="1"/>
    <row r="69199" hidden="1"/>
    <row r="69200" hidden="1"/>
    <row r="69201" hidden="1"/>
    <row r="69202" hidden="1"/>
    <row r="69203" hidden="1"/>
    <row r="69204" hidden="1"/>
    <row r="69205" hidden="1"/>
    <row r="69206" hidden="1"/>
    <row r="69207" hidden="1"/>
    <row r="69208" hidden="1"/>
    <row r="69209" hidden="1"/>
    <row r="69210" hidden="1"/>
    <row r="69211" hidden="1"/>
    <row r="69212" hidden="1"/>
    <row r="69213" hidden="1"/>
    <row r="69214" hidden="1"/>
    <row r="69215" hidden="1"/>
    <row r="69216" hidden="1"/>
    <row r="69217" hidden="1"/>
    <row r="69218" hidden="1"/>
    <row r="69219" hidden="1"/>
    <row r="69220" hidden="1"/>
    <row r="69221" hidden="1"/>
    <row r="69222" hidden="1"/>
    <row r="69223" hidden="1"/>
    <row r="69224" hidden="1"/>
    <row r="69225" hidden="1"/>
    <row r="69226" hidden="1"/>
    <row r="69227" hidden="1"/>
    <row r="69228" hidden="1"/>
    <row r="69229" hidden="1"/>
    <row r="69230" hidden="1"/>
    <row r="69231" hidden="1"/>
    <row r="69232" hidden="1"/>
    <row r="69233" hidden="1"/>
    <row r="69234" hidden="1"/>
    <row r="69235" hidden="1"/>
    <row r="69236" hidden="1"/>
    <row r="69237" hidden="1"/>
    <row r="69238" hidden="1"/>
    <row r="69239" hidden="1"/>
    <row r="69240" hidden="1"/>
    <row r="69241" hidden="1"/>
    <row r="69242" hidden="1"/>
    <row r="69243" hidden="1"/>
    <row r="69244" hidden="1"/>
    <row r="69245" hidden="1"/>
    <row r="69246" hidden="1"/>
    <row r="69247" hidden="1"/>
    <row r="69248" hidden="1"/>
    <row r="69249" hidden="1"/>
    <row r="69250" hidden="1"/>
    <row r="69251" hidden="1"/>
    <row r="69252" hidden="1"/>
    <row r="69253" hidden="1"/>
    <row r="69254" hidden="1"/>
    <row r="69255" hidden="1"/>
    <row r="69256" hidden="1"/>
    <row r="69257" hidden="1"/>
    <row r="69258" hidden="1"/>
    <row r="69259" hidden="1"/>
    <row r="69260" hidden="1"/>
    <row r="69261" hidden="1"/>
    <row r="69262" hidden="1"/>
    <row r="69263" hidden="1"/>
    <row r="69264" hidden="1"/>
    <row r="69265" hidden="1"/>
    <row r="69266" hidden="1"/>
    <row r="69267" hidden="1"/>
    <row r="69268" hidden="1"/>
    <row r="69269" hidden="1"/>
    <row r="69270" hidden="1"/>
    <row r="69271" hidden="1"/>
    <row r="69272" hidden="1"/>
    <row r="69273" hidden="1"/>
    <row r="69274" hidden="1"/>
    <row r="69275" hidden="1"/>
    <row r="69276" hidden="1"/>
    <row r="69277" hidden="1"/>
    <row r="69278" hidden="1"/>
    <row r="69279" hidden="1"/>
    <row r="69280" hidden="1"/>
    <row r="69281" hidden="1"/>
    <row r="69282" hidden="1"/>
    <row r="69283" hidden="1"/>
    <row r="69284" hidden="1"/>
    <row r="69285" hidden="1"/>
    <row r="69286" hidden="1"/>
    <row r="69287" hidden="1"/>
    <row r="69288" hidden="1"/>
    <row r="69289" hidden="1"/>
    <row r="69290" hidden="1"/>
    <row r="69291" hidden="1"/>
    <row r="69292" hidden="1"/>
    <row r="69293" hidden="1"/>
    <row r="69294" hidden="1"/>
    <row r="69295" hidden="1"/>
    <row r="69296" hidden="1"/>
    <row r="69297" hidden="1"/>
    <row r="69298" hidden="1"/>
    <row r="69299" hidden="1"/>
    <row r="69300" hidden="1"/>
    <row r="69301" hidden="1"/>
    <row r="69302" hidden="1"/>
    <row r="69303" hidden="1"/>
    <row r="69304" hidden="1"/>
    <row r="69305" hidden="1"/>
    <row r="69306" hidden="1"/>
    <row r="69307" hidden="1"/>
    <row r="69308" hidden="1"/>
    <row r="69309" hidden="1"/>
    <row r="69310" hidden="1"/>
    <row r="69311" hidden="1"/>
    <row r="69312" hidden="1"/>
    <row r="69313" hidden="1"/>
    <row r="69314" hidden="1"/>
    <row r="69315" hidden="1"/>
    <row r="69316" hidden="1"/>
    <row r="69317" hidden="1"/>
    <row r="69318" hidden="1"/>
    <row r="69319" hidden="1"/>
    <row r="69320" hidden="1"/>
    <row r="69321" hidden="1"/>
    <row r="69322" hidden="1"/>
    <row r="69323" hidden="1"/>
    <row r="69324" hidden="1"/>
    <row r="69325" hidden="1"/>
    <row r="69326" hidden="1"/>
    <row r="69327" hidden="1"/>
    <row r="69328" hidden="1"/>
    <row r="69329" hidden="1"/>
    <row r="69330" hidden="1"/>
    <row r="69331" hidden="1"/>
    <row r="69332" hidden="1"/>
    <row r="69333" hidden="1"/>
    <row r="69334" hidden="1"/>
    <row r="69335" hidden="1"/>
    <row r="69336" hidden="1"/>
    <row r="69337" hidden="1"/>
    <row r="69338" hidden="1"/>
    <row r="69339" hidden="1"/>
    <row r="69340" hidden="1"/>
    <row r="69341" hidden="1"/>
    <row r="69342" hidden="1"/>
    <row r="69343" hidden="1"/>
    <row r="69344" hidden="1"/>
    <row r="69345" hidden="1"/>
    <row r="69346" hidden="1"/>
    <row r="69347" hidden="1"/>
    <row r="69348" hidden="1"/>
    <row r="69349" hidden="1"/>
    <row r="69350" hidden="1"/>
    <row r="69351" hidden="1"/>
    <row r="69352" hidden="1"/>
    <row r="69353" hidden="1"/>
    <row r="69354" hidden="1"/>
    <row r="69355" hidden="1"/>
    <row r="69356" hidden="1"/>
    <row r="69357" hidden="1"/>
    <row r="69358" hidden="1"/>
    <row r="69359" hidden="1"/>
    <row r="69360" hidden="1"/>
    <row r="69361" hidden="1"/>
    <row r="69362" hidden="1"/>
    <row r="69363" hidden="1"/>
    <row r="69364" hidden="1"/>
    <row r="69365" hidden="1"/>
    <row r="69366" hidden="1"/>
    <row r="69367" hidden="1"/>
    <row r="69368" hidden="1"/>
    <row r="69369" hidden="1"/>
    <row r="69370" hidden="1"/>
    <row r="69371" hidden="1"/>
    <row r="69372" hidden="1"/>
    <row r="69373" hidden="1"/>
    <row r="69374" hidden="1"/>
    <row r="69375" hidden="1"/>
    <row r="69376" hidden="1"/>
    <row r="69377" hidden="1"/>
    <row r="69378" hidden="1"/>
    <row r="69379" hidden="1"/>
    <row r="69380" hidden="1"/>
    <row r="69381" hidden="1"/>
    <row r="69382" hidden="1"/>
    <row r="69383" hidden="1"/>
    <row r="69384" hidden="1"/>
    <row r="69385" hidden="1"/>
    <row r="69386" hidden="1"/>
    <row r="69387" hidden="1"/>
    <row r="69388" hidden="1"/>
    <row r="69389" hidden="1"/>
    <row r="69390" hidden="1"/>
    <row r="69391" hidden="1"/>
    <row r="69392" hidden="1"/>
    <row r="69393" hidden="1"/>
    <row r="69394" hidden="1"/>
    <row r="69395" hidden="1"/>
    <row r="69396" hidden="1"/>
    <row r="69397" hidden="1"/>
    <row r="69398" hidden="1"/>
    <row r="69399" hidden="1"/>
    <row r="69400" hidden="1"/>
    <row r="69401" hidden="1"/>
    <row r="69402" hidden="1"/>
    <row r="69403" hidden="1"/>
    <row r="69404" hidden="1"/>
    <row r="69405" hidden="1"/>
    <row r="69406" hidden="1"/>
    <row r="69407" hidden="1"/>
    <row r="69408" hidden="1"/>
    <row r="69409" hidden="1"/>
    <row r="69410" hidden="1"/>
    <row r="69411" hidden="1"/>
    <row r="69412" hidden="1"/>
    <row r="69413" hidden="1"/>
    <row r="69414" hidden="1"/>
    <row r="69415" hidden="1"/>
    <row r="69416" hidden="1"/>
    <row r="69417" hidden="1"/>
    <row r="69418" hidden="1"/>
    <row r="69419" hidden="1"/>
    <row r="69420" hidden="1"/>
    <row r="69421" hidden="1"/>
    <row r="69422" hidden="1"/>
    <row r="69423" hidden="1"/>
    <row r="69424" hidden="1"/>
    <row r="69425" hidden="1"/>
    <row r="69426" hidden="1"/>
    <row r="69427" hidden="1"/>
    <row r="69428" hidden="1"/>
    <row r="69429" hidden="1"/>
    <row r="69430" hidden="1"/>
    <row r="69431" hidden="1"/>
    <row r="69432" hidden="1"/>
    <row r="69433" hidden="1"/>
    <row r="69434" hidden="1"/>
    <row r="69435" hidden="1"/>
    <row r="69436" hidden="1"/>
    <row r="69437" hidden="1"/>
    <row r="69438" hidden="1"/>
    <row r="69439" hidden="1"/>
    <row r="69440" hidden="1"/>
    <row r="69441" hidden="1"/>
    <row r="69442" hidden="1"/>
    <row r="69443" hidden="1"/>
    <row r="69444" hidden="1"/>
    <row r="69445" hidden="1"/>
    <row r="69446" hidden="1"/>
    <row r="69447" hidden="1"/>
    <row r="69448" hidden="1"/>
    <row r="69449" hidden="1"/>
    <row r="69450" hidden="1"/>
    <row r="69451" hidden="1"/>
    <row r="69452" hidden="1"/>
    <row r="69453" hidden="1"/>
    <row r="69454" hidden="1"/>
    <row r="69455" hidden="1"/>
    <row r="69456" hidden="1"/>
    <row r="69457" hidden="1"/>
    <row r="69458" hidden="1"/>
    <row r="69459" hidden="1"/>
    <row r="69460" hidden="1"/>
    <row r="69461" hidden="1"/>
    <row r="69462" hidden="1"/>
    <row r="69463" hidden="1"/>
    <row r="69464" hidden="1"/>
    <row r="69465" hidden="1"/>
    <row r="69466" hidden="1"/>
    <row r="69467" hidden="1"/>
    <row r="69468" hidden="1"/>
    <row r="69469" hidden="1"/>
    <row r="69470" hidden="1"/>
    <row r="69471" hidden="1"/>
    <row r="69472" hidden="1"/>
    <row r="69473" hidden="1"/>
    <row r="69474" hidden="1"/>
    <row r="69475" hidden="1"/>
    <row r="69476" hidden="1"/>
    <row r="69477" hidden="1"/>
    <row r="69478" hidden="1"/>
    <row r="69479" hidden="1"/>
    <row r="69480" hidden="1"/>
    <row r="69481" hidden="1"/>
    <row r="69482" hidden="1"/>
    <row r="69483" hidden="1"/>
    <row r="69484" hidden="1"/>
    <row r="69485" hidden="1"/>
    <row r="69486" hidden="1"/>
    <row r="69487" hidden="1"/>
    <row r="69488" hidden="1"/>
    <row r="69489" hidden="1"/>
    <row r="69490" hidden="1"/>
    <row r="69491" hidden="1"/>
    <row r="69492" hidden="1"/>
    <row r="69493" hidden="1"/>
    <row r="69494" hidden="1"/>
    <row r="69495" hidden="1"/>
    <row r="69496" hidden="1"/>
    <row r="69497" hidden="1"/>
    <row r="69498" hidden="1"/>
    <row r="69499" hidden="1"/>
    <row r="69500" hidden="1"/>
    <row r="69501" hidden="1"/>
    <row r="69502" hidden="1"/>
    <row r="69503" hidden="1"/>
    <row r="69504" hidden="1"/>
    <row r="69505" hidden="1"/>
    <row r="69506" hidden="1"/>
    <row r="69507" hidden="1"/>
    <row r="69508" hidden="1"/>
    <row r="69509" hidden="1"/>
    <row r="69510" hidden="1"/>
    <row r="69511" hidden="1"/>
    <row r="69512" hidden="1"/>
    <row r="69513" hidden="1"/>
    <row r="69514" hidden="1"/>
    <row r="69515" hidden="1"/>
    <row r="69516" hidden="1"/>
    <row r="69517" hidden="1"/>
    <row r="69518" hidden="1"/>
    <row r="69519" hidden="1"/>
    <row r="69520" hidden="1"/>
    <row r="69521" hidden="1"/>
    <row r="69522" hidden="1"/>
    <row r="69523" hidden="1"/>
    <row r="69524" hidden="1"/>
    <row r="69525" hidden="1"/>
    <row r="69526" hidden="1"/>
    <row r="69527" hidden="1"/>
    <row r="69528" hidden="1"/>
    <row r="69529" hidden="1"/>
    <row r="69530" hidden="1"/>
    <row r="69531" hidden="1"/>
    <row r="69532" hidden="1"/>
    <row r="69533" hidden="1"/>
    <row r="69534" hidden="1"/>
    <row r="69535" hidden="1"/>
    <row r="69536" hidden="1"/>
    <row r="69537" hidden="1"/>
    <row r="69538" hidden="1"/>
    <row r="69539" hidden="1"/>
    <row r="69540" hidden="1"/>
    <row r="69541" hidden="1"/>
    <row r="69542" hidden="1"/>
    <row r="69543" hidden="1"/>
    <row r="69544" hidden="1"/>
    <row r="69545" hidden="1"/>
    <row r="69546" hidden="1"/>
    <row r="69547" hidden="1"/>
    <row r="69548" hidden="1"/>
    <row r="69549" hidden="1"/>
    <row r="69550" hidden="1"/>
    <row r="69551" hidden="1"/>
    <row r="69552" hidden="1"/>
    <row r="69553" hidden="1"/>
    <row r="69554" hidden="1"/>
    <row r="69555" hidden="1"/>
    <row r="69556" hidden="1"/>
    <row r="69557" hidden="1"/>
    <row r="69558" hidden="1"/>
    <row r="69559" hidden="1"/>
    <row r="69560" hidden="1"/>
    <row r="69561" hidden="1"/>
    <row r="69562" hidden="1"/>
    <row r="69563" hidden="1"/>
    <row r="69564" hidden="1"/>
    <row r="69565" hidden="1"/>
    <row r="69566" hidden="1"/>
    <row r="69567" hidden="1"/>
    <row r="69568" hidden="1"/>
    <row r="69569" hidden="1"/>
    <row r="69570" hidden="1"/>
    <row r="69571" hidden="1"/>
    <row r="69572" hidden="1"/>
    <row r="69573" hidden="1"/>
    <row r="69574" hidden="1"/>
    <row r="69575" hidden="1"/>
    <row r="69576" hidden="1"/>
    <row r="69577" hidden="1"/>
    <row r="69578" hidden="1"/>
    <row r="69579" hidden="1"/>
    <row r="69580" hidden="1"/>
    <row r="69581" hidden="1"/>
    <row r="69582" hidden="1"/>
    <row r="69583" hidden="1"/>
    <row r="69584" hidden="1"/>
    <row r="69585" hidden="1"/>
    <row r="69586" hidden="1"/>
    <row r="69587" hidden="1"/>
    <row r="69588" hidden="1"/>
    <row r="69589" hidden="1"/>
    <row r="69590" hidden="1"/>
    <row r="69591" hidden="1"/>
    <row r="69592" hidden="1"/>
    <row r="69593" hidden="1"/>
    <row r="69594" hidden="1"/>
    <row r="69595" hidden="1"/>
    <row r="69596" hidden="1"/>
    <row r="69597" hidden="1"/>
    <row r="69598" hidden="1"/>
    <row r="69599" hidden="1"/>
    <row r="69600" hidden="1"/>
    <row r="69601" hidden="1"/>
    <row r="69602" hidden="1"/>
    <row r="69603" hidden="1"/>
    <row r="69604" hidden="1"/>
    <row r="69605" hidden="1"/>
    <row r="69606" hidden="1"/>
    <row r="69607" hidden="1"/>
    <row r="69608" hidden="1"/>
    <row r="69609" hidden="1"/>
    <row r="69610" hidden="1"/>
    <row r="69611" hidden="1"/>
    <row r="69612" hidden="1"/>
    <row r="69613" hidden="1"/>
    <row r="69614" hidden="1"/>
    <row r="69615" hidden="1"/>
    <row r="69616" hidden="1"/>
    <row r="69617" hidden="1"/>
    <row r="69618" hidden="1"/>
    <row r="69619" hidden="1"/>
    <row r="69620" hidden="1"/>
    <row r="69621" hidden="1"/>
    <row r="69622" hidden="1"/>
    <row r="69623" hidden="1"/>
    <row r="69624" hidden="1"/>
    <row r="69625" hidden="1"/>
    <row r="69626" hidden="1"/>
    <row r="69627" hidden="1"/>
    <row r="69628" hidden="1"/>
    <row r="69629" hidden="1"/>
    <row r="69630" hidden="1"/>
    <row r="69631" hidden="1"/>
    <row r="69632" hidden="1"/>
    <row r="69633" hidden="1"/>
    <row r="69634" hidden="1"/>
    <row r="69635" hidden="1"/>
    <row r="69636" hidden="1"/>
    <row r="69637" hidden="1"/>
    <row r="69638" hidden="1"/>
    <row r="69639" hidden="1"/>
    <row r="69640" hidden="1"/>
    <row r="69641" hidden="1"/>
    <row r="69642" hidden="1"/>
    <row r="69643" hidden="1"/>
    <row r="69644" hidden="1"/>
    <row r="69645" hidden="1"/>
    <row r="69646" hidden="1"/>
    <row r="69647" hidden="1"/>
    <row r="69648" hidden="1"/>
    <row r="69649" hidden="1"/>
    <row r="69650" hidden="1"/>
    <row r="69651" hidden="1"/>
    <row r="69652" hidden="1"/>
    <row r="69653" hidden="1"/>
    <row r="69654" hidden="1"/>
    <row r="69655" hidden="1"/>
    <row r="69656" hidden="1"/>
    <row r="69657" hidden="1"/>
    <row r="69658" hidden="1"/>
    <row r="69659" hidden="1"/>
    <row r="69660" hidden="1"/>
    <row r="69661" hidden="1"/>
    <row r="69662" hidden="1"/>
    <row r="69663" hidden="1"/>
    <row r="69664" hidden="1"/>
    <row r="69665" hidden="1"/>
    <row r="69666" hidden="1"/>
    <row r="69667" hidden="1"/>
    <row r="69668" hidden="1"/>
    <row r="69669" hidden="1"/>
    <row r="69670" hidden="1"/>
    <row r="69671" hidden="1"/>
    <row r="69672" hidden="1"/>
    <row r="69673" hidden="1"/>
    <row r="69674" hidden="1"/>
    <row r="69675" hidden="1"/>
    <row r="69676" hidden="1"/>
    <row r="69677" hidden="1"/>
    <row r="69678" hidden="1"/>
    <row r="69679" hidden="1"/>
    <row r="69680" hidden="1"/>
    <row r="69681" hidden="1"/>
    <row r="69682" hidden="1"/>
    <row r="69683" hidden="1"/>
    <row r="69684" hidden="1"/>
    <row r="69685" hidden="1"/>
    <row r="69686" hidden="1"/>
    <row r="69687" hidden="1"/>
    <row r="69688" hidden="1"/>
    <row r="69689" hidden="1"/>
    <row r="69690" hidden="1"/>
    <row r="69691" hidden="1"/>
    <row r="69692" hidden="1"/>
    <row r="69693" hidden="1"/>
    <row r="69694" hidden="1"/>
    <row r="69695" hidden="1"/>
    <row r="69696" hidden="1"/>
    <row r="69697" hidden="1"/>
    <row r="69698" hidden="1"/>
    <row r="69699" hidden="1"/>
    <row r="69700" hidden="1"/>
    <row r="69701" hidden="1"/>
    <row r="69702" hidden="1"/>
    <row r="69703" hidden="1"/>
    <row r="69704" hidden="1"/>
    <row r="69705" hidden="1"/>
    <row r="69706" hidden="1"/>
    <row r="69707" hidden="1"/>
    <row r="69708" hidden="1"/>
    <row r="69709" hidden="1"/>
    <row r="69710" hidden="1"/>
    <row r="69711" hidden="1"/>
    <row r="69712" hidden="1"/>
    <row r="69713" hidden="1"/>
    <row r="69714" hidden="1"/>
    <row r="69715" hidden="1"/>
    <row r="69716" hidden="1"/>
    <row r="69717" hidden="1"/>
    <row r="69718" hidden="1"/>
    <row r="69719" hidden="1"/>
    <row r="69720" hidden="1"/>
    <row r="69721" hidden="1"/>
    <row r="69722" hidden="1"/>
    <row r="69723" hidden="1"/>
    <row r="69724" hidden="1"/>
    <row r="69725" hidden="1"/>
    <row r="69726" hidden="1"/>
    <row r="69727" hidden="1"/>
    <row r="69728" hidden="1"/>
    <row r="69729" hidden="1"/>
    <row r="69730" hidden="1"/>
    <row r="69731" hidden="1"/>
    <row r="69732" hidden="1"/>
    <row r="69733" hidden="1"/>
    <row r="69734" hidden="1"/>
    <row r="69735" hidden="1"/>
    <row r="69736" hidden="1"/>
    <row r="69737" hidden="1"/>
    <row r="69738" hidden="1"/>
    <row r="69739" hidden="1"/>
    <row r="69740" hidden="1"/>
    <row r="69741" hidden="1"/>
    <row r="69742" hidden="1"/>
    <row r="69743" hidden="1"/>
    <row r="69744" hidden="1"/>
    <row r="69745" hidden="1"/>
    <row r="69746" hidden="1"/>
    <row r="69747" hidden="1"/>
    <row r="69748" hidden="1"/>
    <row r="69749" hidden="1"/>
    <row r="69750" hidden="1"/>
    <row r="69751" hidden="1"/>
    <row r="69752" hidden="1"/>
    <row r="69753" hidden="1"/>
    <row r="69754" hidden="1"/>
    <row r="69755" hidden="1"/>
    <row r="69756" hidden="1"/>
    <row r="69757" hidden="1"/>
    <row r="69758" hidden="1"/>
    <row r="69759" hidden="1"/>
    <row r="69760" hidden="1"/>
    <row r="69761" hidden="1"/>
    <row r="69762" hidden="1"/>
    <row r="69763" hidden="1"/>
    <row r="69764" hidden="1"/>
    <row r="69765" hidden="1"/>
    <row r="69766" hidden="1"/>
    <row r="69767" hidden="1"/>
    <row r="69768" hidden="1"/>
    <row r="69769" hidden="1"/>
    <row r="69770" hidden="1"/>
    <row r="69771" hidden="1"/>
    <row r="69772" hidden="1"/>
    <row r="69773" hidden="1"/>
    <row r="69774" hidden="1"/>
    <row r="69775" hidden="1"/>
    <row r="69776" hidden="1"/>
    <row r="69777" hidden="1"/>
    <row r="69778" hidden="1"/>
    <row r="69779" hidden="1"/>
    <row r="69780" hidden="1"/>
    <row r="69781" hidden="1"/>
    <row r="69782" hidden="1"/>
    <row r="69783" hidden="1"/>
    <row r="69784" hidden="1"/>
    <row r="69785" hidden="1"/>
    <row r="69786" hidden="1"/>
    <row r="69787" hidden="1"/>
    <row r="69788" hidden="1"/>
    <row r="69789" hidden="1"/>
    <row r="69790" hidden="1"/>
    <row r="69791" hidden="1"/>
    <row r="69792" hidden="1"/>
    <row r="69793" hidden="1"/>
    <row r="69794" hidden="1"/>
    <row r="69795" hidden="1"/>
    <row r="69796" hidden="1"/>
    <row r="69797" hidden="1"/>
    <row r="69798" hidden="1"/>
    <row r="69799" hidden="1"/>
    <row r="69800" hidden="1"/>
    <row r="69801" hidden="1"/>
    <row r="69802" hidden="1"/>
    <row r="69803" hidden="1"/>
    <row r="69804" hidden="1"/>
    <row r="69805" hidden="1"/>
    <row r="69806" hidden="1"/>
    <row r="69807" hidden="1"/>
    <row r="69808" hidden="1"/>
    <row r="69809" hidden="1"/>
    <row r="69810" hidden="1"/>
    <row r="69811" hidden="1"/>
    <row r="69812" hidden="1"/>
    <row r="69813" hidden="1"/>
    <row r="69814" hidden="1"/>
    <row r="69815" hidden="1"/>
    <row r="69816" hidden="1"/>
    <row r="69817" hidden="1"/>
    <row r="69818" hidden="1"/>
    <row r="69819" hidden="1"/>
    <row r="69820" hidden="1"/>
    <row r="69821" hidden="1"/>
    <row r="69822" hidden="1"/>
    <row r="69823" hidden="1"/>
    <row r="69824" hidden="1"/>
    <row r="69825" hidden="1"/>
    <row r="69826" hidden="1"/>
    <row r="69827" hidden="1"/>
    <row r="69828" hidden="1"/>
    <row r="69829" hidden="1"/>
    <row r="69830" hidden="1"/>
    <row r="69831" hidden="1"/>
    <row r="69832" hidden="1"/>
    <row r="69833" hidden="1"/>
    <row r="69834" hidden="1"/>
    <row r="69835" hidden="1"/>
    <row r="69836" hidden="1"/>
    <row r="69837" hidden="1"/>
    <row r="69838" hidden="1"/>
    <row r="69839" hidden="1"/>
    <row r="69840" hidden="1"/>
    <row r="69841" hidden="1"/>
    <row r="69842" hidden="1"/>
    <row r="69843" hidden="1"/>
    <row r="69844" hidden="1"/>
    <row r="69845" hidden="1"/>
    <row r="69846" hidden="1"/>
    <row r="69847" hidden="1"/>
    <row r="69848" hidden="1"/>
    <row r="69849" hidden="1"/>
    <row r="69850" hidden="1"/>
    <row r="69851" hidden="1"/>
    <row r="69852" hidden="1"/>
    <row r="69853" hidden="1"/>
    <row r="69854" hidden="1"/>
    <row r="69855" hidden="1"/>
    <row r="69856" hidden="1"/>
    <row r="69857" hidden="1"/>
    <row r="69858" hidden="1"/>
    <row r="69859" hidden="1"/>
    <row r="69860" hidden="1"/>
    <row r="69861" hidden="1"/>
    <row r="69862" hidden="1"/>
    <row r="69863" hidden="1"/>
    <row r="69864" hidden="1"/>
    <row r="69865" hidden="1"/>
    <row r="69866" hidden="1"/>
    <row r="69867" hidden="1"/>
    <row r="69868" hidden="1"/>
    <row r="69869" hidden="1"/>
    <row r="69870" hidden="1"/>
    <row r="69871" hidden="1"/>
    <row r="69872" hidden="1"/>
    <row r="69873" hidden="1"/>
    <row r="69874" hidden="1"/>
    <row r="69875" hidden="1"/>
    <row r="69876" hidden="1"/>
    <row r="69877" hidden="1"/>
    <row r="69878" hidden="1"/>
    <row r="69879" hidden="1"/>
    <row r="69880" hidden="1"/>
    <row r="69881" hidden="1"/>
    <row r="69882" hidden="1"/>
    <row r="69883" hidden="1"/>
    <row r="69884" hidden="1"/>
    <row r="69885" hidden="1"/>
    <row r="69886" hidden="1"/>
    <row r="69887" hidden="1"/>
    <row r="69888" hidden="1"/>
    <row r="69889" hidden="1"/>
    <row r="69890" hidden="1"/>
    <row r="69891" hidden="1"/>
    <row r="69892" hidden="1"/>
    <row r="69893" hidden="1"/>
    <row r="69894" hidden="1"/>
    <row r="69895" hidden="1"/>
    <row r="69896" hidden="1"/>
    <row r="69897" hidden="1"/>
    <row r="69898" hidden="1"/>
    <row r="69899" hidden="1"/>
    <row r="69900" hidden="1"/>
    <row r="69901" hidden="1"/>
    <row r="69902" hidden="1"/>
    <row r="69903" hidden="1"/>
    <row r="69904" hidden="1"/>
    <row r="69905" hidden="1"/>
    <row r="69906" hidden="1"/>
    <row r="69907" hidden="1"/>
    <row r="69908" hidden="1"/>
    <row r="69909" hidden="1"/>
    <row r="69910" hidden="1"/>
    <row r="69911" hidden="1"/>
    <row r="69912" hidden="1"/>
    <row r="69913" hidden="1"/>
    <row r="69914" hidden="1"/>
    <row r="69915" hidden="1"/>
    <row r="69916" hidden="1"/>
    <row r="69917" hidden="1"/>
    <row r="69918" hidden="1"/>
    <row r="69919" hidden="1"/>
    <row r="69920" hidden="1"/>
    <row r="69921" hidden="1"/>
    <row r="69922" hidden="1"/>
    <row r="69923" hidden="1"/>
    <row r="69924" hidden="1"/>
    <row r="69925" hidden="1"/>
    <row r="69926" hidden="1"/>
    <row r="69927" hidden="1"/>
    <row r="69928" hidden="1"/>
    <row r="69929" hidden="1"/>
    <row r="69930" hidden="1"/>
    <row r="69931" hidden="1"/>
    <row r="69932" hidden="1"/>
    <row r="69933" hidden="1"/>
    <row r="69934" hidden="1"/>
    <row r="69935" hidden="1"/>
    <row r="69936" hidden="1"/>
    <row r="69937" hidden="1"/>
    <row r="69938" hidden="1"/>
    <row r="69939" hidden="1"/>
    <row r="69940" hidden="1"/>
    <row r="69941" hidden="1"/>
    <row r="69942" hidden="1"/>
    <row r="69943" hidden="1"/>
    <row r="69944" hidden="1"/>
    <row r="69945" hidden="1"/>
    <row r="69946" hidden="1"/>
    <row r="69947" hidden="1"/>
    <row r="69948" hidden="1"/>
    <row r="69949" hidden="1"/>
    <row r="69950" hidden="1"/>
    <row r="69951" hidden="1"/>
    <row r="69952" hidden="1"/>
    <row r="69953" hidden="1"/>
    <row r="69954" hidden="1"/>
    <row r="69955" hidden="1"/>
    <row r="69956" hidden="1"/>
    <row r="69957" hidden="1"/>
    <row r="69958" hidden="1"/>
    <row r="69959" hidden="1"/>
    <row r="69960" hidden="1"/>
    <row r="69961" hidden="1"/>
    <row r="69962" hidden="1"/>
    <row r="69963" hidden="1"/>
    <row r="69964" hidden="1"/>
    <row r="69965" hidden="1"/>
    <row r="69966" hidden="1"/>
    <row r="69967" hidden="1"/>
    <row r="69968" hidden="1"/>
    <row r="69969" hidden="1"/>
    <row r="69970" hidden="1"/>
    <row r="69971" hidden="1"/>
    <row r="69972" hidden="1"/>
    <row r="69973" hidden="1"/>
    <row r="69974" hidden="1"/>
    <row r="69975" hidden="1"/>
    <row r="69976" hidden="1"/>
    <row r="69977" hidden="1"/>
    <row r="69978" hidden="1"/>
    <row r="69979" hidden="1"/>
    <row r="69980" hidden="1"/>
    <row r="69981" hidden="1"/>
    <row r="69982" hidden="1"/>
    <row r="69983" hidden="1"/>
    <row r="69984" hidden="1"/>
    <row r="69985" hidden="1"/>
    <row r="69986" hidden="1"/>
    <row r="69987" hidden="1"/>
    <row r="69988" hidden="1"/>
    <row r="69989" hidden="1"/>
    <row r="69990" hidden="1"/>
    <row r="69991" hidden="1"/>
    <row r="69992" hidden="1"/>
    <row r="69993" hidden="1"/>
    <row r="69994" hidden="1"/>
    <row r="69995" hidden="1"/>
    <row r="69996" hidden="1"/>
    <row r="69997" hidden="1"/>
    <row r="69998" hidden="1"/>
    <row r="69999" hidden="1"/>
    <row r="70000" hidden="1"/>
    <row r="70001" hidden="1"/>
    <row r="70002" hidden="1"/>
    <row r="70003" hidden="1"/>
    <row r="70004" hidden="1"/>
    <row r="70005" hidden="1"/>
    <row r="70006" hidden="1"/>
    <row r="70007" hidden="1"/>
    <row r="70008" hidden="1"/>
    <row r="70009" hidden="1"/>
    <row r="70010" hidden="1"/>
    <row r="70011" hidden="1"/>
    <row r="70012" hidden="1"/>
    <row r="70013" hidden="1"/>
    <row r="70014" hidden="1"/>
    <row r="70015" hidden="1"/>
    <row r="70016" hidden="1"/>
    <row r="70017" hidden="1"/>
    <row r="70018" hidden="1"/>
    <row r="70019" hidden="1"/>
    <row r="70020" hidden="1"/>
    <row r="70021" hidden="1"/>
    <row r="70022" hidden="1"/>
    <row r="70023" hidden="1"/>
    <row r="70024" hidden="1"/>
    <row r="70025" hidden="1"/>
    <row r="70026" hidden="1"/>
    <row r="70027" hidden="1"/>
    <row r="70028" hidden="1"/>
    <row r="70029" hidden="1"/>
    <row r="70030" hidden="1"/>
    <row r="70031" hidden="1"/>
    <row r="70032" hidden="1"/>
    <row r="70033" hidden="1"/>
    <row r="70034" hidden="1"/>
    <row r="70035" hidden="1"/>
    <row r="70036" hidden="1"/>
    <row r="70037" hidden="1"/>
    <row r="70038" hidden="1"/>
    <row r="70039" hidden="1"/>
    <row r="70040" hidden="1"/>
    <row r="70041" hidden="1"/>
    <row r="70042" hidden="1"/>
    <row r="70043" hidden="1"/>
    <row r="70044" hidden="1"/>
    <row r="70045" hidden="1"/>
    <row r="70046" hidden="1"/>
    <row r="70047" hidden="1"/>
    <row r="70048" hidden="1"/>
    <row r="70049" hidden="1"/>
    <row r="70050" hidden="1"/>
    <row r="70051" hidden="1"/>
    <row r="70052" hidden="1"/>
    <row r="70053" hidden="1"/>
    <row r="70054" hidden="1"/>
    <row r="70055" hidden="1"/>
    <row r="70056" hidden="1"/>
    <row r="70057" hidden="1"/>
    <row r="70058" hidden="1"/>
    <row r="70059" hidden="1"/>
    <row r="70060" hidden="1"/>
    <row r="70061" hidden="1"/>
    <row r="70062" hidden="1"/>
    <row r="70063" hidden="1"/>
    <row r="70064" hidden="1"/>
    <row r="70065" hidden="1"/>
    <row r="70066" hidden="1"/>
    <row r="70067" hidden="1"/>
    <row r="70068" hidden="1"/>
    <row r="70069" hidden="1"/>
    <row r="70070" hidden="1"/>
    <row r="70071" hidden="1"/>
    <row r="70072" hidden="1"/>
    <row r="70073" hidden="1"/>
    <row r="70074" hidden="1"/>
    <row r="70075" hidden="1"/>
    <row r="70076" hidden="1"/>
    <row r="70077" hidden="1"/>
    <row r="70078" hidden="1"/>
    <row r="70079" hidden="1"/>
    <row r="70080" hidden="1"/>
    <row r="70081" hidden="1"/>
    <row r="70082" hidden="1"/>
    <row r="70083" hidden="1"/>
    <row r="70084" hidden="1"/>
    <row r="70085" hidden="1"/>
    <row r="70086" hidden="1"/>
    <row r="70087" hidden="1"/>
    <row r="70088" hidden="1"/>
    <row r="70089" hidden="1"/>
    <row r="70090" hidden="1"/>
    <row r="70091" hidden="1"/>
    <row r="70092" hidden="1"/>
    <row r="70093" hidden="1"/>
    <row r="70094" hidden="1"/>
    <row r="70095" hidden="1"/>
    <row r="70096" hidden="1"/>
    <row r="70097" hidden="1"/>
    <row r="70098" hidden="1"/>
    <row r="70099" hidden="1"/>
    <row r="70100" hidden="1"/>
    <row r="70101" hidden="1"/>
    <row r="70102" hidden="1"/>
    <row r="70103" hidden="1"/>
    <row r="70104" hidden="1"/>
    <row r="70105" hidden="1"/>
    <row r="70106" hidden="1"/>
    <row r="70107" hidden="1"/>
    <row r="70108" hidden="1"/>
    <row r="70109" hidden="1"/>
    <row r="70110" hidden="1"/>
    <row r="70111" hidden="1"/>
    <row r="70112" hidden="1"/>
    <row r="70113" hidden="1"/>
    <row r="70114" hidden="1"/>
    <row r="70115" hidden="1"/>
    <row r="70116" hidden="1"/>
    <row r="70117" hidden="1"/>
    <row r="70118" hidden="1"/>
    <row r="70119" hidden="1"/>
    <row r="70120" hidden="1"/>
    <row r="70121" hidden="1"/>
    <row r="70122" hidden="1"/>
    <row r="70123" hidden="1"/>
    <row r="70124" hidden="1"/>
    <row r="70125" hidden="1"/>
    <row r="70126" hidden="1"/>
    <row r="70127" hidden="1"/>
    <row r="70128" hidden="1"/>
    <row r="70129" hidden="1"/>
    <row r="70130" hidden="1"/>
    <row r="70131" hidden="1"/>
    <row r="70132" hidden="1"/>
    <row r="70133" hidden="1"/>
    <row r="70134" hidden="1"/>
    <row r="70135" hidden="1"/>
    <row r="70136" hidden="1"/>
    <row r="70137" hidden="1"/>
    <row r="70138" hidden="1"/>
    <row r="70139" hidden="1"/>
    <row r="70140" hidden="1"/>
    <row r="70141" hidden="1"/>
    <row r="70142" hidden="1"/>
    <row r="70143" hidden="1"/>
    <row r="70144" hidden="1"/>
    <row r="70145" hidden="1"/>
    <row r="70146" hidden="1"/>
    <row r="70147" hidden="1"/>
    <row r="70148" hidden="1"/>
    <row r="70149" hidden="1"/>
    <row r="70150" hidden="1"/>
    <row r="70151" hidden="1"/>
    <row r="70152" hidden="1"/>
    <row r="70153" hidden="1"/>
    <row r="70154" hidden="1"/>
    <row r="70155" hidden="1"/>
    <row r="70156" hidden="1"/>
    <row r="70157" hidden="1"/>
    <row r="70158" hidden="1"/>
    <row r="70159" hidden="1"/>
    <row r="70160" hidden="1"/>
    <row r="70161" hidden="1"/>
    <row r="70162" hidden="1"/>
    <row r="70163" hidden="1"/>
    <row r="70164" hidden="1"/>
    <row r="70165" hidden="1"/>
    <row r="70166" hidden="1"/>
    <row r="70167" hidden="1"/>
    <row r="70168" hidden="1"/>
    <row r="70169" hidden="1"/>
    <row r="70170" hidden="1"/>
    <row r="70171" hidden="1"/>
    <row r="70172" hidden="1"/>
    <row r="70173" hidden="1"/>
    <row r="70174" hidden="1"/>
    <row r="70175" hidden="1"/>
    <row r="70176" hidden="1"/>
    <row r="70177" hidden="1"/>
    <row r="70178" hidden="1"/>
    <row r="70179" hidden="1"/>
    <row r="70180" hidden="1"/>
    <row r="70181" hidden="1"/>
    <row r="70182" hidden="1"/>
    <row r="70183" hidden="1"/>
    <row r="70184" hidden="1"/>
    <row r="70185" hidden="1"/>
    <row r="70186" hidden="1"/>
    <row r="70187" hidden="1"/>
    <row r="70188" hidden="1"/>
    <row r="70189" hidden="1"/>
    <row r="70190" hidden="1"/>
    <row r="70191" hidden="1"/>
    <row r="70192" hidden="1"/>
    <row r="70193" hidden="1"/>
    <row r="70194" hidden="1"/>
    <row r="70195" hidden="1"/>
    <row r="70196" hidden="1"/>
    <row r="70197" hidden="1"/>
    <row r="70198" hidden="1"/>
    <row r="70199" hidden="1"/>
    <row r="70200" hidden="1"/>
    <row r="70201" hidden="1"/>
    <row r="70202" hidden="1"/>
    <row r="70203" hidden="1"/>
    <row r="70204" hidden="1"/>
    <row r="70205" hidden="1"/>
    <row r="70206" hidden="1"/>
    <row r="70207" hidden="1"/>
    <row r="70208" hidden="1"/>
    <row r="70209" hidden="1"/>
    <row r="70210" hidden="1"/>
    <row r="70211" hidden="1"/>
    <row r="70212" hidden="1"/>
    <row r="70213" hidden="1"/>
    <row r="70214" hidden="1"/>
    <row r="70215" hidden="1"/>
    <row r="70216" hidden="1"/>
    <row r="70217" hidden="1"/>
    <row r="70218" hidden="1"/>
    <row r="70219" hidden="1"/>
    <row r="70220" hidden="1"/>
    <row r="70221" hidden="1"/>
    <row r="70222" hidden="1"/>
    <row r="70223" hidden="1"/>
    <row r="70224" hidden="1"/>
    <row r="70225" hidden="1"/>
    <row r="70226" hidden="1"/>
    <row r="70227" hidden="1"/>
    <row r="70228" hidden="1"/>
    <row r="70229" hidden="1"/>
    <row r="70230" hidden="1"/>
    <row r="70231" hidden="1"/>
    <row r="70232" hidden="1"/>
    <row r="70233" hidden="1"/>
    <row r="70234" hidden="1"/>
    <row r="70235" hidden="1"/>
    <row r="70236" hidden="1"/>
    <row r="70237" hidden="1"/>
    <row r="70238" hidden="1"/>
    <row r="70239" hidden="1"/>
    <row r="70240" hidden="1"/>
    <row r="70241" hidden="1"/>
    <row r="70242" hidden="1"/>
    <row r="70243" hidden="1"/>
    <row r="70244" hidden="1"/>
    <row r="70245" hidden="1"/>
    <row r="70246" hidden="1"/>
    <row r="70247" hidden="1"/>
    <row r="70248" hidden="1"/>
    <row r="70249" hidden="1"/>
    <row r="70250" hidden="1"/>
    <row r="70251" hidden="1"/>
    <row r="70252" hidden="1"/>
    <row r="70253" hidden="1"/>
    <row r="70254" hidden="1"/>
    <row r="70255" hidden="1"/>
    <row r="70256" hidden="1"/>
    <row r="70257" hidden="1"/>
    <row r="70258" hidden="1"/>
    <row r="70259" hidden="1"/>
    <row r="70260" hidden="1"/>
    <row r="70261" hidden="1"/>
    <row r="70262" hidden="1"/>
    <row r="70263" hidden="1"/>
    <row r="70264" hidden="1"/>
    <row r="70265" hidden="1"/>
    <row r="70266" hidden="1"/>
    <row r="70267" hidden="1"/>
    <row r="70268" hidden="1"/>
    <row r="70269" hidden="1"/>
    <row r="70270" hidden="1"/>
    <row r="70271" hidden="1"/>
    <row r="70272" hidden="1"/>
    <row r="70273" hidden="1"/>
    <row r="70274" hidden="1"/>
    <row r="70275" hidden="1"/>
    <row r="70276" hidden="1"/>
    <row r="70277" hidden="1"/>
    <row r="70278" hidden="1"/>
    <row r="70279" hidden="1"/>
    <row r="70280" hidden="1"/>
    <row r="70281" hidden="1"/>
    <row r="70282" hidden="1"/>
    <row r="70283" hidden="1"/>
    <row r="70284" hidden="1"/>
    <row r="70285" hidden="1"/>
    <row r="70286" hidden="1"/>
    <row r="70287" hidden="1"/>
    <row r="70288" hidden="1"/>
    <row r="70289" hidden="1"/>
    <row r="70290" hidden="1"/>
    <row r="70291" hidden="1"/>
    <row r="70292" hidden="1"/>
    <row r="70293" hidden="1"/>
    <row r="70294" hidden="1"/>
    <row r="70295" hidden="1"/>
    <row r="70296" hidden="1"/>
    <row r="70297" hidden="1"/>
    <row r="70298" hidden="1"/>
    <row r="70299" hidden="1"/>
    <row r="70300" hidden="1"/>
    <row r="70301" hidden="1"/>
    <row r="70302" hidden="1"/>
    <row r="70303" hidden="1"/>
    <row r="70304" hidden="1"/>
    <row r="70305" hidden="1"/>
    <row r="70306" hidden="1"/>
    <row r="70307" hidden="1"/>
    <row r="70308" hidden="1"/>
    <row r="70309" hidden="1"/>
    <row r="70310" hidden="1"/>
    <row r="70311" hidden="1"/>
    <row r="70312" hidden="1"/>
    <row r="70313" hidden="1"/>
    <row r="70314" hidden="1"/>
    <row r="70315" hidden="1"/>
    <row r="70316" hidden="1"/>
    <row r="70317" hidden="1"/>
    <row r="70318" hidden="1"/>
    <row r="70319" hidden="1"/>
    <row r="70320" hidden="1"/>
    <row r="70321" hidden="1"/>
    <row r="70322" hidden="1"/>
    <row r="70323" hidden="1"/>
    <row r="70324" hidden="1"/>
    <row r="70325" hidden="1"/>
    <row r="70326" hidden="1"/>
    <row r="70327" hidden="1"/>
    <row r="70328" hidden="1"/>
    <row r="70329" hidden="1"/>
    <row r="70330" hidden="1"/>
    <row r="70331" hidden="1"/>
    <row r="70332" hidden="1"/>
    <row r="70333" hidden="1"/>
    <row r="70334" hidden="1"/>
    <row r="70335" hidden="1"/>
    <row r="70336" hidden="1"/>
    <row r="70337" hidden="1"/>
    <row r="70338" hidden="1"/>
    <row r="70339" hidden="1"/>
    <row r="70340" hidden="1"/>
    <row r="70341" hidden="1"/>
    <row r="70342" hidden="1"/>
    <row r="70343" hidden="1"/>
    <row r="70344" hidden="1"/>
    <row r="70345" hidden="1"/>
    <row r="70346" hidden="1"/>
    <row r="70347" hidden="1"/>
    <row r="70348" hidden="1"/>
    <row r="70349" hidden="1"/>
    <row r="70350" hidden="1"/>
    <row r="70351" hidden="1"/>
    <row r="70352" hidden="1"/>
    <row r="70353" hidden="1"/>
    <row r="70354" hidden="1"/>
    <row r="70355" hidden="1"/>
    <row r="70356" hidden="1"/>
    <row r="70357" hidden="1"/>
    <row r="70358" hidden="1"/>
    <row r="70359" hidden="1"/>
    <row r="70360" hidden="1"/>
    <row r="70361" hidden="1"/>
    <row r="70362" hidden="1"/>
    <row r="70363" hidden="1"/>
    <row r="70364" hidden="1"/>
    <row r="70365" hidden="1"/>
    <row r="70366" hidden="1"/>
    <row r="70367" hidden="1"/>
    <row r="70368" hidden="1"/>
    <row r="70369" hidden="1"/>
    <row r="70370" hidden="1"/>
    <row r="70371" hidden="1"/>
    <row r="70372" hidden="1"/>
    <row r="70373" hidden="1"/>
    <row r="70374" hidden="1"/>
    <row r="70375" hidden="1"/>
    <row r="70376" hidden="1"/>
    <row r="70377" hidden="1"/>
    <row r="70378" hidden="1"/>
    <row r="70379" hidden="1"/>
    <row r="70380" hidden="1"/>
    <row r="70381" hidden="1"/>
    <row r="70382" hidden="1"/>
    <row r="70383" hidden="1"/>
    <row r="70384" hidden="1"/>
    <row r="70385" hidden="1"/>
    <row r="70386" hidden="1"/>
    <row r="70387" hidden="1"/>
    <row r="70388" hidden="1"/>
    <row r="70389" hidden="1"/>
    <row r="70390" hidden="1"/>
    <row r="70391" hidden="1"/>
    <row r="70392" hidden="1"/>
    <row r="70393" hidden="1"/>
    <row r="70394" hidden="1"/>
    <row r="70395" hidden="1"/>
    <row r="70396" hidden="1"/>
    <row r="70397" hidden="1"/>
    <row r="70398" hidden="1"/>
    <row r="70399" hidden="1"/>
    <row r="70400" hidden="1"/>
    <row r="70401" hidden="1"/>
    <row r="70402" hidden="1"/>
    <row r="70403" hidden="1"/>
    <row r="70404" hidden="1"/>
    <row r="70405" hidden="1"/>
    <row r="70406" hidden="1"/>
    <row r="70407" hidden="1"/>
    <row r="70408" hidden="1"/>
    <row r="70409" hidden="1"/>
    <row r="70410" hidden="1"/>
    <row r="70411" hidden="1"/>
    <row r="70412" hidden="1"/>
    <row r="70413" hidden="1"/>
    <row r="70414" hidden="1"/>
    <row r="70415" hidden="1"/>
    <row r="70416" hidden="1"/>
    <row r="70417" hidden="1"/>
    <row r="70418" hidden="1"/>
    <row r="70419" hidden="1"/>
    <row r="70420" hidden="1"/>
    <row r="70421" hidden="1"/>
    <row r="70422" hidden="1"/>
    <row r="70423" hidden="1"/>
    <row r="70424" hidden="1"/>
    <row r="70425" hidden="1"/>
    <row r="70426" hidden="1"/>
    <row r="70427" hidden="1"/>
    <row r="70428" hidden="1"/>
    <row r="70429" hidden="1"/>
    <row r="70430" hidden="1"/>
    <row r="70431" hidden="1"/>
    <row r="70432" hidden="1"/>
    <row r="70433" hidden="1"/>
    <row r="70434" hidden="1"/>
    <row r="70435" hidden="1"/>
    <row r="70436" hidden="1"/>
    <row r="70437" hidden="1"/>
    <row r="70438" hidden="1"/>
    <row r="70439" hidden="1"/>
    <row r="70440" hidden="1"/>
    <row r="70441" hidden="1"/>
    <row r="70442" hidden="1"/>
    <row r="70443" hidden="1"/>
    <row r="70444" hidden="1"/>
    <row r="70445" hidden="1"/>
    <row r="70446" hidden="1"/>
    <row r="70447" hidden="1"/>
    <row r="70448" hidden="1"/>
    <row r="70449" hidden="1"/>
    <row r="70450" hidden="1"/>
    <row r="70451" hidden="1"/>
    <row r="70452" hidden="1"/>
    <row r="70453" hidden="1"/>
    <row r="70454" hidden="1"/>
    <row r="70455" hidden="1"/>
    <row r="70456" hidden="1"/>
    <row r="70457" hidden="1"/>
    <row r="70458" hidden="1"/>
    <row r="70459" hidden="1"/>
    <row r="70460" hidden="1"/>
    <row r="70461" hidden="1"/>
    <row r="70462" hidden="1"/>
    <row r="70463" hidden="1"/>
    <row r="70464" hidden="1"/>
    <row r="70465" hidden="1"/>
    <row r="70466" hidden="1"/>
    <row r="70467" hidden="1"/>
    <row r="70468" hidden="1"/>
    <row r="70469" hidden="1"/>
    <row r="70470" hidden="1"/>
    <row r="70471" hidden="1"/>
    <row r="70472" hidden="1"/>
    <row r="70473" hidden="1"/>
    <row r="70474" hidden="1"/>
    <row r="70475" hidden="1"/>
    <row r="70476" hidden="1"/>
    <row r="70477" hidden="1"/>
    <row r="70478" hidden="1"/>
    <row r="70479" hidden="1"/>
    <row r="70480" hidden="1"/>
    <row r="70481" hidden="1"/>
    <row r="70482" hidden="1"/>
    <row r="70483" hidden="1"/>
    <row r="70484" hidden="1"/>
    <row r="70485" hidden="1"/>
    <row r="70486" hidden="1"/>
    <row r="70487" hidden="1"/>
    <row r="70488" hidden="1"/>
    <row r="70489" hidden="1"/>
    <row r="70490" hidden="1"/>
    <row r="70491" hidden="1"/>
    <row r="70492" hidden="1"/>
    <row r="70493" hidden="1"/>
    <row r="70494" hidden="1"/>
    <row r="70495" hidden="1"/>
    <row r="70496" hidden="1"/>
    <row r="70497" hidden="1"/>
    <row r="70498" hidden="1"/>
    <row r="70499" hidden="1"/>
    <row r="70500" hidden="1"/>
    <row r="70501" hidden="1"/>
    <row r="70502" hidden="1"/>
    <row r="70503" hidden="1"/>
    <row r="70504" hidden="1"/>
    <row r="70505" hidden="1"/>
    <row r="70506" hidden="1"/>
    <row r="70507" hidden="1"/>
    <row r="70508" hidden="1"/>
    <row r="70509" hidden="1"/>
    <row r="70510" hidden="1"/>
    <row r="70511" hidden="1"/>
    <row r="70512" hidden="1"/>
    <row r="70513" hidden="1"/>
    <row r="70514" hidden="1"/>
    <row r="70515" hidden="1"/>
    <row r="70516" hidden="1"/>
    <row r="70517" hidden="1"/>
    <row r="70518" hidden="1"/>
    <row r="70519" hidden="1"/>
    <row r="70520" hidden="1"/>
    <row r="70521" hidden="1"/>
    <row r="70522" hidden="1"/>
    <row r="70523" hidden="1"/>
    <row r="70524" hidden="1"/>
    <row r="70525" hidden="1"/>
    <row r="70526" hidden="1"/>
    <row r="70527" hidden="1"/>
    <row r="70528" hidden="1"/>
    <row r="70529" hidden="1"/>
    <row r="70530" hidden="1"/>
    <row r="70531" hidden="1"/>
    <row r="70532" hidden="1"/>
    <row r="70533" hidden="1"/>
    <row r="70534" hidden="1"/>
    <row r="70535" hidden="1"/>
    <row r="70536" hidden="1"/>
    <row r="70537" hidden="1"/>
    <row r="70538" hidden="1"/>
    <row r="70539" hidden="1"/>
    <row r="70540" hidden="1"/>
    <row r="70541" hidden="1"/>
    <row r="70542" hidden="1"/>
    <row r="70543" hidden="1"/>
    <row r="70544" hidden="1"/>
    <row r="70545" hidden="1"/>
    <row r="70546" hidden="1"/>
    <row r="70547" hidden="1"/>
    <row r="70548" hidden="1"/>
    <row r="70549" hidden="1"/>
    <row r="70550" hidden="1"/>
    <row r="70551" hidden="1"/>
    <row r="70552" hidden="1"/>
    <row r="70553" hidden="1"/>
    <row r="70554" hidden="1"/>
    <row r="70555" hidden="1"/>
    <row r="70556" hidden="1"/>
    <row r="70557" hidden="1"/>
    <row r="70558" hidden="1"/>
    <row r="70559" hidden="1"/>
    <row r="70560" hidden="1"/>
    <row r="70561" hidden="1"/>
    <row r="70562" hidden="1"/>
    <row r="70563" hidden="1"/>
    <row r="70564" hidden="1"/>
    <row r="70565" hidden="1"/>
    <row r="70566" hidden="1"/>
    <row r="70567" hidden="1"/>
    <row r="70568" hidden="1"/>
    <row r="70569" hidden="1"/>
    <row r="70570" hidden="1"/>
    <row r="70571" hidden="1"/>
    <row r="70572" hidden="1"/>
    <row r="70573" hidden="1"/>
    <row r="70574" hidden="1"/>
    <row r="70575" hidden="1"/>
    <row r="70576" hidden="1"/>
    <row r="70577" hidden="1"/>
    <row r="70578" hidden="1"/>
    <row r="70579" hidden="1"/>
    <row r="70580" hidden="1"/>
    <row r="70581" hidden="1"/>
    <row r="70582" hidden="1"/>
    <row r="70583" hidden="1"/>
    <row r="70584" hidden="1"/>
    <row r="70585" hidden="1"/>
    <row r="70586" hidden="1"/>
    <row r="70587" hidden="1"/>
    <row r="70588" hidden="1"/>
    <row r="70589" hidden="1"/>
    <row r="70590" hidden="1"/>
    <row r="70591" hidden="1"/>
    <row r="70592" hidden="1"/>
    <row r="70593" hidden="1"/>
    <row r="70594" hidden="1"/>
    <row r="70595" hidden="1"/>
    <row r="70596" hidden="1"/>
    <row r="70597" hidden="1"/>
    <row r="70598" hidden="1"/>
    <row r="70599" hidden="1"/>
    <row r="70600" hidden="1"/>
    <row r="70601" hidden="1"/>
    <row r="70602" hidden="1"/>
    <row r="70603" hidden="1"/>
    <row r="70604" hidden="1"/>
    <row r="70605" hidden="1"/>
    <row r="70606" hidden="1"/>
    <row r="70607" hidden="1"/>
    <row r="70608" hidden="1"/>
    <row r="70609" hidden="1"/>
    <row r="70610" hidden="1"/>
    <row r="70611" hidden="1"/>
    <row r="70612" hidden="1"/>
    <row r="70613" hidden="1"/>
    <row r="70614" hidden="1"/>
    <row r="70615" hidden="1"/>
    <row r="70616" hidden="1"/>
    <row r="70617" hidden="1"/>
    <row r="70618" hidden="1"/>
    <row r="70619" hidden="1"/>
    <row r="70620" hidden="1"/>
    <row r="70621" hidden="1"/>
    <row r="70622" hidden="1"/>
    <row r="70623" hidden="1"/>
    <row r="70624" hidden="1"/>
    <row r="70625" hidden="1"/>
    <row r="70626" hidden="1"/>
    <row r="70627" hidden="1"/>
    <row r="70628" hidden="1"/>
    <row r="70629" hidden="1"/>
    <row r="70630" hidden="1"/>
    <row r="70631" hidden="1"/>
    <row r="70632" hidden="1"/>
    <row r="70633" hidden="1"/>
    <row r="70634" hidden="1"/>
    <row r="70635" hidden="1"/>
    <row r="70636" hidden="1"/>
    <row r="70637" hidden="1"/>
    <row r="70638" hidden="1"/>
    <row r="70639" hidden="1"/>
    <row r="70640" hidden="1"/>
    <row r="70641" hidden="1"/>
    <row r="70642" hidden="1"/>
    <row r="70643" hidden="1"/>
    <row r="70644" hidden="1"/>
    <row r="70645" hidden="1"/>
    <row r="70646" hidden="1"/>
    <row r="70647" hidden="1"/>
    <row r="70648" hidden="1"/>
    <row r="70649" hidden="1"/>
    <row r="70650" hidden="1"/>
    <row r="70651" hidden="1"/>
    <row r="70652" hidden="1"/>
    <row r="70653" hidden="1"/>
    <row r="70654" hidden="1"/>
    <row r="70655" hidden="1"/>
    <row r="70656" hidden="1"/>
    <row r="70657" hidden="1"/>
    <row r="70658" hidden="1"/>
    <row r="70659" hidden="1"/>
    <row r="70660" hidden="1"/>
    <row r="70661" hidden="1"/>
    <row r="70662" hidden="1"/>
    <row r="70663" hidden="1"/>
    <row r="70664" hidden="1"/>
    <row r="70665" hidden="1"/>
    <row r="70666" hidden="1"/>
    <row r="70667" hidden="1"/>
    <row r="70668" hidden="1"/>
    <row r="70669" hidden="1"/>
    <row r="70670" hidden="1"/>
    <row r="70671" hidden="1"/>
    <row r="70672" hidden="1"/>
    <row r="70673" hidden="1"/>
    <row r="70674" hidden="1"/>
    <row r="70675" hidden="1"/>
    <row r="70676" hidden="1"/>
    <row r="70677" hidden="1"/>
    <row r="70678" hidden="1"/>
    <row r="70679" hidden="1"/>
    <row r="70680" hidden="1"/>
    <row r="70681" hidden="1"/>
    <row r="70682" hidden="1"/>
    <row r="70683" hidden="1"/>
    <row r="70684" hidden="1"/>
    <row r="70685" hidden="1"/>
    <row r="70686" hidden="1"/>
    <row r="70687" hidden="1"/>
    <row r="70688" hidden="1"/>
    <row r="70689" hidden="1"/>
    <row r="70690" hidden="1"/>
    <row r="70691" hidden="1"/>
    <row r="70692" hidden="1"/>
    <row r="70693" hidden="1"/>
    <row r="70694" hidden="1"/>
    <row r="70695" hidden="1"/>
    <row r="70696" hidden="1"/>
    <row r="70697" hidden="1"/>
    <row r="70698" hidden="1"/>
    <row r="70699" hidden="1"/>
    <row r="70700" hidden="1"/>
    <row r="70701" hidden="1"/>
    <row r="70702" hidden="1"/>
    <row r="70703" hidden="1"/>
    <row r="70704" hidden="1"/>
    <row r="70705" hidden="1"/>
    <row r="70706" hidden="1"/>
    <row r="70707" hidden="1"/>
    <row r="70708" hidden="1"/>
    <row r="70709" hidden="1"/>
    <row r="70710" hidden="1"/>
    <row r="70711" hidden="1"/>
    <row r="70712" hidden="1"/>
    <row r="70713" hidden="1"/>
    <row r="70714" hidden="1"/>
    <row r="70715" hidden="1"/>
    <row r="70716" hidden="1"/>
    <row r="70717" hidden="1"/>
    <row r="70718" hidden="1"/>
    <row r="70719" hidden="1"/>
    <row r="70720" hidden="1"/>
    <row r="70721" hidden="1"/>
    <row r="70722" hidden="1"/>
    <row r="70723" hidden="1"/>
    <row r="70724" hidden="1"/>
    <row r="70725" hidden="1"/>
    <row r="70726" hidden="1"/>
    <row r="70727" hidden="1"/>
    <row r="70728" hidden="1"/>
    <row r="70729" hidden="1"/>
    <row r="70730" hidden="1"/>
    <row r="70731" hidden="1"/>
    <row r="70732" hidden="1"/>
    <row r="70733" hidden="1"/>
    <row r="70734" hidden="1"/>
    <row r="70735" hidden="1"/>
    <row r="70736" hidden="1"/>
    <row r="70737" hidden="1"/>
    <row r="70738" hidden="1"/>
    <row r="70739" hidden="1"/>
    <row r="70740" hidden="1"/>
    <row r="70741" hidden="1"/>
    <row r="70742" hidden="1"/>
    <row r="70743" hidden="1"/>
    <row r="70744" hidden="1"/>
    <row r="70745" hidden="1"/>
    <row r="70746" hidden="1"/>
    <row r="70747" hidden="1"/>
    <row r="70748" hidden="1"/>
    <row r="70749" hidden="1"/>
    <row r="70750" hidden="1"/>
    <row r="70751" hidden="1"/>
    <row r="70752" hidden="1"/>
    <row r="70753" hidden="1"/>
    <row r="70754" hidden="1"/>
    <row r="70755" hidden="1"/>
    <row r="70756" hidden="1"/>
    <row r="70757" hidden="1"/>
    <row r="70758" hidden="1"/>
    <row r="70759" hidden="1"/>
    <row r="70760" hidden="1"/>
    <row r="70761" hidden="1"/>
    <row r="70762" hidden="1"/>
    <row r="70763" hidden="1"/>
    <row r="70764" hidden="1"/>
    <row r="70765" hidden="1"/>
    <row r="70766" hidden="1"/>
    <row r="70767" hidden="1"/>
    <row r="70768" hidden="1"/>
    <row r="70769" hidden="1"/>
    <row r="70770" hidden="1"/>
    <row r="70771" hidden="1"/>
    <row r="70772" hidden="1"/>
    <row r="70773" hidden="1"/>
    <row r="70774" hidden="1"/>
    <row r="70775" hidden="1"/>
    <row r="70776" hidden="1"/>
    <row r="70777" hidden="1"/>
    <row r="70778" hidden="1"/>
    <row r="70779" hidden="1"/>
    <row r="70780" hidden="1"/>
    <row r="70781" hidden="1"/>
    <row r="70782" hidden="1"/>
    <row r="70783" hidden="1"/>
    <row r="70784" hidden="1"/>
    <row r="70785" hidden="1"/>
    <row r="70786" hidden="1"/>
    <row r="70787" hidden="1"/>
    <row r="70788" hidden="1"/>
    <row r="70789" hidden="1"/>
    <row r="70790" hidden="1"/>
    <row r="70791" hidden="1"/>
    <row r="70792" hidden="1"/>
    <row r="70793" hidden="1"/>
    <row r="70794" hidden="1"/>
    <row r="70795" hidden="1"/>
    <row r="70796" hidden="1"/>
    <row r="70797" hidden="1"/>
    <row r="70798" hidden="1"/>
    <row r="70799" hidden="1"/>
    <row r="70800" hidden="1"/>
    <row r="70801" hidden="1"/>
    <row r="70802" hidden="1"/>
    <row r="70803" hidden="1"/>
    <row r="70804" hidden="1"/>
    <row r="70805" hidden="1"/>
    <row r="70806" hidden="1"/>
    <row r="70807" hidden="1"/>
    <row r="70808" hidden="1"/>
    <row r="70809" hidden="1"/>
    <row r="70810" hidden="1"/>
    <row r="70811" hidden="1"/>
    <row r="70812" hidden="1"/>
    <row r="70813" hidden="1"/>
    <row r="70814" hidden="1"/>
    <row r="70815" hidden="1"/>
    <row r="70816" hidden="1"/>
    <row r="70817" hidden="1"/>
    <row r="70818" hidden="1"/>
    <row r="70819" hidden="1"/>
    <row r="70820" hidden="1"/>
    <row r="70821" hidden="1"/>
    <row r="70822" hidden="1"/>
    <row r="70823" hidden="1"/>
    <row r="70824" hidden="1"/>
    <row r="70825" hidden="1"/>
    <row r="70826" hidden="1"/>
    <row r="70827" hidden="1"/>
    <row r="70828" hidden="1"/>
    <row r="70829" hidden="1"/>
    <row r="70830" hidden="1"/>
    <row r="70831" hidden="1"/>
    <row r="70832" hidden="1"/>
    <row r="70833" hidden="1"/>
    <row r="70834" hidden="1"/>
    <row r="70835" hidden="1"/>
    <row r="70836" hidden="1"/>
    <row r="70837" hidden="1"/>
    <row r="70838" hidden="1"/>
    <row r="70839" hidden="1"/>
    <row r="70840" hidden="1"/>
    <row r="70841" hidden="1"/>
    <row r="70842" hidden="1"/>
    <row r="70843" hidden="1"/>
    <row r="70844" hidden="1"/>
    <row r="70845" hidden="1"/>
    <row r="70846" hidden="1"/>
    <row r="70847" hidden="1"/>
    <row r="70848" hidden="1"/>
    <row r="70849" hidden="1"/>
    <row r="70850" hidden="1"/>
    <row r="70851" hidden="1"/>
    <row r="70852" hidden="1"/>
    <row r="70853" hidden="1"/>
    <row r="70854" hidden="1"/>
    <row r="70855" hidden="1"/>
    <row r="70856" hidden="1"/>
    <row r="70857" hidden="1"/>
    <row r="70858" hidden="1"/>
    <row r="70859" hidden="1"/>
    <row r="70860" hidden="1"/>
    <row r="70861" hidden="1"/>
    <row r="70862" hidden="1"/>
    <row r="70863" hidden="1"/>
    <row r="70864" hidden="1"/>
    <row r="70865" hidden="1"/>
    <row r="70866" hidden="1"/>
    <row r="70867" hidden="1"/>
    <row r="70868" hidden="1"/>
    <row r="70869" hidden="1"/>
    <row r="70870" hidden="1"/>
    <row r="70871" hidden="1"/>
    <row r="70872" hidden="1"/>
    <row r="70873" hidden="1"/>
    <row r="70874" hidden="1"/>
    <row r="70875" hidden="1"/>
    <row r="70876" hidden="1"/>
    <row r="70877" hidden="1"/>
    <row r="70878" hidden="1"/>
    <row r="70879" hidden="1"/>
    <row r="70880" hidden="1"/>
    <row r="70881" hidden="1"/>
    <row r="70882" hidden="1"/>
    <row r="70883" hidden="1"/>
    <row r="70884" hidden="1"/>
    <row r="70885" hidden="1"/>
    <row r="70886" hidden="1"/>
    <row r="70887" hidden="1"/>
    <row r="70888" hidden="1"/>
    <row r="70889" hidden="1"/>
    <row r="70890" hidden="1"/>
    <row r="70891" hidden="1"/>
    <row r="70892" hidden="1"/>
    <row r="70893" hidden="1"/>
    <row r="70894" hidden="1"/>
    <row r="70895" hidden="1"/>
    <row r="70896" hidden="1"/>
    <row r="70897" hidden="1"/>
    <row r="70898" hidden="1"/>
    <row r="70899" hidden="1"/>
    <row r="70900" hidden="1"/>
    <row r="70901" hidden="1"/>
    <row r="70902" hidden="1"/>
    <row r="70903" hidden="1"/>
    <row r="70904" hidden="1"/>
    <row r="70905" hidden="1"/>
    <row r="70906" hidden="1"/>
    <row r="70907" hidden="1"/>
    <row r="70908" hidden="1"/>
    <row r="70909" hidden="1"/>
    <row r="70910" hidden="1"/>
    <row r="70911" hidden="1"/>
    <row r="70912" hidden="1"/>
    <row r="70913" hidden="1"/>
    <row r="70914" hidden="1"/>
    <row r="70915" hidden="1"/>
    <row r="70916" hidden="1"/>
    <row r="70917" hidden="1"/>
    <row r="70918" hidden="1"/>
    <row r="70919" hidden="1"/>
    <row r="70920" hidden="1"/>
    <row r="70921" hidden="1"/>
    <row r="70922" hidden="1"/>
    <row r="70923" hidden="1"/>
    <row r="70924" hidden="1"/>
    <row r="70925" hidden="1"/>
    <row r="70926" hidden="1"/>
    <row r="70927" hidden="1"/>
    <row r="70928" hidden="1"/>
    <row r="70929" hidden="1"/>
    <row r="70930" hidden="1"/>
    <row r="70931" hidden="1"/>
    <row r="70932" hidden="1"/>
    <row r="70933" hidden="1"/>
    <row r="70934" hidden="1"/>
    <row r="70935" hidden="1"/>
    <row r="70936" hidden="1"/>
    <row r="70937" hidden="1"/>
    <row r="70938" hidden="1"/>
    <row r="70939" hidden="1"/>
    <row r="70940" hidden="1"/>
    <row r="70941" hidden="1"/>
    <row r="70942" hidden="1"/>
    <row r="70943" hidden="1"/>
    <row r="70944" hidden="1"/>
    <row r="70945" hidden="1"/>
    <row r="70946" hidden="1"/>
    <row r="70947" hidden="1"/>
    <row r="70948" hidden="1"/>
    <row r="70949" hidden="1"/>
    <row r="70950" hidden="1"/>
    <row r="70951" hidden="1"/>
    <row r="70952" hidden="1"/>
    <row r="70953" hidden="1"/>
    <row r="70954" hidden="1"/>
    <row r="70955" hidden="1"/>
    <row r="70956" hidden="1"/>
    <row r="70957" hidden="1"/>
    <row r="70958" hidden="1"/>
    <row r="70959" hidden="1"/>
    <row r="70960" hidden="1"/>
    <row r="70961" hidden="1"/>
    <row r="70962" hidden="1"/>
    <row r="70963" hidden="1"/>
    <row r="70964" hidden="1"/>
    <row r="70965" hidden="1"/>
    <row r="70966" hidden="1"/>
    <row r="70967" hidden="1"/>
    <row r="70968" hidden="1"/>
    <row r="70969" hidden="1"/>
    <row r="70970" hidden="1"/>
    <row r="70971" hidden="1"/>
    <row r="70972" hidden="1"/>
    <row r="70973" hidden="1"/>
    <row r="70974" hidden="1"/>
    <row r="70975" hidden="1"/>
    <row r="70976" hidden="1"/>
    <row r="70977" hidden="1"/>
    <row r="70978" hidden="1"/>
    <row r="70979" hidden="1"/>
    <row r="70980" hidden="1"/>
    <row r="70981" hidden="1"/>
    <row r="70982" hidden="1"/>
    <row r="70983" hidden="1"/>
    <row r="70984" hidden="1"/>
    <row r="70985" hidden="1"/>
    <row r="70986" hidden="1"/>
    <row r="70987" hidden="1"/>
    <row r="70988" hidden="1"/>
    <row r="70989" hidden="1"/>
    <row r="70990" hidden="1"/>
    <row r="70991" hidden="1"/>
    <row r="70992" hidden="1"/>
    <row r="70993" hidden="1"/>
    <row r="70994" hidden="1"/>
    <row r="70995" hidden="1"/>
    <row r="70996" hidden="1"/>
    <row r="70997" hidden="1"/>
    <row r="70998" hidden="1"/>
    <row r="70999" hidden="1"/>
    <row r="71000" hidden="1"/>
    <row r="71001" hidden="1"/>
    <row r="71002" hidden="1"/>
    <row r="71003" hidden="1"/>
    <row r="71004" hidden="1"/>
    <row r="71005" hidden="1"/>
    <row r="71006" hidden="1"/>
    <row r="71007" hidden="1"/>
    <row r="71008" hidden="1"/>
    <row r="71009" hidden="1"/>
    <row r="71010" hidden="1"/>
    <row r="71011" hidden="1"/>
    <row r="71012" hidden="1"/>
    <row r="71013" hidden="1"/>
    <row r="71014" hidden="1"/>
    <row r="71015" hidden="1"/>
    <row r="71016" hidden="1"/>
    <row r="71017" hidden="1"/>
    <row r="71018" hidden="1"/>
    <row r="71019" hidden="1"/>
    <row r="71020" hidden="1"/>
    <row r="71021" hidden="1"/>
    <row r="71022" hidden="1"/>
    <row r="71023" hidden="1"/>
    <row r="71024" hidden="1"/>
    <row r="71025" hidden="1"/>
    <row r="71026" hidden="1"/>
    <row r="71027" hidden="1"/>
    <row r="71028" hidden="1"/>
    <row r="71029" hidden="1"/>
    <row r="71030" hidden="1"/>
    <row r="71031" hidden="1"/>
    <row r="71032" hidden="1"/>
    <row r="71033" hidden="1"/>
    <row r="71034" hidden="1"/>
    <row r="71035" hidden="1"/>
    <row r="71036" hidden="1"/>
    <row r="71037" hidden="1"/>
    <row r="71038" hidden="1"/>
    <row r="71039" hidden="1"/>
    <row r="71040" hidden="1"/>
    <row r="71041" hidden="1"/>
    <row r="71042" hidden="1"/>
    <row r="71043" hidden="1"/>
    <row r="71044" hidden="1"/>
    <row r="71045" hidden="1"/>
    <row r="71046" hidden="1"/>
    <row r="71047" hidden="1"/>
    <row r="71048" hidden="1"/>
    <row r="71049" hidden="1"/>
    <row r="71050" hidden="1"/>
    <row r="71051" hidden="1"/>
    <row r="71052" hidden="1"/>
    <row r="71053" hidden="1"/>
    <row r="71054" hidden="1"/>
    <row r="71055" hidden="1"/>
    <row r="71056" hidden="1"/>
    <row r="71057" hidden="1"/>
    <row r="71058" hidden="1"/>
    <row r="71059" hidden="1"/>
    <row r="71060" hidden="1"/>
    <row r="71061" hidden="1"/>
    <row r="71062" hidden="1"/>
    <row r="71063" hidden="1"/>
    <row r="71064" hidden="1"/>
    <row r="71065" hidden="1"/>
    <row r="71066" hidden="1"/>
    <row r="71067" hidden="1"/>
    <row r="71068" hidden="1"/>
    <row r="71069" hidden="1"/>
    <row r="71070" hidden="1"/>
    <row r="71071" hidden="1"/>
    <row r="71072" hidden="1"/>
    <row r="71073" hidden="1"/>
    <row r="71074" hidden="1"/>
    <row r="71075" hidden="1"/>
    <row r="71076" hidden="1"/>
    <row r="71077" hidden="1"/>
    <row r="71078" hidden="1"/>
    <row r="71079" hidden="1"/>
    <row r="71080" hidden="1"/>
    <row r="71081" hidden="1"/>
    <row r="71082" hidden="1"/>
    <row r="71083" hidden="1"/>
    <row r="71084" hidden="1"/>
    <row r="71085" hidden="1"/>
    <row r="71086" hidden="1"/>
    <row r="71087" hidden="1"/>
    <row r="71088" hidden="1"/>
    <row r="71089" hidden="1"/>
    <row r="71090" hidden="1"/>
    <row r="71091" hidden="1"/>
    <row r="71092" hidden="1"/>
    <row r="71093" hidden="1"/>
    <row r="71094" hidden="1"/>
    <row r="71095" hidden="1"/>
    <row r="71096" hidden="1"/>
    <row r="71097" hidden="1"/>
    <row r="71098" hidden="1"/>
    <row r="71099" hidden="1"/>
    <row r="71100" hidden="1"/>
    <row r="71101" hidden="1"/>
    <row r="71102" hidden="1"/>
    <row r="71103" hidden="1"/>
    <row r="71104" hidden="1"/>
    <row r="71105" hidden="1"/>
    <row r="71106" hidden="1"/>
    <row r="71107" hidden="1"/>
    <row r="71108" hidden="1"/>
    <row r="71109" hidden="1"/>
    <row r="71110" hidden="1"/>
    <row r="71111" hidden="1"/>
    <row r="71112" hidden="1"/>
    <row r="71113" hidden="1"/>
    <row r="71114" hidden="1"/>
    <row r="71115" hidden="1"/>
    <row r="71116" hidden="1"/>
    <row r="71117" hidden="1"/>
    <row r="71118" hidden="1"/>
    <row r="71119" hidden="1"/>
    <row r="71120" hidden="1"/>
    <row r="71121" hidden="1"/>
    <row r="71122" hidden="1"/>
    <row r="71123" hidden="1"/>
    <row r="71124" hidden="1"/>
    <row r="71125" hidden="1"/>
    <row r="71126" hidden="1"/>
    <row r="71127" hidden="1"/>
    <row r="71128" hidden="1"/>
    <row r="71129" hidden="1"/>
    <row r="71130" hidden="1"/>
    <row r="71131" hidden="1"/>
    <row r="71132" hidden="1"/>
    <row r="71133" hidden="1"/>
    <row r="71134" hidden="1"/>
    <row r="71135" hidden="1"/>
    <row r="71136" hidden="1"/>
    <row r="71137" hidden="1"/>
    <row r="71138" hidden="1"/>
    <row r="71139" hidden="1"/>
    <row r="71140" hidden="1"/>
    <row r="71141" hidden="1"/>
    <row r="71142" hidden="1"/>
    <row r="71143" hidden="1"/>
    <row r="71144" hidden="1"/>
    <row r="71145" hidden="1"/>
    <row r="71146" hidden="1"/>
    <row r="71147" hidden="1"/>
    <row r="71148" hidden="1"/>
    <row r="71149" hidden="1"/>
    <row r="71150" hidden="1"/>
    <row r="71151" hidden="1"/>
    <row r="71152" hidden="1"/>
    <row r="71153" hidden="1"/>
    <row r="71154" hidden="1"/>
    <row r="71155" hidden="1"/>
    <row r="71156" hidden="1"/>
    <row r="71157" hidden="1"/>
    <row r="71158" hidden="1"/>
    <row r="71159" hidden="1"/>
    <row r="71160" hidden="1"/>
    <row r="71161" hidden="1"/>
    <row r="71162" hidden="1"/>
    <row r="71163" hidden="1"/>
    <row r="71164" hidden="1"/>
    <row r="71165" hidden="1"/>
    <row r="71166" hidden="1"/>
    <row r="71167" hidden="1"/>
    <row r="71168" hidden="1"/>
    <row r="71169" hidden="1"/>
    <row r="71170" hidden="1"/>
    <row r="71171" hidden="1"/>
    <row r="71172" hidden="1"/>
    <row r="71173" hidden="1"/>
    <row r="71174" hidden="1"/>
    <row r="71175" hidden="1"/>
    <row r="71176" hidden="1"/>
    <row r="71177" hidden="1"/>
    <row r="71178" hidden="1"/>
    <row r="71179" hidden="1"/>
    <row r="71180" hidden="1"/>
    <row r="71181" hidden="1"/>
    <row r="71182" hidden="1"/>
    <row r="71183" hidden="1"/>
    <row r="71184" hidden="1"/>
    <row r="71185" hidden="1"/>
    <row r="71186" hidden="1"/>
    <row r="71187" hidden="1"/>
    <row r="71188" hidden="1"/>
    <row r="71189" hidden="1"/>
    <row r="71190" hidden="1"/>
    <row r="71191" hidden="1"/>
    <row r="71192" hidden="1"/>
    <row r="71193" hidden="1"/>
    <row r="71194" hidden="1"/>
    <row r="71195" hidden="1"/>
    <row r="71196" hidden="1"/>
    <row r="71197" hidden="1"/>
    <row r="71198" hidden="1"/>
    <row r="71199" hidden="1"/>
    <row r="71200" hidden="1"/>
    <row r="71201" hidden="1"/>
    <row r="71202" hidden="1"/>
    <row r="71203" hidden="1"/>
    <row r="71204" hidden="1"/>
    <row r="71205" hidden="1"/>
    <row r="71206" hidden="1"/>
    <row r="71207" hidden="1"/>
    <row r="71208" hidden="1"/>
    <row r="71209" hidden="1"/>
    <row r="71210" hidden="1"/>
    <row r="71211" hidden="1"/>
    <row r="71212" hidden="1"/>
    <row r="71213" hidden="1"/>
    <row r="71214" hidden="1"/>
    <row r="71215" hidden="1"/>
    <row r="71216" hidden="1"/>
    <row r="71217" hidden="1"/>
    <row r="71218" hidden="1"/>
    <row r="71219" hidden="1"/>
    <row r="71220" hidden="1"/>
    <row r="71221" hidden="1"/>
    <row r="71222" hidden="1"/>
    <row r="71223" hidden="1"/>
    <row r="71224" hidden="1"/>
    <row r="71225" hidden="1"/>
    <row r="71226" hidden="1"/>
    <row r="71227" hidden="1"/>
    <row r="71228" hidden="1"/>
    <row r="71229" hidden="1"/>
    <row r="71230" hidden="1"/>
    <row r="71231" hidden="1"/>
    <row r="71232" hidden="1"/>
    <row r="71233" hidden="1"/>
    <row r="71234" hidden="1"/>
    <row r="71235" hidden="1"/>
    <row r="71236" hidden="1"/>
    <row r="71237" hidden="1"/>
    <row r="71238" hidden="1"/>
    <row r="71239" hidden="1"/>
    <row r="71240" hidden="1"/>
    <row r="71241" hidden="1"/>
    <row r="71242" hidden="1"/>
    <row r="71243" hidden="1"/>
    <row r="71244" hidden="1"/>
    <row r="71245" hidden="1"/>
    <row r="71246" hidden="1"/>
    <row r="71247" hidden="1"/>
    <row r="71248" hidden="1"/>
    <row r="71249" hidden="1"/>
    <row r="71250" hidden="1"/>
    <row r="71251" hidden="1"/>
    <row r="71252" hidden="1"/>
    <row r="71253" hidden="1"/>
    <row r="71254" hidden="1"/>
    <row r="71255" hidden="1"/>
    <row r="71256" hidden="1"/>
    <row r="71257" hidden="1"/>
    <row r="71258" hidden="1"/>
    <row r="71259" hidden="1"/>
    <row r="71260" hidden="1"/>
    <row r="71261" hidden="1"/>
    <row r="71262" hidden="1"/>
    <row r="71263" hidden="1"/>
    <row r="71264" hidden="1"/>
    <row r="71265" hidden="1"/>
    <row r="71266" hidden="1"/>
    <row r="71267" hidden="1"/>
    <row r="71268" hidden="1"/>
    <row r="71269" hidden="1"/>
    <row r="71270" hidden="1"/>
    <row r="71271" hidden="1"/>
    <row r="71272" hidden="1"/>
    <row r="71273" hidden="1"/>
    <row r="71274" hidden="1"/>
    <row r="71275" hidden="1"/>
    <row r="71276" hidden="1"/>
    <row r="71277" hidden="1"/>
    <row r="71278" hidden="1"/>
    <row r="71279" hidden="1"/>
    <row r="71280" hidden="1"/>
    <row r="71281" hidden="1"/>
    <row r="71282" hidden="1"/>
    <row r="71283" hidden="1"/>
    <row r="71284" hidden="1"/>
    <row r="71285" hidden="1"/>
    <row r="71286" hidden="1"/>
    <row r="71287" hidden="1"/>
    <row r="71288" hidden="1"/>
    <row r="71289" hidden="1"/>
    <row r="71290" hidden="1"/>
    <row r="71291" hidden="1"/>
    <row r="71292" hidden="1"/>
    <row r="71293" hidden="1"/>
    <row r="71294" hidden="1"/>
    <row r="71295" hidden="1"/>
    <row r="71296" hidden="1"/>
    <row r="71297" hidden="1"/>
    <row r="71298" hidden="1"/>
    <row r="71299" hidden="1"/>
    <row r="71300" hidden="1"/>
    <row r="71301" hidden="1"/>
    <row r="71302" hidden="1"/>
    <row r="71303" hidden="1"/>
    <row r="71304" hidden="1"/>
    <row r="71305" hidden="1"/>
    <row r="71306" hidden="1"/>
    <row r="71307" hidden="1"/>
    <row r="71308" hidden="1"/>
    <row r="71309" hidden="1"/>
    <row r="71310" hidden="1"/>
    <row r="71311" hidden="1"/>
    <row r="71312" hidden="1"/>
    <row r="71313" hidden="1"/>
    <row r="71314" hidden="1"/>
    <row r="71315" hidden="1"/>
    <row r="71316" hidden="1"/>
    <row r="71317" hidden="1"/>
    <row r="71318" hidden="1"/>
    <row r="71319" hidden="1"/>
    <row r="71320" hidden="1"/>
    <row r="71321" hidden="1"/>
    <row r="71322" hidden="1"/>
    <row r="71323" hidden="1"/>
    <row r="71324" hidden="1"/>
    <row r="71325" hidden="1"/>
    <row r="71326" hidden="1"/>
    <row r="71327" hidden="1"/>
    <row r="71328" hidden="1"/>
    <row r="71329" hidden="1"/>
    <row r="71330" hidden="1"/>
    <row r="71331" hidden="1"/>
    <row r="71332" hidden="1"/>
    <row r="71333" hidden="1"/>
    <row r="71334" hidden="1"/>
    <row r="71335" hidden="1"/>
    <row r="71336" hidden="1"/>
    <row r="71337" hidden="1"/>
    <row r="71338" hidden="1"/>
    <row r="71339" hidden="1"/>
    <row r="71340" hidden="1"/>
    <row r="71341" hidden="1"/>
    <row r="71342" hidden="1"/>
    <row r="71343" hidden="1"/>
    <row r="71344" hidden="1"/>
    <row r="71345" hidden="1"/>
    <row r="71346" hidden="1"/>
    <row r="71347" hidden="1"/>
    <row r="71348" hidden="1"/>
    <row r="71349" hidden="1"/>
    <row r="71350" hidden="1"/>
    <row r="71351" hidden="1"/>
    <row r="71352" hidden="1"/>
    <row r="71353" hidden="1"/>
    <row r="71354" hidden="1"/>
    <row r="71355" hidden="1"/>
    <row r="71356" hidden="1"/>
    <row r="71357" hidden="1"/>
    <row r="71358" hidden="1"/>
    <row r="71359" hidden="1"/>
    <row r="71360" hidden="1"/>
    <row r="71361" hidden="1"/>
    <row r="71362" hidden="1"/>
    <row r="71363" hidden="1"/>
    <row r="71364" hidden="1"/>
    <row r="71365" hidden="1"/>
    <row r="71366" hidden="1"/>
    <row r="71367" hidden="1"/>
    <row r="71368" hidden="1"/>
    <row r="71369" hidden="1"/>
    <row r="71370" hidden="1"/>
    <row r="71371" hidden="1"/>
    <row r="71372" hidden="1"/>
    <row r="71373" hidden="1"/>
    <row r="71374" hidden="1"/>
    <row r="71375" hidden="1"/>
    <row r="71376" hidden="1"/>
    <row r="71377" hidden="1"/>
    <row r="71378" hidden="1"/>
    <row r="71379" hidden="1"/>
    <row r="71380" hidden="1"/>
    <row r="71381" hidden="1"/>
    <row r="71382" hidden="1"/>
    <row r="71383" hidden="1"/>
    <row r="71384" hidden="1"/>
    <row r="71385" hidden="1"/>
    <row r="71386" hidden="1"/>
    <row r="71387" hidden="1"/>
    <row r="71388" hidden="1"/>
    <row r="71389" hidden="1"/>
    <row r="71390" hidden="1"/>
    <row r="71391" hidden="1"/>
    <row r="71392" hidden="1"/>
    <row r="71393" hidden="1"/>
    <row r="71394" hidden="1"/>
    <row r="71395" hidden="1"/>
    <row r="71396" hidden="1"/>
    <row r="71397" hidden="1"/>
    <row r="71398" hidden="1"/>
    <row r="71399" hidden="1"/>
    <row r="71400" hidden="1"/>
    <row r="71401" hidden="1"/>
    <row r="71402" hidden="1"/>
    <row r="71403" hidden="1"/>
    <row r="71404" hidden="1"/>
    <row r="71405" hidden="1"/>
    <row r="71406" hidden="1"/>
    <row r="71407" hidden="1"/>
    <row r="71408" hidden="1"/>
    <row r="71409" hidden="1"/>
    <row r="71410" hidden="1"/>
    <row r="71411" hidden="1"/>
    <row r="71412" hidden="1"/>
    <row r="71413" hidden="1"/>
    <row r="71414" hidden="1"/>
    <row r="71415" hidden="1"/>
    <row r="71416" hidden="1"/>
    <row r="71417" hidden="1"/>
    <row r="71418" hidden="1"/>
    <row r="71419" hidden="1"/>
    <row r="71420" hidden="1"/>
    <row r="71421" hidden="1"/>
    <row r="71422" hidden="1"/>
    <row r="71423" hidden="1"/>
    <row r="71424" hidden="1"/>
    <row r="71425" hidden="1"/>
    <row r="71426" hidden="1"/>
    <row r="71427" hidden="1"/>
    <row r="71428" hidden="1"/>
    <row r="71429" hidden="1"/>
    <row r="71430" hidden="1"/>
    <row r="71431" hidden="1"/>
    <row r="71432" hidden="1"/>
    <row r="71433" hidden="1"/>
    <row r="71434" hidden="1"/>
    <row r="71435" hidden="1"/>
    <row r="71436" hidden="1"/>
    <row r="71437" hidden="1"/>
    <row r="71438" hidden="1"/>
    <row r="71439" hidden="1"/>
    <row r="71440" hidden="1"/>
    <row r="71441" hidden="1"/>
    <row r="71442" hidden="1"/>
    <row r="71443" hidden="1"/>
    <row r="71444" hidden="1"/>
    <row r="71445" hidden="1"/>
    <row r="71446" hidden="1"/>
    <row r="71447" hidden="1"/>
    <row r="71448" hidden="1"/>
    <row r="71449" hidden="1"/>
    <row r="71450" hidden="1"/>
    <row r="71451" hidden="1"/>
    <row r="71452" hidden="1"/>
    <row r="71453" hidden="1"/>
    <row r="71454" hidden="1"/>
    <row r="71455" hidden="1"/>
    <row r="71456" hidden="1"/>
    <row r="71457" hidden="1"/>
    <row r="71458" hidden="1"/>
    <row r="71459" hidden="1"/>
    <row r="71460" hidden="1"/>
    <row r="71461" hidden="1"/>
    <row r="71462" hidden="1"/>
    <row r="71463" hidden="1"/>
    <row r="71464" hidden="1"/>
    <row r="71465" hidden="1"/>
    <row r="71466" hidden="1"/>
    <row r="71467" hidden="1"/>
    <row r="71468" hidden="1"/>
    <row r="71469" hidden="1"/>
    <row r="71470" hidden="1"/>
    <row r="71471" hidden="1"/>
    <row r="71472" hidden="1"/>
    <row r="71473" hidden="1"/>
    <row r="71474" hidden="1"/>
    <row r="71475" hidden="1"/>
    <row r="71476" hidden="1"/>
    <row r="71477" hidden="1"/>
    <row r="71478" hidden="1"/>
    <row r="71479" hidden="1"/>
    <row r="71480" hidden="1"/>
    <row r="71481" hidden="1"/>
    <row r="71482" hidden="1"/>
    <row r="71483" hidden="1"/>
    <row r="71484" hidden="1"/>
    <row r="71485" hidden="1"/>
    <row r="71486" hidden="1"/>
    <row r="71487" hidden="1"/>
    <row r="71488" hidden="1"/>
    <row r="71489" hidden="1"/>
    <row r="71490" hidden="1"/>
    <row r="71491" hidden="1"/>
    <row r="71492" hidden="1"/>
    <row r="71493" hidden="1"/>
    <row r="71494" hidden="1"/>
    <row r="71495" hidden="1"/>
    <row r="71496" hidden="1"/>
    <row r="71497" hidden="1"/>
    <row r="71498" hidden="1"/>
    <row r="71499" hidden="1"/>
    <row r="71500" hidden="1"/>
    <row r="71501" hidden="1"/>
    <row r="71502" hidden="1"/>
    <row r="71503" hidden="1"/>
    <row r="71504" hidden="1"/>
    <row r="71505" hidden="1"/>
    <row r="71506" hidden="1"/>
    <row r="71507" hidden="1"/>
    <row r="71508" hidden="1"/>
    <row r="71509" hidden="1"/>
    <row r="71510" hidden="1"/>
    <row r="71511" hidden="1"/>
    <row r="71512" hidden="1"/>
    <row r="71513" hidden="1"/>
    <row r="71514" hidden="1"/>
    <row r="71515" hidden="1"/>
    <row r="71516" hidden="1"/>
    <row r="71517" hidden="1"/>
    <row r="71518" hidden="1"/>
    <row r="71519" hidden="1"/>
    <row r="71520" hidden="1"/>
    <row r="71521" hidden="1"/>
    <row r="71522" hidden="1"/>
    <row r="71523" hidden="1"/>
    <row r="71524" hidden="1"/>
    <row r="71525" hidden="1"/>
    <row r="71526" hidden="1"/>
    <row r="71527" hidden="1"/>
    <row r="71528" hidden="1"/>
    <row r="71529" hidden="1"/>
    <row r="71530" hidden="1"/>
    <row r="71531" hidden="1"/>
    <row r="71532" hidden="1"/>
    <row r="71533" hidden="1"/>
    <row r="71534" hidden="1"/>
    <row r="71535" hidden="1"/>
    <row r="71536" hidden="1"/>
    <row r="71537" hidden="1"/>
    <row r="71538" hidden="1"/>
    <row r="71539" hidden="1"/>
    <row r="71540" hidden="1"/>
    <row r="71541" hidden="1"/>
    <row r="71542" hidden="1"/>
    <row r="71543" hidden="1"/>
    <row r="71544" hidden="1"/>
    <row r="71545" hidden="1"/>
    <row r="71546" hidden="1"/>
    <row r="71547" hidden="1"/>
    <row r="71548" hidden="1"/>
    <row r="71549" hidden="1"/>
    <row r="71550" hidden="1"/>
    <row r="71551" hidden="1"/>
    <row r="71552" hidden="1"/>
    <row r="71553" hidden="1"/>
    <row r="71554" hidden="1"/>
    <row r="71555" hidden="1"/>
    <row r="71556" hidden="1"/>
    <row r="71557" hidden="1"/>
    <row r="71558" hidden="1"/>
    <row r="71559" hidden="1"/>
    <row r="71560" hidden="1"/>
    <row r="71561" hidden="1"/>
    <row r="71562" hidden="1"/>
    <row r="71563" hidden="1"/>
    <row r="71564" hidden="1"/>
    <row r="71565" hidden="1"/>
    <row r="71566" hidden="1"/>
    <row r="71567" hidden="1"/>
    <row r="71568" hidden="1"/>
    <row r="71569" hidden="1"/>
    <row r="71570" hidden="1"/>
    <row r="71571" hidden="1"/>
    <row r="71572" hidden="1"/>
    <row r="71573" hidden="1"/>
    <row r="71574" hidden="1"/>
    <row r="71575" hidden="1"/>
    <row r="71576" hidden="1"/>
    <row r="71577" hidden="1"/>
    <row r="71578" hidden="1"/>
    <row r="71579" hidden="1"/>
    <row r="71580" hidden="1"/>
    <row r="71581" hidden="1"/>
    <row r="71582" hidden="1"/>
    <row r="71583" hidden="1"/>
    <row r="71584" hidden="1"/>
    <row r="71585" hidden="1"/>
    <row r="71586" hidden="1"/>
    <row r="71587" hidden="1"/>
    <row r="71588" hidden="1"/>
    <row r="71589" hidden="1"/>
    <row r="71590" hidden="1"/>
    <row r="71591" hidden="1"/>
    <row r="71592" hidden="1"/>
    <row r="71593" hidden="1"/>
    <row r="71594" hidden="1"/>
    <row r="71595" hidden="1"/>
    <row r="71596" hidden="1"/>
    <row r="71597" hidden="1"/>
    <row r="71598" hidden="1"/>
    <row r="71599" hidden="1"/>
    <row r="71600" hidden="1"/>
    <row r="71601" hidden="1"/>
    <row r="71602" hidden="1"/>
    <row r="71603" hidden="1"/>
    <row r="71604" hidden="1"/>
    <row r="71605" hidden="1"/>
    <row r="71606" hidden="1"/>
    <row r="71607" hidden="1"/>
    <row r="71608" hidden="1"/>
    <row r="71609" hidden="1"/>
    <row r="71610" hidden="1"/>
    <row r="71611" hidden="1"/>
    <row r="71612" hidden="1"/>
    <row r="71613" hidden="1"/>
    <row r="71614" hidden="1"/>
    <row r="71615" hidden="1"/>
    <row r="71616" hidden="1"/>
    <row r="71617" hidden="1"/>
    <row r="71618" hidden="1"/>
    <row r="71619" hidden="1"/>
    <row r="71620" hidden="1"/>
    <row r="71621" hidden="1"/>
    <row r="71622" hidden="1"/>
    <row r="71623" hidden="1"/>
    <row r="71624" hidden="1"/>
    <row r="71625" hidden="1"/>
    <row r="71626" hidden="1"/>
    <row r="71627" hidden="1"/>
    <row r="71628" hidden="1"/>
    <row r="71629" hidden="1"/>
    <row r="71630" hidden="1"/>
    <row r="71631" hidden="1"/>
    <row r="71632" hidden="1"/>
    <row r="71633" hidden="1"/>
    <row r="71634" hidden="1"/>
    <row r="71635" hidden="1"/>
    <row r="71636" hidden="1"/>
    <row r="71637" hidden="1"/>
    <row r="71638" hidden="1"/>
    <row r="71639" hidden="1"/>
    <row r="71640" hidden="1"/>
    <row r="71641" hidden="1"/>
    <row r="71642" hidden="1"/>
    <row r="71643" hidden="1"/>
    <row r="71644" hidden="1"/>
    <row r="71645" hidden="1"/>
    <row r="71646" hidden="1"/>
    <row r="71647" hidden="1"/>
    <row r="71648" hidden="1"/>
    <row r="71649" hidden="1"/>
    <row r="71650" hidden="1"/>
    <row r="71651" hidden="1"/>
    <row r="71652" hidden="1"/>
    <row r="71653" hidden="1"/>
    <row r="71654" hidden="1"/>
    <row r="71655" hidden="1"/>
    <row r="71656" hidden="1"/>
    <row r="71657" hidden="1"/>
    <row r="71658" hidden="1"/>
    <row r="71659" hidden="1"/>
    <row r="71660" hidden="1"/>
    <row r="71661" hidden="1"/>
    <row r="71662" hidden="1"/>
    <row r="71663" hidden="1"/>
    <row r="71664" hidden="1"/>
    <row r="71665" hidden="1"/>
    <row r="71666" hidden="1"/>
    <row r="71667" hidden="1"/>
    <row r="71668" hidden="1"/>
    <row r="71669" hidden="1"/>
    <row r="71670" hidden="1"/>
    <row r="71671" hidden="1"/>
    <row r="71672" hidden="1"/>
    <row r="71673" hidden="1"/>
    <row r="71674" hidden="1"/>
    <row r="71675" hidden="1"/>
    <row r="71676" hidden="1"/>
    <row r="71677" hidden="1"/>
    <row r="71678" hidden="1"/>
    <row r="71679" hidden="1"/>
    <row r="71680" hidden="1"/>
    <row r="71681" hidden="1"/>
    <row r="71682" hidden="1"/>
    <row r="71683" hidden="1"/>
    <row r="71684" hidden="1"/>
    <row r="71685" hidden="1"/>
    <row r="71686" hidden="1"/>
    <row r="71687" hidden="1"/>
    <row r="71688" hidden="1"/>
    <row r="71689" hidden="1"/>
    <row r="71690" hidden="1"/>
    <row r="71691" hidden="1"/>
    <row r="71692" hidden="1"/>
    <row r="71693" hidden="1"/>
    <row r="71694" hidden="1"/>
    <row r="71695" hidden="1"/>
    <row r="71696" hidden="1"/>
    <row r="71697" hidden="1"/>
    <row r="71698" hidden="1"/>
    <row r="71699" hidden="1"/>
    <row r="71700" hidden="1"/>
    <row r="71701" hidden="1"/>
    <row r="71702" hidden="1"/>
    <row r="71703" hidden="1"/>
    <row r="71704" hidden="1"/>
    <row r="71705" hidden="1"/>
    <row r="71706" hidden="1"/>
    <row r="71707" hidden="1"/>
    <row r="71708" hidden="1"/>
    <row r="71709" hidden="1"/>
    <row r="71710" hidden="1"/>
    <row r="71711" hidden="1"/>
    <row r="71712" hidden="1"/>
    <row r="71713" hidden="1"/>
    <row r="71714" hidden="1"/>
    <row r="71715" hidden="1"/>
    <row r="71716" hidden="1"/>
    <row r="71717" hidden="1"/>
    <row r="71718" hidden="1"/>
    <row r="71719" hidden="1"/>
    <row r="71720" hidden="1"/>
    <row r="71721" hidden="1"/>
    <row r="71722" hidden="1"/>
    <row r="71723" hidden="1"/>
    <row r="71724" hidden="1"/>
    <row r="71725" hidden="1"/>
    <row r="71726" hidden="1"/>
    <row r="71727" hidden="1"/>
    <row r="71728" hidden="1"/>
    <row r="71729" hidden="1"/>
    <row r="71730" hidden="1"/>
    <row r="71731" hidden="1"/>
    <row r="71732" hidden="1"/>
    <row r="71733" hidden="1"/>
    <row r="71734" hidden="1"/>
    <row r="71735" hidden="1"/>
    <row r="71736" hidden="1"/>
    <row r="71737" hidden="1"/>
    <row r="71738" hidden="1"/>
    <row r="71739" hidden="1"/>
    <row r="71740" hidden="1"/>
    <row r="71741" hidden="1"/>
    <row r="71742" hidden="1"/>
    <row r="71743" hidden="1"/>
    <row r="71744" hidden="1"/>
    <row r="71745" hidden="1"/>
    <row r="71746" hidden="1"/>
    <row r="71747" hidden="1"/>
    <row r="71748" hidden="1"/>
    <row r="71749" hidden="1"/>
    <row r="71750" hidden="1"/>
    <row r="71751" hidden="1"/>
    <row r="71752" hidden="1"/>
    <row r="71753" hidden="1"/>
    <row r="71754" hidden="1"/>
    <row r="71755" hidden="1"/>
    <row r="71756" hidden="1"/>
    <row r="71757" hidden="1"/>
    <row r="71758" hidden="1"/>
    <row r="71759" hidden="1"/>
    <row r="71760" hidden="1"/>
    <row r="71761" hidden="1"/>
    <row r="71762" hidden="1"/>
    <row r="71763" hidden="1"/>
    <row r="71764" hidden="1"/>
    <row r="71765" hidden="1"/>
    <row r="71766" hidden="1"/>
    <row r="71767" hidden="1"/>
    <row r="71768" hidden="1"/>
    <row r="71769" hidden="1"/>
    <row r="71770" hidden="1"/>
    <row r="71771" hidden="1"/>
    <row r="71772" hidden="1"/>
    <row r="71773" hidden="1"/>
    <row r="71774" hidden="1"/>
    <row r="71775" hidden="1"/>
    <row r="71776" hidden="1"/>
    <row r="71777" hidden="1"/>
    <row r="71778" hidden="1"/>
    <row r="71779" hidden="1"/>
    <row r="71780" hidden="1"/>
    <row r="71781" hidden="1"/>
    <row r="71782" hidden="1"/>
    <row r="71783" hidden="1"/>
    <row r="71784" hidden="1"/>
    <row r="71785" hidden="1"/>
    <row r="71786" hidden="1"/>
    <row r="71787" hidden="1"/>
    <row r="71788" hidden="1"/>
    <row r="71789" hidden="1"/>
    <row r="71790" hidden="1"/>
    <row r="71791" hidden="1"/>
    <row r="71792" hidden="1"/>
    <row r="71793" hidden="1"/>
    <row r="71794" hidden="1"/>
    <row r="71795" hidden="1"/>
    <row r="71796" hidden="1"/>
    <row r="71797" hidden="1"/>
    <row r="71798" hidden="1"/>
    <row r="71799" hidden="1"/>
    <row r="71800" hidden="1"/>
    <row r="71801" hidden="1"/>
    <row r="71802" hidden="1"/>
    <row r="71803" hidden="1"/>
    <row r="71804" hidden="1"/>
    <row r="71805" hidden="1"/>
    <row r="71806" hidden="1"/>
    <row r="71807" hidden="1"/>
    <row r="71808" hidden="1"/>
    <row r="71809" hidden="1"/>
    <row r="71810" hidden="1"/>
    <row r="71811" hidden="1"/>
    <row r="71812" hidden="1"/>
    <row r="71813" hidden="1"/>
    <row r="71814" hidden="1"/>
    <row r="71815" hidden="1"/>
    <row r="71816" hidden="1"/>
    <row r="71817" hidden="1"/>
    <row r="71818" hidden="1"/>
    <row r="71819" hidden="1"/>
    <row r="71820" hidden="1"/>
    <row r="71821" hidden="1"/>
    <row r="71822" hidden="1"/>
    <row r="71823" hidden="1"/>
    <row r="71824" hidden="1"/>
    <row r="71825" hidden="1"/>
    <row r="71826" hidden="1"/>
    <row r="71827" hidden="1"/>
    <row r="71828" hidden="1"/>
    <row r="71829" hidden="1"/>
    <row r="71830" hidden="1"/>
    <row r="71831" hidden="1"/>
    <row r="71832" hidden="1"/>
    <row r="71833" hidden="1"/>
    <row r="71834" hidden="1"/>
    <row r="71835" hidden="1"/>
    <row r="71836" hidden="1"/>
    <row r="71837" hidden="1"/>
    <row r="71838" hidden="1"/>
    <row r="71839" hidden="1"/>
    <row r="71840" hidden="1"/>
    <row r="71841" hidden="1"/>
    <row r="71842" hidden="1"/>
    <row r="71843" hidden="1"/>
    <row r="71844" hidden="1"/>
    <row r="71845" hidden="1"/>
    <row r="71846" hidden="1"/>
    <row r="71847" hidden="1"/>
    <row r="71848" hidden="1"/>
    <row r="71849" hidden="1"/>
    <row r="71850" hidden="1"/>
    <row r="71851" hidden="1"/>
    <row r="71852" hidden="1"/>
    <row r="71853" hidden="1"/>
    <row r="71854" hidden="1"/>
    <row r="71855" hidden="1"/>
    <row r="71856" hidden="1"/>
    <row r="71857" hidden="1"/>
    <row r="71858" hidden="1"/>
    <row r="71859" hidden="1"/>
    <row r="71860" hidden="1"/>
    <row r="71861" hidden="1"/>
    <row r="71862" hidden="1"/>
    <row r="71863" hidden="1"/>
    <row r="71864" hidden="1"/>
    <row r="71865" hidden="1"/>
    <row r="71866" hidden="1"/>
    <row r="71867" hidden="1"/>
    <row r="71868" hidden="1"/>
    <row r="71869" hidden="1"/>
    <row r="71870" hidden="1"/>
    <row r="71871" hidden="1"/>
    <row r="71872" hidden="1"/>
    <row r="71873" hidden="1"/>
    <row r="71874" hidden="1"/>
    <row r="71875" hidden="1"/>
    <row r="71876" hidden="1"/>
    <row r="71877" hidden="1"/>
    <row r="71878" hidden="1"/>
    <row r="71879" hidden="1"/>
    <row r="71880" hidden="1"/>
    <row r="71881" hidden="1"/>
    <row r="71882" hidden="1"/>
    <row r="71883" hidden="1"/>
    <row r="71884" hidden="1"/>
    <row r="71885" hidden="1"/>
    <row r="71886" hidden="1"/>
    <row r="71887" hidden="1"/>
    <row r="71888" hidden="1"/>
    <row r="71889" hidden="1"/>
    <row r="71890" hidden="1"/>
    <row r="71891" hidden="1"/>
    <row r="71892" hidden="1"/>
    <row r="71893" hidden="1"/>
    <row r="71894" hidden="1"/>
    <row r="71895" hidden="1"/>
    <row r="71896" hidden="1"/>
    <row r="71897" hidden="1"/>
    <row r="71898" hidden="1"/>
    <row r="71899" hidden="1"/>
    <row r="71900" hidden="1"/>
    <row r="71901" hidden="1"/>
    <row r="71902" hidden="1"/>
    <row r="71903" hidden="1"/>
    <row r="71904" hidden="1"/>
    <row r="71905" hidden="1"/>
    <row r="71906" hidden="1"/>
    <row r="71907" hidden="1"/>
    <row r="71908" hidden="1"/>
    <row r="71909" hidden="1"/>
    <row r="71910" hidden="1"/>
    <row r="71911" hidden="1"/>
    <row r="71912" hidden="1"/>
    <row r="71913" hidden="1"/>
    <row r="71914" hidden="1"/>
    <row r="71915" hidden="1"/>
    <row r="71916" hidden="1"/>
    <row r="71917" hidden="1"/>
    <row r="71918" hidden="1"/>
    <row r="71919" hidden="1"/>
    <row r="71920" hidden="1"/>
    <row r="71921" hidden="1"/>
    <row r="71922" hidden="1"/>
    <row r="71923" hidden="1"/>
    <row r="71924" hidden="1"/>
    <row r="71925" hidden="1"/>
    <row r="71926" hidden="1"/>
    <row r="71927" hidden="1"/>
    <row r="71928" hidden="1"/>
    <row r="71929" hidden="1"/>
    <row r="71930" hidden="1"/>
    <row r="71931" hidden="1"/>
    <row r="71932" hidden="1"/>
    <row r="71933" hidden="1"/>
    <row r="71934" hidden="1"/>
    <row r="71935" hidden="1"/>
    <row r="71936" hidden="1"/>
    <row r="71937" hidden="1"/>
    <row r="71938" hidden="1"/>
    <row r="71939" hidden="1"/>
    <row r="71940" hidden="1"/>
    <row r="71941" hidden="1"/>
    <row r="71942" hidden="1"/>
    <row r="71943" hidden="1"/>
    <row r="71944" hidden="1"/>
    <row r="71945" hidden="1"/>
    <row r="71946" hidden="1"/>
    <row r="71947" hidden="1"/>
    <row r="71948" hidden="1"/>
    <row r="71949" hidden="1"/>
    <row r="71950" hidden="1"/>
    <row r="71951" hidden="1"/>
    <row r="71952" hidden="1"/>
    <row r="71953" hidden="1"/>
    <row r="71954" hidden="1"/>
    <row r="71955" hidden="1"/>
    <row r="71956" hidden="1"/>
    <row r="71957" hidden="1"/>
    <row r="71958" hidden="1"/>
    <row r="71959" hidden="1"/>
    <row r="71960" hidden="1"/>
    <row r="71961" hidden="1"/>
    <row r="71962" hidden="1"/>
    <row r="71963" hidden="1"/>
    <row r="71964" hidden="1"/>
    <row r="71965" hidden="1"/>
    <row r="71966" hidden="1"/>
    <row r="71967" hidden="1"/>
    <row r="71968" hidden="1"/>
    <row r="71969" hidden="1"/>
    <row r="71970" hidden="1"/>
    <row r="71971" hidden="1"/>
    <row r="71972" hidden="1"/>
    <row r="71973" hidden="1"/>
    <row r="71974" hidden="1"/>
    <row r="71975" hidden="1"/>
    <row r="71976" hidden="1"/>
    <row r="71977" hidden="1"/>
    <row r="71978" hidden="1"/>
    <row r="71979" hidden="1"/>
    <row r="71980" hidden="1"/>
    <row r="71981" hidden="1"/>
    <row r="71982" hidden="1"/>
    <row r="71983" hidden="1"/>
    <row r="71984" hidden="1"/>
    <row r="71985" hidden="1"/>
    <row r="71986" hidden="1"/>
    <row r="71987" hidden="1"/>
    <row r="71988" hidden="1"/>
    <row r="71989" hidden="1"/>
    <row r="71990" hidden="1"/>
    <row r="71991" hidden="1"/>
    <row r="71992" hidden="1"/>
    <row r="71993" hidden="1"/>
    <row r="71994" hidden="1"/>
    <row r="71995" hidden="1"/>
    <row r="71996" hidden="1"/>
    <row r="71997" hidden="1"/>
    <row r="71998" hidden="1"/>
    <row r="71999" hidden="1"/>
    <row r="72000" hidden="1"/>
    <row r="72001" hidden="1"/>
    <row r="72002" hidden="1"/>
    <row r="72003" hidden="1"/>
    <row r="72004" hidden="1"/>
    <row r="72005" hidden="1"/>
    <row r="72006" hidden="1"/>
    <row r="72007" hidden="1"/>
    <row r="72008" hidden="1"/>
    <row r="72009" hidden="1"/>
    <row r="72010" hidden="1"/>
    <row r="72011" hidden="1"/>
    <row r="72012" hidden="1"/>
    <row r="72013" hidden="1"/>
    <row r="72014" hidden="1"/>
    <row r="72015" hidden="1"/>
    <row r="72016" hidden="1"/>
    <row r="72017" hidden="1"/>
    <row r="72018" hidden="1"/>
    <row r="72019" hidden="1"/>
    <row r="72020" hidden="1"/>
    <row r="72021" hidden="1"/>
    <row r="72022" hidden="1"/>
    <row r="72023" hidden="1"/>
    <row r="72024" hidden="1"/>
    <row r="72025" hidden="1"/>
    <row r="72026" hidden="1"/>
    <row r="72027" hidden="1"/>
    <row r="72028" hidden="1"/>
    <row r="72029" hidden="1"/>
    <row r="72030" hidden="1"/>
    <row r="72031" hidden="1"/>
    <row r="72032" hidden="1"/>
    <row r="72033" hidden="1"/>
    <row r="72034" hidden="1"/>
    <row r="72035" hidden="1"/>
    <row r="72036" hidden="1"/>
    <row r="72037" hidden="1"/>
    <row r="72038" hidden="1"/>
    <row r="72039" hidden="1"/>
    <row r="72040" hidden="1"/>
    <row r="72041" hidden="1"/>
    <row r="72042" hidden="1"/>
    <row r="72043" hidden="1"/>
    <row r="72044" hidden="1"/>
    <row r="72045" hidden="1"/>
    <row r="72046" hidden="1"/>
    <row r="72047" hidden="1"/>
    <row r="72048" hidden="1"/>
    <row r="72049" hidden="1"/>
    <row r="72050" hidden="1"/>
    <row r="72051" hidden="1"/>
    <row r="72052" hidden="1"/>
    <row r="72053" hidden="1"/>
    <row r="72054" hidden="1"/>
    <row r="72055" hidden="1"/>
    <row r="72056" hidden="1"/>
    <row r="72057" hidden="1"/>
    <row r="72058" hidden="1"/>
    <row r="72059" hidden="1"/>
    <row r="72060" hidden="1"/>
    <row r="72061" hidden="1"/>
    <row r="72062" hidden="1"/>
    <row r="72063" hidden="1"/>
    <row r="72064" hidden="1"/>
    <row r="72065" hidden="1"/>
    <row r="72066" hidden="1"/>
    <row r="72067" hidden="1"/>
    <row r="72068" hidden="1"/>
    <row r="72069" hidden="1"/>
    <row r="72070" hidden="1"/>
    <row r="72071" hidden="1"/>
    <row r="72072" hidden="1"/>
    <row r="72073" hidden="1"/>
    <row r="72074" hidden="1"/>
    <row r="72075" hidden="1"/>
    <row r="72076" hidden="1"/>
    <row r="72077" hidden="1"/>
    <row r="72078" hidden="1"/>
    <row r="72079" hidden="1"/>
    <row r="72080" hidden="1"/>
    <row r="72081" hidden="1"/>
    <row r="72082" hidden="1"/>
    <row r="72083" hidden="1"/>
    <row r="72084" hidden="1"/>
    <row r="72085" hidden="1"/>
    <row r="72086" hidden="1"/>
    <row r="72087" hidden="1"/>
    <row r="72088" hidden="1"/>
    <row r="72089" hidden="1"/>
    <row r="72090" hidden="1"/>
    <row r="72091" hidden="1"/>
    <row r="72092" hidden="1"/>
    <row r="72093" hidden="1"/>
    <row r="72094" hidden="1"/>
    <row r="72095" hidden="1"/>
    <row r="72096" hidden="1"/>
    <row r="72097" hidden="1"/>
    <row r="72098" hidden="1"/>
    <row r="72099" hidden="1"/>
    <row r="72100" hidden="1"/>
    <row r="72101" hidden="1"/>
    <row r="72102" hidden="1"/>
    <row r="72103" hidden="1"/>
    <row r="72104" hidden="1"/>
    <row r="72105" hidden="1"/>
    <row r="72106" hidden="1"/>
    <row r="72107" hidden="1"/>
    <row r="72108" hidden="1"/>
    <row r="72109" hidden="1"/>
    <row r="72110" hidden="1"/>
    <row r="72111" hidden="1"/>
    <row r="72112" hidden="1"/>
    <row r="72113" hidden="1"/>
    <row r="72114" hidden="1"/>
    <row r="72115" hidden="1"/>
    <row r="72116" hidden="1"/>
    <row r="72117" hidden="1"/>
    <row r="72118" hidden="1"/>
    <row r="72119" hidden="1"/>
    <row r="72120" hidden="1"/>
    <row r="72121" hidden="1"/>
    <row r="72122" hidden="1"/>
    <row r="72123" hidden="1"/>
    <row r="72124" hidden="1"/>
    <row r="72125" hidden="1"/>
    <row r="72126" hidden="1"/>
    <row r="72127" hidden="1"/>
    <row r="72128" hidden="1"/>
    <row r="72129" hidden="1"/>
    <row r="72130" hidden="1"/>
    <row r="72131" hidden="1"/>
    <row r="72132" hidden="1"/>
    <row r="72133" hidden="1"/>
    <row r="72134" hidden="1"/>
    <row r="72135" hidden="1"/>
    <row r="72136" hidden="1"/>
    <row r="72137" hidden="1"/>
    <row r="72138" hidden="1"/>
    <row r="72139" hidden="1"/>
    <row r="72140" hidden="1"/>
    <row r="72141" hidden="1"/>
    <row r="72142" hidden="1"/>
    <row r="72143" hidden="1"/>
    <row r="72144" hidden="1"/>
    <row r="72145" hidden="1"/>
    <row r="72146" hidden="1"/>
    <row r="72147" hidden="1"/>
    <row r="72148" hidden="1"/>
    <row r="72149" hidden="1"/>
    <row r="72150" hidden="1"/>
    <row r="72151" hidden="1"/>
    <row r="72152" hidden="1"/>
    <row r="72153" hidden="1"/>
    <row r="72154" hidden="1"/>
    <row r="72155" hidden="1"/>
    <row r="72156" hidden="1"/>
    <row r="72157" hidden="1"/>
    <row r="72158" hidden="1"/>
    <row r="72159" hidden="1"/>
    <row r="72160" hidden="1"/>
    <row r="72161" hidden="1"/>
    <row r="72162" hidden="1"/>
    <row r="72163" hidden="1"/>
    <row r="72164" hidden="1"/>
    <row r="72165" hidden="1"/>
    <row r="72166" hidden="1"/>
    <row r="72167" hidden="1"/>
    <row r="72168" hidden="1"/>
    <row r="72169" hidden="1"/>
    <row r="72170" hidden="1"/>
    <row r="72171" hidden="1"/>
    <row r="72172" hidden="1"/>
    <row r="72173" hidden="1"/>
    <row r="72174" hidden="1"/>
    <row r="72175" hidden="1"/>
    <row r="72176" hidden="1"/>
    <row r="72177" hidden="1"/>
    <row r="72178" hidden="1"/>
    <row r="72179" hidden="1"/>
    <row r="72180" hidden="1"/>
    <row r="72181" hidden="1"/>
    <row r="72182" hidden="1"/>
    <row r="72183" hidden="1"/>
    <row r="72184" hidden="1"/>
    <row r="72185" hidden="1"/>
    <row r="72186" hidden="1"/>
    <row r="72187" hidden="1"/>
    <row r="72188" hidden="1"/>
    <row r="72189" hidden="1"/>
    <row r="72190" hidden="1"/>
    <row r="72191" hidden="1"/>
    <row r="72192" hidden="1"/>
    <row r="72193" hidden="1"/>
    <row r="72194" hidden="1"/>
    <row r="72195" hidden="1"/>
    <row r="72196" hidden="1"/>
    <row r="72197" hidden="1"/>
    <row r="72198" hidden="1"/>
    <row r="72199" hidden="1"/>
    <row r="72200" hidden="1"/>
    <row r="72201" hidden="1"/>
    <row r="72202" hidden="1"/>
    <row r="72203" hidden="1"/>
    <row r="72204" hidden="1"/>
    <row r="72205" hidden="1"/>
    <row r="72206" hidden="1"/>
    <row r="72207" hidden="1"/>
    <row r="72208" hidden="1"/>
    <row r="72209" hidden="1"/>
    <row r="72210" hidden="1"/>
    <row r="72211" hidden="1"/>
    <row r="72212" hidden="1"/>
    <row r="72213" hidden="1"/>
    <row r="72214" hidden="1"/>
    <row r="72215" hidden="1"/>
    <row r="72216" hidden="1"/>
    <row r="72217" hidden="1"/>
    <row r="72218" hidden="1"/>
    <row r="72219" hidden="1"/>
    <row r="72220" hidden="1"/>
    <row r="72221" hidden="1"/>
    <row r="72222" hidden="1"/>
    <row r="72223" hidden="1"/>
    <row r="72224" hidden="1"/>
    <row r="72225" hidden="1"/>
    <row r="72226" hidden="1"/>
    <row r="72227" hidden="1"/>
    <row r="72228" hidden="1"/>
    <row r="72229" hidden="1"/>
    <row r="72230" hidden="1"/>
    <row r="72231" hidden="1"/>
    <row r="72232" hidden="1"/>
    <row r="72233" hidden="1"/>
    <row r="72234" hidden="1"/>
    <row r="72235" hidden="1"/>
    <row r="72236" hidden="1"/>
    <row r="72237" hidden="1"/>
    <row r="72238" hidden="1"/>
    <row r="72239" hidden="1"/>
    <row r="72240" hidden="1"/>
    <row r="72241" hidden="1"/>
    <row r="72242" hidden="1"/>
    <row r="72243" hidden="1"/>
    <row r="72244" hidden="1"/>
    <row r="72245" hidden="1"/>
    <row r="72246" hidden="1"/>
    <row r="72247" hidden="1"/>
    <row r="72248" hidden="1"/>
    <row r="72249" hidden="1"/>
    <row r="72250" hidden="1"/>
    <row r="72251" hidden="1"/>
    <row r="72252" hidden="1"/>
    <row r="72253" hidden="1"/>
    <row r="72254" hidden="1"/>
    <row r="72255" hidden="1"/>
    <row r="72256" hidden="1"/>
    <row r="72257" hidden="1"/>
    <row r="72258" hidden="1"/>
    <row r="72259" hidden="1"/>
    <row r="72260" hidden="1"/>
    <row r="72261" hidden="1"/>
    <row r="72262" hidden="1"/>
    <row r="72263" hidden="1"/>
    <row r="72264" hidden="1"/>
    <row r="72265" hidden="1"/>
    <row r="72266" hidden="1"/>
    <row r="72267" hidden="1"/>
    <row r="72268" hidden="1"/>
    <row r="72269" hidden="1"/>
    <row r="72270" hidden="1"/>
    <row r="72271" hidden="1"/>
    <row r="72272" hidden="1"/>
    <row r="72273" hidden="1"/>
    <row r="72274" hidden="1"/>
    <row r="72275" hidden="1"/>
    <row r="72276" hidden="1"/>
    <row r="72277" hidden="1"/>
    <row r="72278" hidden="1"/>
    <row r="72279" hidden="1"/>
    <row r="72280" hidden="1"/>
    <row r="72281" hidden="1"/>
    <row r="72282" hidden="1"/>
    <row r="72283" hidden="1"/>
    <row r="72284" hidden="1"/>
    <row r="72285" hidden="1"/>
    <row r="72286" hidden="1"/>
    <row r="72287" hidden="1"/>
    <row r="72288" hidden="1"/>
    <row r="72289" hidden="1"/>
    <row r="72290" hidden="1"/>
    <row r="72291" hidden="1"/>
    <row r="72292" hidden="1"/>
    <row r="72293" hidden="1"/>
    <row r="72294" hidden="1"/>
    <row r="72295" hidden="1"/>
    <row r="72296" hidden="1"/>
    <row r="72297" hidden="1"/>
    <row r="72298" hidden="1"/>
    <row r="72299" hidden="1"/>
    <row r="72300" hidden="1"/>
    <row r="72301" hidden="1"/>
    <row r="72302" hidden="1"/>
    <row r="72303" hidden="1"/>
    <row r="72304" hidden="1"/>
    <row r="72305" hidden="1"/>
    <row r="72306" hidden="1"/>
    <row r="72307" hidden="1"/>
    <row r="72308" hidden="1"/>
    <row r="72309" hidden="1"/>
    <row r="72310" hidden="1"/>
    <row r="72311" hidden="1"/>
    <row r="72312" hidden="1"/>
    <row r="72313" hidden="1"/>
    <row r="72314" hidden="1"/>
    <row r="72315" hidden="1"/>
    <row r="72316" hidden="1"/>
    <row r="72317" hidden="1"/>
    <row r="72318" hidden="1"/>
    <row r="72319" hidden="1"/>
    <row r="72320" hidden="1"/>
    <row r="72321" hidden="1"/>
    <row r="72322" hidden="1"/>
    <row r="72323" hidden="1"/>
    <row r="72324" hidden="1"/>
    <row r="72325" hidden="1"/>
    <row r="72326" hidden="1"/>
    <row r="72327" hidden="1"/>
    <row r="72328" hidden="1"/>
    <row r="72329" hidden="1"/>
    <row r="72330" hidden="1"/>
    <row r="72331" hidden="1"/>
    <row r="72332" hidden="1"/>
    <row r="72333" hidden="1"/>
    <row r="72334" hidden="1"/>
    <row r="72335" hidden="1"/>
    <row r="72336" hidden="1"/>
    <row r="72337" hidden="1"/>
    <row r="72338" hidden="1"/>
    <row r="72339" hidden="1"/>
    <row r="72340" hidden="1"/>
    <row r="72341" hidden="1"/>
    <row r="72342" hidden="1"/>
    <row r="72343" hidden="1"/>
    <row r="72344" hidden="1"/>
    <row r="72345" hidden="1"/>
    <row r="72346" hidden="1"/>
    <row r="72347" hidden="1"/>
    <row r="72348" hidden="1"/>
    <row r="72349" hidden="1"/>
    <row r="72350" hidden="1"/>
    <row r="72351" hidden="1"/>
    <row r="72352" hidden="1"/>
    <row r="72353" hidden="1"/>
    <row r="72354" hidden="1"/>
    <row r="72355" hidden="1"/>
    <row r="72356" hidden="1"/>
    <row r="72357" hidden="1"/>
    <row r="72358" hidden="1"/>
    <row r="72359" hidden="1"/>
    <row r="72360" hidden="1"/>
    <row r="72361" hidden="1"/>
    <row r="72362" hidden="1"/>
    <row r="72363" hidden="1"/>
    <row r="72364" hidden="1"/>
    <row r="72365" hidden="1"/>
    <row r="72366" hidden="1"/>
    <row r="72367" hidden="1"/>
    <row r="72368" hidden="1"/>
    <row r="72369" hidden="1"/>
    <row r="72370" hidden="1"/>
    <row r="72371" hidden="1"/>
    <row r="72372" hidden="1"/>
    <row r="72373" hidden="1"/>
    <row r="72374" hidden="1"/>
    <row r="72375" hidden="1"/>
    <row r="72376" hidden="1"/>
    <row r="72377" hidden="1"/>
    <row r="72378" hidden="1"/>
    <row r="72379" hidden="1"/>
    <row r="72380" hidden="1"/>
    <row r="72381" hidden="1"/>
    <row r="72382" hidden="1"/>
    <row r="72383" hidden="1"/>
    <row r="72384" hidden="1"/>
    <row r="72385" hidden="1"/>
    <row r="72386" hidden="1"/>
    <row r="72387" hidden="1"/>
    <row r="72388" hidden="1"/>
    <row r="72389" hidden="1"/>
    <row r="72390" hidden="1"/>
    <row r="72391" hidden="1"/>
    <row r="72392" hidden="1"/>
    <row r="72393" hidden="1"/>
    <row r="72394" hidden="1"/>
    <row r="72395" hidden="1"/>
    <row r="72396" hidden="1"/>
    <row r="72397" hidden="1"/>
    <row r="72398" hidden="1"/>
    <row r="72399" hidden="1"/>
    <row r="72400" hidden="1"/>
    <row r="72401" hidden="1"/>
    <row r="72402" hidden="1"/>
    <row r="72403" hidden="1"/>
    <row r="72404" hidden="1"/>
    <row r="72405" hidden="1"/>
    <row r="72406" hidden="1"/>
    <row r="72407" hidden="1"/>
    <row r="72408" hidden="1"/>
    <row r="72409" hidden="1"/>
    <row r="72410" hidden="1"/>
    <row r="72411" hidden="1"/>
    <row r="72412" hidden="1"/>
    <row r="72413" hidden="1"/>
    <row r="72414" hidden="1"/>
    <row r="72415" hidden="1"/>
    <row r="72416" hidden="1"/>
    <row r="72417" hidden="1"/>
    <row r="72418" hidden="1"/>
    <row r="72419" hidden="1"/>
    <row r="72420" hidden="1"/>
    <row r="72421" hidden="1"/>
    <row r="72422" hidden="1"/>
    <row r="72423" hidden="1"/>
    <row r="72424" hidden="1"/>
    <row r="72425" hidden="1"/>
    <row r="72426" hidden="1"/>
    <row r="72427" hidden="1"/>
    <row r="72428" hidden="1"/>
    <row r="72429" hidden="1"/>
    <row r="72430" hidden="1"/>
    <row r="72431" hidden="1"/>
    <row r="72432" hidden="1"/>
    <row r="72433" hidden="1"/>
    <row r="72434" hidden="1"/>
    <row r="72435" hidden="1"/>
    <row r="72436" hidden="1"/>
    <row r="72437" hidden="1"/>
    <row r="72438" hidden="1"/>
    <row r="72439" hidden="1"/>
    <row r="72440" hidden="1"/>
    <row r="72441" hidden="1"/>
    <row r="72442" hidden="1"/>
    <row r="72443" hidden="1"/>
    <row r="72444" hidden="1"/>
    <row r="72445" hidden="1"/>
    <row r="72446" hidden="1"/>
    <row r="72447" hidden="1"/>
    <row r="72448" hidden="1"/>
    <row r="72449" hidden="1"/>
    <row r="72450" hidden="1"/>
    <row r="72451" hidden="1"/>
    <row r="72452" hidden="1"/>
    <row r="72453" hidden="1"/>
    <row r="72454" hidden="1"/>
    <row r="72455" hidden="1"/>
    <row r="72456" hidden="1"/>
    <row r="72457" hidden="1"/>
    <row r="72458" hidden="1"/>
    <row r="72459" hidden="1"/>
    <row r="72460" hidden="1"/>
    <row r="72461" hidden="1"/>
    <row r="72462" hidden="1"/>
    <row r="72463" hidden="1"/>
    <row r="72464" hidden="1"/>
    <row r="72465" hidden="1"/>
    <row r="72466" hidden="1"/>
    <row r="72467" hidden="1"/>
    <row r="72468" hidden="1"/>
    <row r="72469" hidden="1"/>
    <row r="72470" hidden="1"/>
    <row r="72471" hidden="1"/>
    <row r="72472" hidden="1"/>
    <row r="72473" hidden="1"/>
    <row r="72474" hidden="1"/>
    <row r="72475" hidden="1"/>
    <row r="72476" hidden="1"/>
    <row r="72477" hidden="1"/>
    <row r="72478" hidden="1"/>
    <row r="72479" hidden="1"/>
    <row r="72480" hidden="1"/>
    <row r="72481" hidden="1"/>
    <row r="72482" hidden="1"/>
    <row r="72483" hidden="1"/>
    <row r="72484" hidden="1"/>
    <row r="72485" hidden="1"/>
    <row r="72486" hidden="1"/>
    <row r="72487" hidden="1"/>
    <row r="72488" hidden="1"/>
    <row r="72489" hidden="1"/>
    <row r="72490" hidden="1"/>
    <row r="72491" hidden="1"/>
    <row r="72492" hidden="1"/>
    <row r="72493" hidden="1"/>
    <row r="72494" hidden="1"/>
    <row r="72495" hidden="1"/>
    <row r="72496" hidden="1"/>
    <row r="72497" hidden="1"/>
    <row r="72498" hidden="1"/>
    <row r="72499" hidden="1"/>
    <row r="72500" hidden="1"/>
    <row r="72501" hidden="1"/>
    <row r="72502" hidden="1"/>
    <row r="72503" hidden="1"/>
    <row r="72504" hidden="1"/>
    <row r="72505" hidden="1"/>
    <row r="72506" hidden="1"/>
    <row r="72507" hidden="1"/>
    <row r="72508" hidden="1"/>
    <row r="72509" hidden="1"/>
    <row r="72510" hidden="1"/>
    <row r="72511" hidden="1"/>
    <row r="72512" hidden="1"/>
    <row r="72513" hidden="1"/>
    <row r="72514" hidden="1"/>
    <row r="72515" hidden="1"/>
    <row r="72516" hidden="1"/>
    <row r="72517" hidden="1"/>
    <row r="72518" hidden="1"/>
    <row r="72519" hidden="1"/>
    <row r="72520" hidden="1"/>
    <row r="72521" hidden="1"/>
    <row r="72522" hidden="1"/>
    <row r="72523" hidden="1"/>
    <row r="72524" hidden="1"/>
    <row r="72525" hidden="1"/>
    <row r="72526" hidden="1"/>
    <row r="72527" hidden="1"/>
    <row r="72528" hidden="1"/>
    <row r="72529" hidden="1"/>
    <row r="72530" hidden="1"/>
    <row r="72531" hidden="1"/>
    <row r="72532" hidden="1"/>
    <row r="72533" hidden="1"/>
    <row r="72534" hidden="1"/>
    <row r="72535" hidden="1"/>
    <row r="72536" hidden="1"/>
    <row r="72537" hidden="1"/>
    <row r="72538" hidden="1"/>
    <row r="72539" hidden="1"/>
    <row r="72540" hidden="1"/>
    <row r="72541" hidden="1"/>
    <row r="72542" hidden="1"/>
    <row r="72543" hidden="1"/>
    <row r="72544" hidden="1"/>
    <row r="72545" hidden="1"/>
    <row r="72546" hidden="1"/>
    <row r="72547" hidden="1"/>
    <row r="72548" hidden="1"/>
    <row r="72549" hidden="1"/>
    <row r="72550" hidden="1"/>
    <row r="72551" hidden="1"/>
    <row r="72552" hidden="1"/>
    <row r="72553" hidden="1"/>
    <row r="72554" hidden="1"/>
    <row r="72555" hidden="1"/>
    <row r="72556" hidden="1"/>
    <row r="72557" hidden="1"/>
    <row r="72558" hidden="1"/>
    <row r="72559" hidden="1"/>
    <row r="72560" hidden="1"/>
    <row r="72561" hidden="1"/>
    <row r="72562" hidden="1"/>
    <row r="72563" hidden="1"/>
    <row r="72564" hidden="1"/>
    <row r="72565" hidden="1"/>
    <row r="72566" hidden="1"/>
    <row r="72567" hidden="1"/>
    <row r="72568" hidden="1"/>
    <row r="72569" hidden="1"/>
    <row r="72570" hidden="1"/>
    <row r="72571" hidden="1"/>
    <row r="72572" hidden="1"/>
    <row r="72573" hidden="1"/>
    <row r="72574" hidden="1"/>
    <row r="72575" hidden="1"/>
    <row r="72576" hidden="1"/>
    <row r="72577" hidden="1"/>
    <row r="72578" hidden="1"/>
    <row r="72579" hidden="1"/>
    <row r="72580" hidden="1"/>
    <row r="72581" hidden="1"/>
    <row r="72582" hidden="1"/>
    <row r="72583" hidden="1"/>
    <row r="72584" hidden="1"/>
    <row r="72585" hidden="1"/>
    <row r="72586" hidden="1"/>
    <row r="72587" hidden="1"/>
    <row r="72588" hidden="1"/>
    <row r="72589" hidden="1"/>
    <row r="72590" hidden="1"/>
    <row r="72591" hidden="1"/>
    <row r="72592" hidden="1"/>
    <row r="72593" hidden="1"/>
    <row r="72594" hidden="1"/>
    <row r="72595" hidden="1"/>
    <row r="72596" hidden="1"/>
    <row r="72597" hidden="1"/>
    <row r="72598" hidden="1"/>
    <row r="72599" hidden="1"/>
    <row r="72600" hidden="1"/>
    <row r="72601" hidden="1"/>
    <row r="72602" hidden="1"/>
    <row r="72603" hidden="1"/>
    <row r="72604" hidden="1"/>
    <row r="72605" hidden="1"/>
    <row r="72606" hidden="1"/>
    <row r="72607" hidden="1"/>
    <row r="72608" hidden="1"/>
    <row r="72609" hidden="1"/>
    <row r="72610" hidden="1"/>
    <row r="72611" hidden="1"/>
    <row r="72612" hidden="1"/>
    <row r="72613" hidden="1"/>
    <row r="72614" hidden="1"/>
    <row r="72615" hidden="1"/>
    <row r="72616" hidden="1"/>
    <row r="72617" hidden="1"/>
    <row r="72618" hidden="1"/>
    <row r="72619" hidden="1"/>
    <row r="72620" hidden="1"/>
    <row r="72621" hidden="1"/>
    <row r="72622" hidden="1"/>
    <row r="72623" hidden="1"/>
    <row r="72624" hidden="1"/>
    <row r="72625" hidden="1"/>
    <row r="72626" hidden="1"/>
    <row r="72627" hidden="1"/>
    <row r="72628" hidden="1"/>
    <row r="72629" hidden="1"/>
    <row r="72630" hidden="1"/>
    <row r="72631" hidden="1"/>
    <row r="72632" hidden="1"/>
    <row r="72633" hidden="1"/>
    <row r="72634" hidden="1"/>
    <row r="72635" hidden="1"/>
    <row r="72636" hidden="1"/>
    <row r="72637" hidden="1"/>
    <row r="72638" hidden="1"/>
    <row r="72639" hidden="1"/>
    <row r="72640" hidden="1"/>
    <row r="72641" hidden="1"/>
    <row r="72642" hidden="1"/>
    <row r="72643" hidden="1"/>
    <row r="72644" hidden="1"/>
    <row r="72645" hidden="1"/>
    <row r="72646" hidden="1"/>
    <row r="72647" hidden="1"/>
    <row r="72648" hidden="1"/>
    <row r="72649" hidden="1"/>
    <row r="72650" hidden="1"/>
    <row r="72651" hidden="1"/>
    <row r="72652" hidden="1"/>
    <row r="72653" hidden="1"/>
    <row r="72654" hidden="1"/>
    <row r="72655" hidden="1"/>
    <row r="72656" hidden="1"/>
    <row r="72657" hidden="1"/>
    <row r="72658" hidden="1"/>
    <row r="72659" hidden="1"/>
    <row r="72660" hidden="1"/>
    <row r="72661" hidden="1"/>
    <row r="72662" hidden="1"/>
    <row r="72663" hidden="1"/>
    <row r="72664" hidden="1"/>
    <row r="72665" hidden="1"/>
    <row r="72666" hidden="1"/>
    <row r="72667" hidden="1"/>
    <row r="72668" hidden="1"/>
    <row r="72669" hidden="1"/>
    <row r="72670" hidden="1"/>
    <row r="72671" hidden="1"/>
    <row r="72672" hidden="1"/>
    <row r="72673" hidden="1"/>
    <row r="72674" hidden="1"/>
    <row r="72675" hidden="1"/>
    <row r="72676" hidden="1"/>
    <row r="72677" hidden="1"/>
    <row r="72678" hidden="1"/>
    <row r="72679" hidden="1"/>
    <row r="72680" hidden="1"/>
    <row r="72681" hidden="1"/>
    <row r="72682" hidden="1"/>
    <row r="72683" hidden="1"/>
    <row r="72684" hidden="1"/>
    <row r="72685" hidden="1"/>
    <row r="72686" hidden="1"/>
    <row r="72687" hidden="1"/>
    <row r="72688" hidden="1"/>
    <row r="72689" hidden="1"/>
    <row r="72690" hidden="1"/>
    <row r="72691" hidden="1"/>
    <row r="72692" hidden="1"/>
    <row r="72693" hidden="1"/>
    <row r="72694" hidden="1"/>
    <row r="72695" hidden="1"/>
    <row r="72696" hidden="1"/>
    <row r="72697" hidden="1"/>
    <row r="72698" hidden="1"/>
    <row r="72699" hidden="1"/>
    <row r="72700" hidden="1"/>
    <row r="72701" hidden="1"/>
    <row r="72702" hidden="1"/>
    <row r="72703" hidden="1"/>
    <row r="72704" hidden="1"/>
    <row r="72705" hidden="1"/>
    <row r="72706" hidden="1"/>
    <row r="72707" hidden="1"/>
    <row r="72708" hidden="1"/>
    <row r="72709" hidden="1"/>
    <row r="72710" hidden="1"/>
    <row r="72711" hidden="1"/>
    <row r="72712" hidden="1"/>
    <row r="72713" hidden="1"/>
    <row r="72714" hidden="1"/>
    <row r="72715" hidden="1"/>
    <row r="72716" hidden="1"/>
    <row r="72717" hidden="1"/>
    <row r="72718" hidden="1"/>
    <row r="72719" hidden="1"/>
    <row r="72720" hidden="1"/>
    <row r="72721" hidden="1"/>
    <row r="72722" hidden="1"/>
    <row r="72723" hidden="1"/>
    <row r="72724" hidden="1"/>
    <row r="72725" hidden="1"/>
    <row r="72726" hidden="1"/>
    <row r="72727" hidden="1"/>
    <row r="72728" hidden="1"/>
    <row r="72729" hidden="1"/>
    <row r="72730" hidden="1"/>
    <row r="72731" hidden="1"/>
    <row r="72732" hidden="1"/>
    <row r="72733" hidden="1"/>
    <row r="72734" hidden="1"/>
    <row r="72735" hidden="1"/>
    <row r="72736" hidden="1"/>
    <row r="72737" hidden="1"/>
    <row r="72738" hidden="1"/>
    <row r="72739" hidden="1"/>
    <row r="72740" hidden="1"/>
    <row r="72741" hidden="1"/>
    <row r="72742" hidden="1"/>
    <row r="72743" hidden="1"/>
    <row r="72744" hidden="1"/>
    <row r="72745" hidden="1"/>
    <row r="72746" hidden="1"/>
    <row r="72747" hidden="1"/>
    <row r="72748" hidden="1"/>
    <row r="72749" hidden="1"/>
    <row r="72750" hidden="1"/>
    <row r="72751" hidden="1"/>
    <row r="72752" hidden="1"/>
    <row r="72753" hidden="1"/>
    <row r="72754" hidden="1"/>
    <row r="72755" hidden="1"/>
    <row r="72756" hidden="1"/>
    <row r="72757" hidden="1"/>
    <row r="72758" hidden="1"/>
    <row r="72759" hidden="1"/>
    <row r="72760" hidden="1"/>
    <row r="72761" hidden="1"/>
    <row r="72762" hidden="1"/>
    <row r="72763" hidden="1"/>
    <row r="72764" hidden="1"/>
    <row r="72765" hidden="1"/>
    <row r="72766" hidden="1"/>
    <row r="72767" hidden="1"/>
    <row r="72768" hidden="1"/>
    <row r="72769" hidden="1"/>
    <row r="72770" hidden="1"/>
    <row r="72771" hidden="1"/>
    <row r="72772" hidden="1"/>
    <row r="72773" hidden="1"/>
    <row r="72774" hidden="1"/>
    <row r="72775" hidden="1"/>
    <row r="72776" hidden="1"/>
    <row r="72777" hidden="1"/>
    <row r="72778" hidden="1"/>
    <row r="72779" hidden="1"/>
    <row r="72780" hidden="1"/>
    <row r="72781" hidden="1"/>
    <row r="72782" hidden="1"/>
    <row r="72783" hidden="1"/>
    <row r="72784" hidden="1"/>
    <row r="72785" hidden="1"/>
    <row r="72786" hidden="1"/>
    <row r="72787" hidden="1"/>
    <row r="72788" hidden="1"/>
    <row r="72789" hidden="1"/>
    <row r="72790" hidden="1"/>
    <row r="72791" hidden="1"/>
    <row r="72792" hidden="1"/>
    <row r="72793" hidden="1"/>
    <row r="72794" hidden="1"/>
    <row r="72795" hidden="1"/>
    <row r="72796" hidden="1"/>
    <row r="72797" hidden="1"/>
    <row r="72798" hidden="1"/>
    <row r="72799" hidden="1"/>
    <row r="72800" hidden="1"/>
    <row r="72801" hidden="1"/>
    <row r="72802" hidden="1"/>
    <row r="72803" hidden="1"/>
    <row r="72804" hidden="1"/>
    <row r="72805" hidden="1"/>
    <row r="72806" hidden="1"/>
    <row r="72807" hidden="1"/>
    <row r="72808" hidden="1"/>
    <row r="72809" hidden="1"/>
    <row r="72810" hidden="1"/>
    <row r="72811" hidden="1"/>
    <row r="72812" hidden="1"/>
    <row r="72813" hidden="1"/>
    <row r="72814" hidden="1"/>
    <row r="72815" hidden="1"/>
    <row r="72816" hidden="1"/>
    <row r="72817" hidden="1"/>
    <row r="72818" hidden="1"/>
    <row r="72819" hidden="1"/>
    <row r="72820" hidden="1"/>
    <row r="72821" hidden="1"/>
    <row r="72822" hidden="1"/>
    <row r="72823" hidden="1"/>
    <row r="72824" hidden="1"/>
    <row r="72825" hidden="1"/>
    <row r="72826" hidden="1"/>
    <row r="72827" hidden="1"/>
    <row r="72828" hidden="1"/>
    <row r="72829" hidden="1"/>
    <row r="72830" hidden="1"/>
    <row r="72831" hidden="1"/>
    <row r="72832" hidden="1"/>
    <row r="72833" hidden="1"/>
    <row r="72834" hidden="1"/>
    <row r="72835" hidden="1"/>
    <row r="72836" hidden="1"/>
    <row r="72837" hidden="1"/>
    <row r="72838" hidden="1"/>
    <row r="72839" hidden="1"/>
    <row r="72840" hidden="1"/>
    <row r="72841" hidden="1"/>
    <row r="72842" hidden="1"/>
    <row r="72843" hidden="1"/>
    <row r="72844" hidden="1"/>
    <row r="72845" hidden="1"/>
    <row r="72846" hidden="1"/>
    <row r="72847" hidden="1"/>
    <row r="72848" hidden="1"/>
    <row r="72849" hidden="1"/>
    <row r="72850" hidden="1"/>
    <row r="72851" hidden="1"/>
    <row r="72852" hidden="1"/>
    <row r="72853" hidden="1"/>
    <row r="72854" hidden="1"/>
    <row r="72855" hidden="1"/>
    <row r="72856" hidden="1"/>
    <row r="72857" hidden="1"/>
    <row r="72858" hidden="1"/>
    <row r="72859" hidden="1"/>
    <row r="72860" hidden="1"/>
    <row r="72861" hidden="1"/>
    <row r="72862" hidden="1"/>
    <row r="72863" hidden="1"/>
    <row r="72864" hidden="1"/>
    <row r="72865" hidden="1"/>
    <row r="72866" hidden="1"/>
    <row r="72867" hidden="1"/>
    <row r="72868" hidden="1"/>
    <row r="72869" hidden="1"/>
    <row r="72870" hidden="1"/>
    <row r="72871" hidden="1"/>
    <row r="72872" hidden="1"/>
    <row r="72873" hidden="1"/>
    <row r="72874" hidden="1"/>
    <row r="72875" hidden="1"/>
    <row r="72876" hidden="1"/>
    <row r="72877" hidden="1"/>
    <row r="72878" hidden="1"/>
    <row r="72879" hidden="1"/>
    <row r="72880" hidden="1"/>
    <row r="72881" hidden="1"/>
    <row r="72882" hidden="1"/>
    <row r="72883" hidden="1"/>
    <row r="72884" hidden="1"/>
    <row r="72885" hidden="1"/>
    <row r="72886" hidden="1"/>
    <row r="72887" hidden="1"/>
    <row r="72888" hidden="1"/>
    <row r="72889" hidden="1"/>
    <row r="72890" hidden="1"/>
    <row r="72891" hidden="1"/>
    <row r="72892" hidden="1"/>
    <row r="72893" hidden="1"/>
    <row r="72894" hidden="1"/>
    <row r="72895" hidden="1"/>
    <row r="72896" hidden="1"/>
    <row r="72897" hidden="1"/>
    <row r="72898" hidden="1"/>
    <row r="72899" hidden="1"/>
    <row r="72900" hidden="1"/>
    <row r="72901" hidden="1"/>
    <row r="72902" hidden="1"/>
    <row r="72903" hidden="1"/>
    <row r="72904" hidden="1"/>
    <row r="72905" hidden="1"/>
    <row r="72906" hidden="1"/>
    <row r="72907" hidden="1"/>
    <row r="72908" hidden="1"/>
    <row r="72909" hidden="1"/>
    <row r="72910" hidden="1"/>
    <row r="72911" hidden="1"/>
    <row r="72912" hidden="1"/>
    <row r="72913" hidden="1"/>
    <row r="72914" hidden="1"/>
    <row r="72915" hidden="1"/>
    <row r="72916" hidden="1"/>
    <row r="72917" hidden="1"/>
    <row r="72918" hidden="1"/>
    <row r="72919" hidden="1"/>
    <row r="72920" hidden="1"/>
    <row r="72921" hidden="1"/>
    <row r="72922" hidden="1"/>
    <row r="72923" hidden="1"/>
    <row r="72924" hidden="1"/>
    <row r="72925" hidden="1"/>
    <row r="72926" hidden="1"/>
    <row r="72927" hidden="1"/>
    <row r="72928" hidden="1"/>
    <row r="72929" hidden="1"/>
    <row r="72930" hidden="1"/>
    <row r="72931" hidden="1"/>
    <row r="72932" hidden="1"/>
    <row r="72933" hidden="1"/>
    <row r="72934" hidden="1"/>
    <row r="72935" hidden="1"/>
    <row r="72936" hidden="1"/>
    <row r="72937" hidden="1"/>
    <row r="72938" hidden="1"/>
    <row r="72939" hidden="1"/>
    <row r="72940" hidden="1"/>
    <row r="72941" hidden="1"/>
    <row r="72942" hidden="1"/>
    <row r="72943" hidden="1"/>
    <row r="72944" hidden="1"/>
    <row r="72945" hidden="1"/>
    <row r="72946" hidden="1"/>
    <row r="72947" hidden="1"/>
    <row r="72948" hidden="1"/>
    <row r="72949" hidden="1"/>
    <row r="72950" hidden="1"/>
    <row r="72951" hidden="1"/>
    <row r="72952" hidden="1"/>
    <row r="72953" hidden="1"/>
    <row r="72954" hidden="1"/>
    <row r="72955" hidden="1"/>
    <row r="72956" hidden="1"/>
    <row r="72957" hidden="1"/>
    <row r="72958" hidden="1"/>
    <row r="72959" hidden="1"/>
    <row r="72960" hidden="1"/>
    <row r="72961" hidden="1"/>
    <row r="72962" hidden="1"/>
    <row r="72963" hidden="1"/>
    <row r="72964" hidden="1"/>
    <row r="72965" hidden="1"/>
    <row r="72966" hidden="1"/>
    <row r="72967" hidden="1"/>
    <row r="72968" hidden="1"/>
    <row r="72969" hidden="1"/>
    <row r="72970" hidden="1"/>
    <row r="72971" hidden="1"/>
    <row r="72972" hidden="1"/>
    <row r="72973" hidden="1"/>
    <row r="72974" hidden="1"/>
    <row r="72975" hidden="1"/>
    <row r="72976" hidden="1"/>
    <row r="72977" hidden="1"/>
    <row r="72978" hidden="1"/>
    <row r="72979" hidden="1"/>
    <row r="72980" hidden="1"/>
    <row r="72981" hidden="1"/>
    <row r="72982" hidden="1"/>
    <row r="72983" hidden="1"/>
    <row r="72984" hidden="1"/>
    <row r="72985" hidden="1"/>
    <row r="72986" hidden="1"/>
    <row r="72987" hidden="1"/>
    <row r="72988" hidden="1"/>
    <row r="72989" hidden="1"/>
    <row r="72990" hidden="1"/>
    <row r="72991" hidden="1"/>
    <row r="72992" hidden="1"/>
    <row r="72993" hidden="1"/>
    <row r="72994" hidden="1"/>
    <row r="72995" hidden="1"/>
    <row r="72996" hidden="1"/>
    <row r="72997" hidden="1"/>
    <row r="72998" hidden="1"/>
    <row r="72999" hidden="1"/>
    <row r="73000" hidden="1"/>
    <row r="73001" hidden="1"/>
    <row r="73002" hidden="1"/>
    <row r="73003" hidden="1"/>
    <row r="73004" hidden="1"/>
    <row r="73005" hidden="1"/>
    <row r="73006" hidden="1"/>
    <row r="73007" hidden="1"/>
    <row r="73008" hidden="1"/>
    <row r="73009" hidden="1"/>
    <row r="73010" hidden="1"/>
    <row r="73011" hidden="1"/>
    <row r="73012" hidden="1"/>
    <row r="73013" hidden="1"/>
    <row r="73014" hidden="1"/>
    <row r="73015" hidden="1"/>
    <row r="73016" hidden="1"/>
    <row r="73017" hidden="1"/>
    <row r="73018" hidden="1"/>
    <row r="73019" hidden="1"/>
    <row r="73020" hidden="1"/>
    <row r="73021" hidden="1"/>
    <row r="73022" hidden="1"/>
    <row r="73023" hidden="1"/>
    <row r="73024" hidden="1"/>
    <row r="73025" hidden="1"/>
    <row r="73026" hidden="1"/>
    <row r="73027" hidden="1"/>
    <row r="73028" hidden="1"/>
    <row r="73029" hidden="1"/>
    <row r="73030" hidden="1"/>
    <row r="73031" hidden="1"/>
    <row r="73032" hidden="1"/>
    <row r="73033" hidden="1"/>
    <row r="73034" hidden="1"/>
    <row r="73035" hidden="1"/>
    <row r="73036" hidden="1"/>
    <row r="73037" hidden="1"/>
    <row r="73038" hidden="1"/>
    <row r="73039" hidden="1"/>
    <row r="73040" hidden="1"/>
    <row r="73041" hidden="1"/>
    <row r="73042" hidden="1"/>
    <row r="73043" hidden="1"/>
    <row r="73044" hidden="1"/>
    <row r="73045" hidden="1"/>
    <row r="73046" hidden="1"/>
    <row r="73047" hidden="1"/>
    <row r="73048" hidden="1"/>
    <row r="73049" hidden="1"/>
    <row r="73050" hidden="1"/>
    <row r="73051" hidden="1"/>
    <row r="73052" hidden="1"/>
    <row r="73053" hidden="1"/>
    <row r="73054" hidden="1"/>
    <row r="73055" hidden="1"/>
    <row r="73056" hidden="1"/>
    <row r="73057" hidden="1"/>
    <row r="73058" hidden="1"/>
    <row r="73059" hidden="1"/>
    <row r="73060" hidden="1"/>
    <row r="73061" hidden="1"/>
    <row r="73062" hidden="1"/>
    <row r="73063" hidden="1"/>
    <row r="73064" hidden="1"/>
    <row r="73065" hidden="1"/>
    <row r="73066" hidden="1"/>
    <row r="73067" hidden="1"/>
    <row r="73068" hidden="1"/>
    <row r="73069" hidden="1"/>
    <row r="73070" hidden="1"/>
    <row r="73071" hidden="1"/>
    <row r="73072" hidden="1"/>
    <row r="73073" hidden="1"/>
    <row r="73074" hidden="1"/>
    <row r="73075" hidden="1"/>
    <row r="73076" hidden="1"/>
    <row r="73077" hidden="1"/>
    <row r="73078" hidden="1"/>
    <row r="73079" hidden="1"/>
    <row r="73080" hidden="1"/>
    <row r="73081" hidden="1"/>
    <row r="73082" hidden="1"/>
    <row r="73083" hidden="1"/>
    <row r="73084" hidden="1"/>
    <row r="73085" hidden="1"/>
    <row r="73086" hidden="1"/>
    <row r="73087" hidden="1"/>
    <row r="73088" hidden="1"/>
    <row r="73089" hidden="1"/>
    <row r="73090" hidden="1"/>
    <row r="73091" hidden="1"/>
    <row r="73092" hidden="1"/>
    <row r="73093" hidden="1"/>
    <row r="73094" hidden="1"/>
    <row r="73095" hidden="1"/>
    <row r="73096" hidden="1"/>
    <row r="73097" hidden="1"/>
    <row r="73098" hidden="1"/>
    <row r="73099" hidden="1"/>
    <row r="73100" hidden="1"/>
    <row r="73101" hidden="1"/>
    <row r="73102" hidden="1"/>
    <row r="73103" hidden="1"/>
    <row r="73104" hidden="1"/>
    <row r="73105" hidden="1"/>
    <row r="73106" hidden="1"/>
    <row r="73107" hidden="1"/>
    <row r="73108" hidden="1"/>
    <row r="73109" hidden="1"/>
    <row r="73110" hidden="1"/>
    <row r="73111" hidden="1"/>
    <row r="73112" hidden="1"/>
    <row r="73113" hidden="1"/>
    <row r="73114" hidden="1"/>
    <row r="73115" hidden="1"/>
    <row r="73116" hidden="1"/>
    <row r="73117" hidden="1"/>
    <row r="73118" hidden="1"/>
    <row r="73119" hidden="1"/>
    <row r="73120" hidden="1"/>
    <row r="73121" hidden="1"/>
    <row r="73122" hidden="1"/>
    <row r="73123" hidden="1"/>
    <row r="73124" hidden="1"/>
    <row r="73125" hidden="1"/>
    <row r="73126" hidden="1"/>
    <row r="73127" hidden="1"/>
    <row r="73128" hidden="1"/>
    <row r="73129" hidden="1"/>
    <row r="73130" hidden="1"/>
    <row r="73131" hidden="1"/>
    <row r="73132" hidden="1"/>
    <row r="73133" hidden="1"/>
    <row r="73134" hidden="1"/>
    <row r="73135" hidden="1"/>
    <row r="73136" hidden="1"/>
    <row r="73137" hidden="1"/>
    <row r="73138" hidden="1"/>
    <row r="73139" hidden="1"/>
    <row r="73140" hidden="1"/>
    <row r="73141" hidden="1"/>
    <row r="73142" hidden="1"/>
    <row r="73143" hidden="1"/>
    <row r="73144" hidden="1"/>
    <row r="73145" hidden="1"/>
    <row r="73146" hidden="1"/>
    <row r="73147" hidden="1"/>
    <row r="73148" hidden="1"/>
    <row r="73149" hidden="1"/>
    <row r="73150" hidden="1"/>
    <row r="73151" hidden="1"/>
    <row r="73152" hidden="1"/>
    <row r="73153" hidden="1"/>
    <row r="73154" hidden="1"/>
    <row r="73155" hidden="1"/>
    <row r="73156" hidden="1"/>
    <row r="73157" hidden="1"/>
    <row r="73158" hidden="1"/>
    <row r="73159" hidden="1"/>
    <row r="73160" hidden="1"/>
    <row r="73161" hidden="1"/>
    <row r="73162" hidden="1"/>
    <row r="73163" hidden="1"/>
    <row r="73164" hidden="1"/>
    <row r="73165" hidden="1"/>
    <row r="73166" hidden="1"/>
    <row r="73167" hidden="1"/>
    <row r="73168" hidden="1"/>
    <row r="73169" hidden="1"/>
    <row r="73170" hidden="1"/>
    <row r="73171" hidden="1"/>
    <row r="73172" hidden="1"/>
    <row r="73173" hidden="1"/>
    <row r="73174" hidden="1"/>
    <row r="73175" hidden="1"/>
    <row r="73176" hidden="1"/>
    <row r="73177" hidden="1"/>
    <row r="73178" hidden="1"/>
    <row r="73179" hidden="1"/>
    <row r="73180" hidden="1"/>
    <row r="73181" hidden="1"/>
    <row r="73182" hidden="1"/>
    <row r="73183" hidden="1"/>
    <row r="73184" hidden="1"/>
    <row r="73185" hidden="1"/>
    <row r="73186" hidden="1"/>
    <row r="73187" hidden="1"/>
    <row r="73188" hidden="1"/>
    <row r="73189" hidden="1"/>
    <row r="73190" hidden="1"/>
    <row r="73191" hidden="1"/>
    <row r="73192" hidden="1"/>
    <row r="73193" hidden="1"/>
    <row r="73194" hidden="1"/>
    <row r="73195" hidden="1"/>
    <row r="73196" hidden="1"/>
    <row r="73197" hidden="1"/>
    <row r="73198" hidden="1"/>
    <row r="73199" hidden="1"/>
    <row r="73200" hidden="1"/>
    <row r="73201" hidden="1"/>
    <row r="73202" hidden="1"/>
    <row r="73203" hidden="1"/>
    <row r="73204" hidden="1"/>
    <row r="73205" hidden="1"/>
    <row r="73206" hidden="1"/>
    <row r="73207" hidden="1"/>
    <row r="73208" hidden="1"/>
    <row r="73209" hidden="1"/>
    <row r="73210" hidden="1"/>
    <row r="73211" hidden="1"/>
    <row r="73212" hidden="1"/>
    <row r="73213" hidden="1"/>
    <row r="73214" hidden="1"/>
    <row r="73215" hidden="1"/>
    <row r="73216" hidden="1"/>
    <row r="73217" hidden="1"/>
    <row r="73218" hidden="1"/>
    <row r="73219" hidden="1"/>
    <row r="73220" hidden="1"/>
    <row r="73221" hidden="1"/>
    <row r="73222" hidden="1"/>
    <row r="73223" hidden="1"/>
    <row r="73224" hidden="1"/>
    <row r="73225" hidden="1"/>
    <row r="73226" hidden="1"/>
    <row r="73227" hidden="1"/>
    <row r="73228" hidden="1"/>
    <row r="73229" hidden="1"/>
    <row r="73230" hidden="1"/>
    <row r="73231" hidden="1"/>
    <row r="73232" hidden="1"/>
    <row r="73233" hidden="1"/>
    <row r="73234" hidden="1"/>
    <row r="73235" hidden="1"/>
    <row r="73236" hidden="1"/>
    <row r="73237" hidden="1"/>
    <row r="73238" hidden="1"/>
    <row r="73239" hidden="1"/>
    <row r="73240" hidden="1"/>
    <row r="73241" hidden="1"/>
    <row r="73242" hidden="1"/>
    <row r="73243" hidden="1"/>
    <row r="73244" hidden="1"/>
    <row r="73245" hidden="1"/>
    <row r="73246" hidden="1"/>
    <row r="73247" hidden="1"/>
    <row r="73248" hidden="1"/>
    <row r="73249" hidden="1"/>
    <row r="73250" hidden="1"/>
    <row r="73251" hidden="1"/>
    <row r="73252" hidden="1"/>
    <row r="73253" hidden="1"/>
    <row r="73254" hidden="1"/>
    <row r="73255" hidden="1"/>
    <row r="73256" hidden="1"/>
    <row r="73257" hidden="1"/>
    <row r="73258" hidden="1"/>
    <row r="73259" hidden="1"/>
    <row r="73260" hidden="1"/>
    <row r="73261" hidden="1"/>
    <row r="73262" hidden="1"/>
    <row r="73263" hidden="1"/>
    <row r="73264" hidden="1"/>
    <row r="73265" hidden="1"/>
    <row r="73266" hidden="1"/>
    <row r="73267" hidden="1"/>
    <row r="73268" hidden="1"/>
    <row r="73269" hidden="1"/>
    <row r="73270" hidden="1"/>
    <row r="73271" hidden="1"/>
    <row r="73272" hidden="1"/>
    <row r="73273" hidden="1"/>
    <row r="73274" hidden="1"/>
    <row r="73275" hidden="1"/>
    <row r="73276" hidden="1"/>
    <row r="73277" hidden="1"/>
    <row r="73278" hidden="1"/>
    <row r="73279" hidden="1"/>
    <row r="73280" hidden="1"/>
    <row r="73281" hidden="1"/>
    <row r="73282" hidden="1"/>
    <row r="73283" hidden="1"/>
    <row r="73284" hidden="1"/>
    <row r="73285" hidden="1"/>
    <row r="73286" hidden="1"/>
    <row r="73287" hidden="1"/>
    <row r="73288" hidden="1"/>
    <row r="73289" hidden="1"/>
    <row r="73290" hidden="1"/>
    <row r="73291" hidden="1"/>
    <row r="73292" hidden="1"/>
    <row r="73293" hidden="1"/>
    <row r="73294" hidden="1"/>
    <row r="73295" hidden="1"/>
    <row r="73296" hidden="1"/>
    <row r="73297" hidden="1"/>
    <row r="73298" hidden="1"/>
    <row r="73299" hidden="1"/>
    <row r="73300" hidden="1"/>
    <row r="73301" hidden="1"/>
    <row r="73302" hidden="1"/>
    <row r="73303" hidden="1"/>
    <row r="73304" hidden="1"/>
    <row r="73305" hidden="1"/>
    <row r="73306" hidden="1"/>
    <row r="73307" hidden="1"/>
    <row r="73308" hidden="1"/>
    <row r="73309" hidden="1"/>
    <row r="73310" hidden="1"/>
    <row r="73311" hidden="1"/>
    <row r="73312" hidden="1"/>
    <row r="73313" hidden="1"/>
    <row r="73314" hidden="1"/>
    <row r="73315" hidden="1"/>
    <row r="73316" hidden="1"/>
    <row r="73317" hidden="1"/>
    <row r="73318" hidden="1"/>
    <row r="73319" hidden="1"/>
    <row r="73320" hidden="1"/>
    <row r="73321" hidden="1"/>
    <row r="73322" hidden="1"/>
    <row r="73323" hidden="1"/>
    <row r="73324" hidden="1"/>
    <row r="73325" hidden="1"/>
    <row r="73326" hidden="1"/>
    <row r="73327" hidden="1"/>
    <row r="73328" hidden="1"/>
    <row r="73329" hidden="1"/>
    <row r="73330" hidden="1"/>
    <row r="73331" hidden="1"/>
    <row r="73332" hidden="1"/>
    <row r="73333" hidden="1"/>
    <row r="73334" hidden="1"/>
    <row r="73335" hidden="1"/>
    <row r="73336" hidden="1"/>
    <row r="73337" hidden="1"/>
    <row r="73338" hidden="1"/>
    <row r="73339" hidden="1"/>
    <row r="73340" hidden="1"/>
    <row r="73341" hidden="1"/>
    <row r="73342" hidden="1"/>
    <row r="73343" hidden="1"/>
    <row r="73344" hidden="1"/>
    <row r="73345" hidden="1"/>
    <row r="73346" hidden="1"/>
    <row r="73347" hidden="1"/>
    <row r="73348" hidden="1"/>
    <row r="73349" hidden="1"/>
    <row r="73350" hidden="1"/>
    <row r="73351" hidden="1"/>
    <row r="73352" hidden="1"/>
    <row r="73353" hidden="1"/>
    <row r="73354" hidden="1"/>
    <row r="73355" hidden="1"/>
    <row r="73356" hidden="1"/>
    <row r="73357" hidden="1"/>
    <row r="73358" hidden="1"/>
    <row r="73359" hidden="1"/>
    <row r="73360" hidden="1"/>
    <row r="73361" hidden="1"/>
    <row r="73362" hidden="1"/>
    <row r="73363" hidden="1"/>
    <row r="73364" hidden="1"/>
    <row r="73365" hidden="1"/>
    <row r="73366" hidden="1"/>
    <row r="73367" hidden="1"/>
    <row r="73368" hidden="1"/>
    <row r="73369" hidden="1"/>
    <row r="73370" hidden="1"/>
    <row r="73371" hidden="1"/>
    <row r="73372" hidden="1"/>
    <row r="73373" hidden="1"/>
    <row r="73374" hidden="1"/>
    <row r="73375" hidden="1"/>
    <row r="73376" hidden="1"/>
    <row r="73377" hidden="1"/>
    <row r="73378" hidden="1"/>
    <row r="73379" hidden="1"/>
    <row r="73380" hidden="1"/>
    <row r="73381" hidden="1"/>
    <row r="73382" hidden="1"/>
    <row r="73383" hidden="1"/>
    <row r="73384" hidden="1"/>
    <row r="73385" hidden="1"/>
    <row r="73386" hidden="1"/>
    <row r="73387" hidden="1"/>
    <row r="73388" hidden="1"/>
    <row r="73389" hidden="1"/>
    <row r="73390" hidden="1"/>
    <row r="73391" hidden="1"/>
    <row r="73392" hidden="1"/>
    <row r="73393" hidden="1"/>
    <row r="73394" hidden="1"/>
    <row r="73395" hidden="1"/>
    <row r="73396" hidden="1"/>
    <row r="73397" hidden="1"/>
    <row r="73398" hidden="1"/>
    <row r="73399" hidden="1"/>
    <row r="73400" hidden="1"/>
    <row r="73401" hidden="1"/>
    <row r="73402" hidden="1"/>
    <row r="73403" hidden="1"/>
    <row r="73404" hidden="1"/>
    <row r="73405" hidden="1"/>
    <row r="73406" hidden="1"/>
    <row r="73407" hidden="1"/>
    <row r="73408" hidden="1"/>
    <row r="73409" hidden="1"/>
    <row r="73410" hidden="1"/>
    <row r="73411" hidden="1"/>
    <row r="73412" hidden="1"/>
    <row r="73413" hidden="1"/>
    <row r="73414" hidden="1"/>
    <row r="73415" hidden="1"/>
    <row r="73416" hidden="1"/>
    <row r="73417" hidden="1"/>
    <row r="73418" hidden="1"/>
    <row r="73419" hidden="1"/>
    <row r="73420" hidden="1"/>
    <row r="73421" hidden="1"/>
    <row r="73422" hidden="1"/>
    <row r="73423" hidden="1"/>
    <row r="73424" hidden="1"/>
    <row r="73425" hidden="1"/>
    <row r="73426" hidden="1"/>
    <row r="73427" hidden="1"/>
    <row r="73428" hidden="1"/>
    <row r="73429" hidden="1"/>
    <row r="73430" hidden="1"/>
    <row r="73431" hidden="1"/>
    <row r="73432" hidden="1"/>
    <row r="73433" hidden="1"/>
    <row r="73434" hidden="1"/>
    <row r="73435" hidden="1"/>
    <row r="73436" hidden="1"/>
    <row r="73437" hidden="1"/>
    <row r="73438" hidden="1"/>
    <row r="73439" hidden="1"/>
    <row r="73440" hidden="1"/>
    <row r="73441" hidden="1"/>
    <row r="73442" hidden="1"/>
    <row r="73443" hidden="1"/>
    <row r="73444" hidden="1"/>
    <row r="73445" hidden="1"/>
    <row r="73446" hidden="1"/>
    <row r="73447" hidden="1"/>
    <row r="73448" hidden="1"/>
    <row r="73449" hidden="1"/>
    <row r="73450" hidden="1"/>
    <row r="73451" hidden="1"/>
    <row r="73452" hidden="1"/>
    <row r="73453" hidden="1"/>
    <row r="73454" hidden="1"/>
    <row r="73455" hidden="1"/>
    <row r="73456" hidden="1"/>
    <row r="73457" hidden="1"/>
    <row r="73458" hidden="1"/>
    <row r="73459" hidden="1"/>
    <row r="73460" hidden="1"/>
    <row r="73461" hidden="1"/>
    <row r="73462" hidden="1"/>
    <row r="73463" hidden="1"/>
    <row r="73464" hidden="1"/>
    <row r="73465" hidden="1"/>
    <row r="73466" hidden="1"/>
    <row r="73467" hidden="1"/>
    <row r="73468" hidden="1"/>
    <row r="73469" hidden="1"/>
    <row r="73470" hidden="1"/>
    <row r="73471" hidden="1"/>
    <row r="73472" hidden="1"/>
    <row r="73473" hidden="1"/>
    <row r="73474" hidden="1"/>
    <row r="73475" hidden="1"/>
    <row r="73476" hidden="1"/>
    <row r="73477" hidden="1"/>
    <row r="73478" hidden="1"/>
    <row r="73479" hidden="1"/>
    <row r="73480" hidden="1"/>
    <row r="73481" hidden="1"/>
    <row r="73482" hidden="1"/>
    <row r="73483" hidden="1"/>
    <row r="73484" hidden="1"/>
    <row r="73485" hidden="1"/>
    <row r="73486" hidden="1"/>
    <row r="73487" hidden="1"/>
    <row r="73488" hidden="1"/>
    <row r="73489" hidden="1"/>
    <row r="73490" hidden="1"/>
    <row r="73491" hidden="1"/>
    <row r="73492" hidden="1"/>
    <row r="73493" hidden="1"/>
    <row r="73494" hidden="1"/>
    <row r="73495" hidden="1"/>
    <row r="73496" hidden="1"/>
    <row r="73497" hidden="1"/>
    <row r="73498" hidden="1"/>
    <row r="73499" hidden="1"/>
    <row r="73500" hidden="1"/>
    <row r="73501" hidden="1"/>
    <row r="73502" hidden="1"/>
    <row r="73503" hidden="1"/>
    <row r="73504" hidden="1"/>
    <row r="73505" hidden="1"/>
    <row r="73506" hidden="1"/>
    <row r="73507" hidden="1"/>
    <row r="73508" hidden="1"/>
    <row r="73509" hidden="1"/>
    <row r="73510" hidden="1"/>
    <row r="73511" hidden="1"/>
    <row r="73512" hidden="1"/>
    <row r="73513" hidden="1"/>
    <row r="73514" hidden="1"/>
    <row r="73515" hidden="1"/>
    <row r="73516" hidden="1"/>
    <row r="73517" hidden="1"/>
    <row r="73518" hidden="1"/>
    <row r="73519" hidden="1"/>
    <row r="73520" hidden="1"/>
    <row r="73521" hidden="1"/>
    <row r="73522" hidden="1"/>
    <row r="73523" hidden="1"/>
    <row r="73524" hidden="1"/>
    <row r="73525" hidden="1"/>
    <row r="73526" hidden="1"/>
    <row r="73527" hidden="1"/>
    <row r="73528" hidden="1"/>
    <row r="73529" hidden="1"/>
    <row r="73530" hidden="1"/>
    <row r="73531" hidden="1"/>
    <row r="73532" hidden="1"/>
    <row r="73533" hidden="1"/>
    <row r="73534" hidden="1"/>
    <row r="73535" hidden="1"/>
    <row r="73536" hidden="1"/>
    <row r="73537" hidden="1"/>
    <row r="73538" hidden="1"/>
    <row r="73539" hidden="1"/>
    <row r="73540" hidden="1"/>
    <row r="73541" hidden="1"/>
    <row r="73542" hidden="1"/>
    <row r="73543" hidden="1"/>
    <row r="73544" hidden="1"/>
    <row r="73545" hidden="1"/>
    <row r="73546" hidden="1"/>
    <row r="73547" hidden="1"/>
    <row r="73548" hidden="1"/>
    <row r="73549" hidden="1"/>
    <row r="73550" hidden="1"/>
    <row r="73551" hidden="1"/>
    <row r="73552" hidden="1"/>
    <row r="73553" hidden="1"/>
    <row r="73554" hidden="1"/>
    <row r="73555" hidden="1"/>
    <row r="73556" hidden="1"/>
    <row r="73557" hidden="1"/>
    <row r="73558" hidden="1"/>
    <row r="73559" hidden="1"/>
    <row r="73560" hidden="1"/>
    <row r="73561" hidden="1"/>
    <row r="73562" hidden="1"/>
    <row r="73563" hidden="1"/>
    <row r="73564" hidden="1"/>
    <row r="73565" hidden="1"/>
    <row r="73566" hidden="1"/>
    <row r="73567" hidden="1"/>
    <row r="73568" hidden="1"/>
    <row r="73569" hidden="1"/>
    <row r="73570" hidden="1"/>
    <row r="73571" hidden="1"/>
    <row r="73572" hidden="1"/>
    <row r="73573" hidden="1"/>
    <row r="73574" hidden="1"/>
    <row r="73575" hidden="1"/>
    <row r="73576" hidden="1"/>
    <row r="73577" hidden="1"/>
    <row r="73578" hidden="1"/>
    <row r="73579" hidden="1"/>
    <row r="73580" hidden="1"/>
    <row r="73581" hidden="1"/>
    <row r="73582" hidden="1"/>
    <row r="73583" hidden="1"/>
    <row r="73584" hidden="1"/>
    <row r="73585" hidden="1"/>
    <row r="73586" hidden="1"/>
    <row r="73587" hidden="1"/>
    <row r="73588" hidden="1"/>
    <row r="73589" hidden="1"/>
    <row r="73590" hidden="1"/>
    <row r="73591" hidden="1"/>
    <row r="73592" hidden="1"/>
    <row r="73593" hidden="1"/>
    <row r="73594" hidden="1"/>
    <row r="73595" hidden="1"/>
    <row r="73596" hidden="1"/>
    <row r="73597" hidden="1"/>
    <row r="73598" hidden="1"/>
    <row r="73599" hidden="1"/>
    <row r="73600" hidden="1"/>
    <row r="73601" hidden="1"/>
    <row r="73602" hidden="1"/>
    <row r="73603" hidden="1"/>
    <row r="73604" hidden="1"/>
    <row r="73605" hidden="1"/>
    <row r="73606" hidden="1"/>
    <row r="73607" hidden="1"/>
    <row r="73608" hidden="1"/>
    <row r="73609" hidden="1"/>
    <row r="73610" hidden="1"/>
    <row r="73611" hidden="1"/>
    <row r="73612" hidden="1"/>
    <row r="73613" hidden="1"/>
    <row r="73614" hidden="1"/>
    <row r="73615" hidden="1"/>
    <row r="73616" hidden="1"/>
    <row r="73617" hidden="1"/>
    <row r="73618" hidden="1"/>
    <row r="73619" hidden="1"/>
    <row r="73620" hidden="1"/>
    <row r="73621" hidden="1"/>
    <row r="73622" hidden="1"/>
    <row r="73623" hidden="1"/>
    <row r="73624" hidden="1"/>
    <row r="73625" hidden="1"/>
    <row r="73626" hidden="1"/>
    <row r="73627" hidden="1"/>
    <row r="73628" hidden="1"/>
    <row r="73629" hidden="1"/>
    <row r="73630" hidden="1"/>
    <row r="73631" hidden="1"/>
    <row r="73632" hidden="1"/>
    <row r="73633" hidden="1"/>
    <row r="73634" hidden="1"/>
    <row r="73635" hidden="1"/>
    <row r="73636" hidden="1"/>
    <row r="73637" hidden="1"/>
    <row r="73638" hidden="1"/>
    <row r="73639" hidden="1"/>
    <row r="73640" hidden="1"/>
    <row r="73641" hidden="1"/>
    <row r="73642" hidden="1"/>
    <row r="73643" hidden="1"/>
    <row r="73644" hidden="1"/>
    <row r="73645" hidden="1"/>
    <row r="73646" hidden="1"/>
    <row r="73647" hidden="1"/>
    <row r="73648" hidden="1"/>
    <row r="73649" hidden="1"/>
    <row r="73650" hidden="1"/>
    <row r="73651" hidden="1"/>
    <row r="73652" hidden="1"/>
    <row r="73653" hidden="1"/>
    <row r="73654" hidden="1"/>
    <row r="73655" hidden="1"/>
    <row r="73656" hidden="1"/>
    <row r="73657" hidden="1"/>
    <row r="73658" hidden="1"/>
    <row r="73659" hidden="1"/>
    <row r="73660" hidden="1"/>
    <row r="73661" hidden="1"/>
    <row r="73662" hidden="1"/>
    <row r="73663" hidden="1"/>
    <row r="73664" hidden="1"/>
    <row r="73665" hidden="1"/>
    <row r="73666" hidden="1"/>
    <row r="73667" hidden="1"/>
    <row r="73668" hidden="1"/>
    <row r="73669" hidden="1"/>
    <row r="73670" hidden="1"/>
    <row r="73671" hidden="1"/>
    <row r="73672" hidden="1"/>
    <row r="73673" hidden="1"/>
    <row r="73674" hidden="1"/>
    <row r="73675" hidden="1"/>
    <row r="73676" hidden="1"/>
    <row r="73677" hidden="1"/>
    <row r="73678" hidden="1"/>
    <row r="73679" hidden="1"/>
    <row r="73680" hidden="1"/>
    <row r="73681" hidden="1"/>
    <row r="73682" hidden="1"/>
    <row r="73683" hidden="1"/>
    <row r="73684" hidden="1"/>
    <row r="73685" hidden="1"/>
    <row r="73686" hidden="1"/>
    <row r="73687" hidden="1"/>
    <row r="73688" hidden="1"/>
    <row r="73689" hidden="1"/>
    <row r="73690" hidden="1"/>
    <row r="73691" hidden="1"/>
    <row r="73692" hidden="1"/>
    <row r="73693" hidden="1"/>
    <row r="73694" hidden="1"/>
    <row r="73695" hidden="1"/>
    <row r="73696" hidden="1"/>
    <row r="73697" hidden="1"/>
    <row r="73698" hidden="1"/>
    <row r="73699" hidden="1"/>
    <row r="73700" hidden="1"/>
    <row r="73701" hidden="1"/>
    <row r="73702" hidden="1"/>
    <row r="73703" hidden="1"/>
    <row r="73704" hidden="1"/>
    <row r="73705" hidden="1"/>
    <row r="73706" hidden="1"/>
    <row r="73707" hidden="1"/>
    <row r="73708" hidden="1"/>
    <row r="73709" hidden="1"/>
    <row r="73710" hidden="1"/>
    <row r="73711" hidden="1"/>
    <row r="73712" hidden="1"/>
    <row r="73713" hidden="1"/>
    <row r="73714" hidden="1"/>
    <row r="73715" hidden="1"/>
    <row r="73716" hidden="1"/>
    <row r="73717" hidden="1"/>
    <row r="73718" hidden="1"/>
    <row r="73719" hidden="1"/>
    <row r="73720" hidden="1"/>
    <row r="73721" hidden="1"/>
    <row r="73722" hidden="1"/>
    <row r="73723" hidden="1"/>
    <row r="73724" hidden="1"/>
    <row r="73725" hidden="1"/>
    <row r="73726" hidden="1"/>
    <row r="73727" hidden="1"/>
    <row r="73728" hidden="1"/>
    <row r="73729" hidden="1"/>
    <row r="73730" hidden="1"/>
    <row r="73731" hidden="1"/>
    <row r="73732" hidden="1"/>
    <row r="73733" hidden="1"/>
    <row r="73734" hidden="1"/>
    <row r="73735" hidden="1"/>
    <row r="73736" hidden="1"/>
    <row r="73737" hidden="1"/>
    <row r="73738" hidden="1"/>
    <row r="73739" hidden="1"/>
    <row r="73740" hidden="1"/>
    <row r="73741" hidden="1"/>
    <row r="73742" hidden="1"/>
    <row r="73743" hidden="1"/>
    <row r="73744" hidden="1"/>
    <row r="73745" hidden="1"/>
    <row r="73746" hidden="1"/>
    <row r="73747" hidden="1"/>
    <row r="73748" hidden="1"/>
    <row r="73749" hidden="1"/>
    <row r="73750" hidden="1"/>
    <row r="73751" hidden="1"/>
    <row r="73752" hidden="1"/>
    <row r="73753" hidden="1"/>
    <row r="73754" hidden="1"/>
    <row r="73755" hidden="1"/>
    <row r="73756" hidden="1"/>
    <row r="73757" hidden="1"/>
    <row r="73758" hidden="1"/>
    <row r="73759" hidden="1"/>
    <row r="73760" hidden="1"/>
    <row r="73761" hidden="1"/>
    <row r="73762" hidden="1"/>
    <row r="73763" hidden="1"/>
    <row r="73764" hidden="1"/>
    <row r="73765" hidden="1"/>
    <row r="73766" hidden="1"/>
    <row r="73767" hidden="1"/>
    <row r="73768" hidden="1"/>
    <row r="73769" hidden="1"/>
    <row r="73770" hidden="1"/>
    <row r="73771" hidden="1"/>
    <row r="73772" hidden="1"/>
    <row r="73773" hidden="1"/>
    <row r="73774" hidden="1"/>
    <row r="73775" hidden="1"/>
    <row r="73776" hidden="1"/>
    <row r="73777" hidden="1"/>
    <row r="73778" hidden="1"/>
    <row r="73779" hidden="1"/>
    <row r="73780" hidden="1"/>
    <row r="73781" hidden="1"/>
    <row r="73782" hidden="1"/>
    <row r="73783" hidden="1"/>
    <row r="73784" hidden="1"/>
    <row r="73785" hidden="1"/>
    <row r="73786" hidden="1"/>
    <row r="73787" hidden="1"/>
    <row r="73788" hidden="1"/>
    <row r="73789" hidden="1"/>
    <row r="73790" hidden="1"/>
    <row r="73791" hidden="1"/>
    <row r="73792" hidden="1"/>
    <row r="73793" hidden="1"/>
    <row r="73794" hidden="1"/>
    <row r="73795" hidden="1"/>
    <row r="73796" hidden="1"/>
    <row r="73797" hidden="1"/>
    <row r="73798" hidden="1"/>
    <row r="73799" hidden="1"/>
    <row r="73800" hidden="1"/>
    <row r="73801" hidden="1"/>
    <row r="73802" hidden="1"/>
    <row r="73803" hidden="1"/>
    <row r="73804" hidden="1"/>
    <row r="73805" hidden="1"/>
    <row r="73806" hidden="1"/>
    <row r="73807" hidden="1"/>
    <row r="73808" hidden="1"/>
    <row r="73809" hidden="1"/>
    <row r="73810" hidden="1"/>
    <row r="73811" hidden="1"/>
    <row r="73812" hidden="1"/>
    <row r="73813" hidden="1"/>
    <row r="73814" hidden="1"/>
    <row r="73815" hidden="1"/>
    <row r="73816" hidden="1"/>
    <row r="73817" hidden="1"/>
    <row r="73818" hidden="1"/>
    <row r="73819" hidden="1"/>
    <row r="73820" hidden="1"/>
    <row r="73821" hidden="1"/>
    <row r="73822" hidden="1"/>
    <row r="73823" hidden="1"/>
    <row r="73824" hidden="1"/>
    <row r="73825" hidden="1"/>
    <row r="73826" hidden="1"/>
    <row r="73827" hidden="1"/>
    <row r="73828" hidden="1"/>
    <row r="73829" hidden="1"/>
    <row r="73830" hidden="1"/>
    <row r="73831" hidden="1"/>
    <row r="73832" hidden="1"/>
    <row r="73833" hidden="1"/>
    <row r="73834" hidden="1"/>
    <row r="73835" hidden="1"/>
    <row r="73836" hidden="1"/>
    <row r="73837" hidden="1"/>
    <row r="73838" hidden="1"/>
    <row r="73839" hidden="1"/>
    <row r="73840" hidden="1"/>
    <row r="73841" hidden="1"/>
    <row r="73842" hidden="1"/>
    <row r="73843" hidden="1"/>
    <row r="73844" hidden="1"/>
    <row r="73845" hidden="1"/>
    <row r="73846" hidden="1"/>
    <row r="73847" hidden="1"/>
    <row r="73848" hidden="1"/>
    <row r="73849" hidden="1"/>
    <row r="73850" hidden="1"/>
    <row r="73851" hidden="1"/>
    <row r="73852" hidden="1"/>
    <row r="73853" hidden="1"/>
    <row r="73854" hidden="1"/>
    <row r="73855" hidden="1"/>
    <row r="73856" hidden="1"/>
    <row r="73857" hidden="1"/>
    <row r="73858" hidden="1"/>
    <row r="73859" hidden="1"/>
    <row r="73860" hidden="1"/>
    <row r="73861" hidden="1"/>
    <row r="73862" hidden="1"/>
    <row r="73863" hidden="1"/>
    <row r="73864" hidden="1"/>
    <row r="73865" hidden="1"/>
    <row r="73866" hidden="1"/>
    <row r="73867" hidden="1"/>
    <row r="73868" hidden="1"/>
    <row r="73869" hidden="1"/>
    <row r="73870" hidden="1"/>
    <row r="73871" hidden="1"/>
    <row r="73872" hidden="1"/>
    <row r="73873" hidden="1"/>
    <row r="73874" hidden="1"/>
    <row r="73875" hidden="1"/>
    <row r="73876" hidden="1"/>
    <row r="73877" hidden="1"/>
    <row r="73878" hidden="1"/>
    <row r="73879" hidden="1"/>
    <row r="73880" hidden="1"/>
    <row r="73881" hidden="1"/>
    <row r="73882" hidden="1"/>
    <row r="73883" hidden="1"/>
    <row r="73884" hidden="1"/>
    <row r="73885" hidden="1"/>
    <row r="73886" hidden="1"/>
    <row r="73887" hidden="1"/>
    <row r="73888" hidden="1"/>
    <row r="73889" hidden="1"/>
    <row r="73890" hidden="1"/>
    <row r="73891" hidden="1"/>
    <row r="73892" hidden="1"/>
    <row r="73893" hidden="1"/>
    <row r="73894" hidden="1"/>
    <row r="73895" hidden="1"/>
    <row r="73896" hidden="1"/>
    <row r="73897" hidden="1"/>
    <row r="73898" hidden="1"/>
    <row r="73899" hidden="1"/>
    <row r="73900" hidden="1"/>
    <row r="73901" hidden="1"/>
    <row r="73902" hidden="1"/>
    <row r="73903" hidden="1"/>
    <row r="73904" hidden="1"/>
    <row r="73905" hidden="1"/>
    <row r="73906" hidden="1"/>
    <row r="73907" hidden="1"/>
    <row r="73908" hidden="1"/>
    <row r="73909" hidden="1"/>
    <row r="73910" hidden="1"/>
    <row r="73911" hidden="1"/>
    <row r="73912" hidden="1"/>
    <row r="73913" hidden="1"/>
    <row r="73914" hidden="1"/>
    <row r="73915" hidden="1"/>
    <row r="73916" hidden="1"/>
    <row r="73917" hidden="1"/>
    <row r="73918" hidden="1"/>
    <row r="73919" hidden="1"/>
    <row r="73920" hidden="1"/>
    <row r="73921" hidden="1"/>
    <row r="73922" hidden="1"/>
    <row r="73923" hidden="1"/>
    <row r="73924" hidden="1"/>
    <row r="73925" hidden="1"/>
    <row r="73926" hidden="1"/>
    <row r="73927" hidden="1"/>
    <row r="73928" hidden="1"/>
    <row r="73929" hidden="1"/>
    <row r="73930" hidden="1"/>
    <row r="73931" hidden="1"/>
    <row r="73932" hidden="1"/>
    <row r="73933" hidden="1"/>
    <row r="73934" hidden="1"/>
    <row r="73935" hidden="1"/>
    <row r="73936" hidden="1"/>
    <row r="73937" hidden="1"/>
    <row r="73938" hidden="1"/>
    <row r="73939" hidden="1"/>
    <row r="73940" hidden="1"/>
    <row r="73941" hidden="1"/>
    <row r="73942" hidden="1"/>
    <row r="73943" hidden="1"/>
    <row r="73944" hidden="1"/>
    <row r="73945" hidden="1"/>
    <row r="73946" hidden="1"/>
    <row r="73947" hidden="1"/>
    <row r="73948" hidden="1"/>
    <row r="73949" hidden="1"/>
    <row r="73950" hidden="1"/>
    <row r="73951" hidden="1"/>
    <row r="73952" hidden="1"/>
    <row r="73953" hidden="1"/>
    <row r="73954" hidden="1"/>
    <row r="73955" hidden="1"/>
    <row r="73956" hidden="1"/>
    <row r="73957" hidden="1"/>
    <row r="73958" hidden="1"/>
    <row r="73959" hidden="1"/>
    <row r="73960" hidden="1"/>
    <row r="73961" hidden="1"/>
    <row r="73962" hidden="1"/>
    <row r="73963" hidden="1"/>
    <row r="73964" hidden="1"/>
    <row r="73965" hidden="1"/>
    <row r="73966" hidden="1"/>
    <row r="73967" hidden="1"/>
    <row r="73968" hidden="1"/>
    <row r="73969" hidden="1"/>
    <row r="73970" hidden="1"/>
    <row r="73971" hidden="1"/>
    <row r="73972" hidden="1"/>
    <row r="73973" hidden="1"/>
    <row r="73974" hidden="1"/>
    <row r="73975" hidden="1"/>
    <row r="73976" hidden="1"/>
    <row r="73977" hidden="1"/>
    <row r="73978" hidden="1"/>
    <row r="73979" hidden="1"/>
    <row r="73980" hidden="1"/>
    <row r="73981" hidden="1"/>
    <row r="73982" hidden="1"/>
    <row r="73983" hidden="1"/>
    <row r="73984" hidden="1"/>
    <row r="73985" hidden="1"/>
    <row r="73986" hidden="1"/>
    <row r="73987" hidden="1"/>
    <row r="73988" hidden="1"/>
    <row r="73989" hidden="1"/>
    <row r="73990" hidden="1"/>
    <row r="73991" hidden="1"/>
    <row r="73992" hidden="1"/>
    <row r="73993" hidden="1"/>
    <row r="73994" hidden="1"/>
    <row r="73995" hidden="1"/>
    <row r="73996" hidden="1"/>
    <row r="73997" hidden="1"/>
    <row r="73998" hidden="1"/>
    <row r="73999" hidden="1"/>
    <row r="74000" hidden="1"/>
    <row r="74001" hidden="1"/>
    <row r="74002" hidden="1"/>
    <row r="74003" hidden="1"/>
    <row r="74004" hidden="1"/>
    <row r="74005" hidden="1"/>
    <row r="74006" hidden="1"/>
    <row r="74007" hidden="1"/>
    <row r="74008" hidden="1"/>
    <row r="74009" hidden="1"/>
    <row r="74010" hidden="1"/>
    <row r="74011" hidden="1"/>
    <row r="74012" hidden="1"/>
    <row r="74013" hidden="1"/>
    <row r="74014" hidden="1"/>
    <row r="74015" hidden="1"/>
    <row r="74016" hidden="1"/>
    <row r="74017" hidden="1"/>
    <row r="74018" hidden="1"/>
    <row r="74019" hidden="1"/>
    <row r="74020" hidden="1"/>
    <row r="74021" hidden="1"/>
    <row r="74022" hidden="1"/>
    <row r="74023" hidden="1"/>
    <row r="74024" hidden="1"/>
    <row r="74025" hidden="1"/>
    <row r="74026" hidden="1"/>
    <row r="74027" hidden="1"/>
    <row r="74028" hidden="1"/>
    <row r="74029" hidden="1"/>
    <row r="74030" hidden="1"/>
    <row r="74031" hidden="1"/>
    <row r="74032" hidden="1"/>
    <row r="74033" hidden="1"/>
    <row r="74034" hidden="1"/>
    <row r="74035" hidden="1"/>
    <row r="74036" hidden="1"/>
    <row r="74037" hidden="1"/>
    <row r="74038" hidden="1"/>
    <row r="74039" hidden="1"/>
    <row r="74040" hidden="1"/>
    <row r="74041" hidden="1"/>
    <row r="74042" hidden="1"/>
    <row r="74043" hidden="1"/>
    <row r="74044" hidden="1"/>
    <row r="74045" hidden="1"/>
    <row r="74046" hidden="1"/>
    <row r="74047" hidden="1"/>
    <row r="74048" hidden="1"/>
    <row r="74049" hidden="1"/>
    <row r="74050" hidden="1"/>
    <row r="74051" hidden="1"/>
    <row r="74052" hidden="1"/>
    <row r="74053" hidden="1"/>
    <row r="74054" hidden="1"/>
    <row r="74055" hidden="1"/>
    <row r="74056" hidden="1"/>
    <row r="74057" hidden="1"/>
    <row r="74058" hidden="1"/>
    <row r="74059" hidden="1"/>
    <row r="74060" hidden="1"/>
    <row r="74061" hidden="1"/>
    <row r="74062" hidden="1"/>
    <row r="74063" hidden="1"/>
    <row r="74064" hidden="1"/>
    <row r="74065" hidden="1"/>
    <row r="74066" hidden="1"/>
    <row r="74067" hidden="1"/>
    <row r="74068" hidden="1"/>
    <row r="74069" hidden="1"/>
    <row r="74070" hidden="1"/>
    <row r="74071" hidden="1"/>
    <row r="74072" hidden="1"/>
    <row r="74073" hidden="1"/>
    <row r="74074" hidden="1"/>
    <row r="74075" hidden="1"/>
    <row r="74076" hidden="1"/>
    <row r="74077" hidden="1"/>
    <row r="74078" hidden="1"/>
    <row r="74079" hidden="1"/>
    <row r="74080" hidden="1"/>
    <row r="74081" hidden="1"/>
    <row r="74082" hidden="1"/>
    <row r="74083" hidden="1"/>
    <row r="74084" hidden="1"/>
    <row r="74085" hidden="1"/>
    <row r="74086" hidden="1"/>
    <row r="74087" hidden="1"/>
    <row r="74088" hidden="1"/>
    <row r="74089" hidden="1"/>
    <row r="74090" hidden="1"/>
    <row r="74091" hidden="1"/>
    <row r="74092" hidden="1"/>
    <row r="74093" hidden="1"/>
    <row r="74094" hidden="1"/>
    <row r="74095" hidden="1"/>
    <row r="74096" hidden="1"/>
    <row r="74097" hidden="1"/>
    <row r="74098" hidden="1"/>
    <row r="74099" hidden="1"/>
    <row r="74100" hidden="1"/>
    <row r="74101" hidden="1"/>
    <row r="74102" hidden="1"/>
    <row r="74103" hidden="1"/>
    <row r="74104" hidden="1"/>
    <row r="74105" hidden="1"/>
    <row r="74106" hidden="1"/>
    <row r="74107" hidden="1"/>
    <row r="74108" hidden="1"/>
    <row r="74109" hidden="1"/>
    <row r="74110" hidden="1"/>
    <row r="74111" hidden="1"/>
    <row r="74112" hidden="1"/>
    <row r="74113" hidden="1"/>
    <row r="74114" hidden="1"/>
    <row r="74115" hidden="1"/>
    <row r="74116" hidden="1"/>
    <row r="74117" hidden="1"/>
    <row r="74118" hidden="1"/>
    <row r="74119" hidden="1"/>
    <row r="74120" hidden="1"/>
    <row r="74121" hidden="1"/>
    <row r="74122" hidden="1"/>
    <row r="74123" hidden="1"/>
    <row r="74124" hidden="1"/>
    <row r="74125" hidden="1"/>
    <row r="74126" hidden="1"/>
    <row r="74127" hidden="1"/>
    <row r="74128" hidden="1"/>
    <row r="74129" hidden="1"/>
    <row r="74130" hidden="1"/>
    <row r="74131" hidden="1"/>
    <row r="74132" hidden="1"/>
    <row r="74133" hidden="1"/>
    <row r="74134" hidden="1"/>
    <row r="74135" hidden="1"/>
    <row r="74136" hidden="1"/>
    <row r="74137" hidden="1"/>
    <row r="74138" hidden="1"/>
    <row r="74139" hidden="1"/>
    <row r="74140" hidden="1"/>
    <row r="74141" hidden="1"/>
    <row r="74142" hidden="1"/>
    <row r="74143" hidden="1"/>
    <row r="74144" hidden="1"/>
    <row r="74145" hidden="1"/>
    <row r="74146" hidden="1"/>
    <row r="74147" hidden="1"/>
    <row r="74148" hidden="1"/>
    <row r="74149" hidden="1"/>
    <row r="74150" hidden="1"/>
    <row r="74151" hidden="1"/>
    <row r="74152" hidden="1"/>
    <row r="74153" hidden="1"/>
    <row r="74154" hidden="1"/>
    <row r="74155" hidden="1"/>
    <row r="74156" hidden="1"/>
    <row r="74157" hidden="1"/>
    <row r="74158" hidden="1"/>
    <row r="74159" hidden="1"/>
    <row r="74160" hidden="1"/>
    <row r="1048576" spans="3:3" hidden="1">
      <c r="C1048576" s="28"/>
    </row>
  </sheetData>
  <mergeCells count="52">
    <mergeCell ref="C45:K45"/>
    <mergeCell ref="C27:F27"/>
    <mergeCell ref="G27:I27"/>
    <mergeCell ref="J27:K27"/>
    <mergeCell ref="L27:N27"/>
    <mergeCell ref="H12:J12"/>
    <mergeCell ref="H13:J13"/>
    <mergeCell ref="K12:L12"/>
    <mergeCell ref="K13:L13"/>
    <mergeCell ref="C29:D30"/>
    <mergeCell ref="E29:F30"/>
    <mergeCell ref="G29:I29"/>
    <mergeCell ref="J29:K30"/>
    <mergeCell ref="L29:O29"/>
    <mergeCell ref="B99:O99"/>
    <mergeCell ref="B79:O79"/>
    <mergeCell ref="B51:O51"/>
    <mergeCell ref="B1:O1"/>
    <mergeCell ref="C8:C9"/>
    <mergeCell ref="D8:F9"/>
    <mergeCell ref="K8:L8"/>
    <mergeCell ref="K10:L10"/>
    <mergeCell ref="I3:L3"/>
    <mergeCell ref="C48:O49"/>
    <mergeCell ref="C76:O77"/>
    <mergeCell ref="C96:O97"/>
    <mergeCell ref="D21:F21"/>
    <mergeCell ref="K9:L9"/>
    <mergeCell ref="K11:L11"/>
    <mergeCell ref="H11:J11"/>
    <mergeCell ref="C73:K73"/>
    <mergeCell ref="C55:F55"/>
    <mergeCell ref="G55:I55"/>
    <mergeCell ref="J55:K55"/>
    <mergeCell ref="L55:N55"/>
    <mergeCell ref="C57:D58"/>
    <mergeCell ref="E57:F58"/>
    <mergeCell ref="G57:I57"/>
    <mergeCell ref="J57:K58"/>
    <mergeCell ref="L57:O57"/>
    <mergeCell ref="M83:O83"/>
    <mergeCell ref="C93:K93"/>
    <mergeCell ref="C83:K83"/>
    <mergeCell ref="C85:K85"/>
    <mergeCell ref="J87:K88"/>
    <mergeCell ref="L87:O87"/>
    <mergeCell ref="G87:I87"/>
    <mergeCell ref="C92:F92"/>
    <mergeCell ref="C87:F88"/>
    <mergeCell ref="C89:F89"/>
    <mergeCell ref="C90:F90"/>
    <mergeCell ref="C91:F91"/>
  </mergeCells>
  <phoneticPr fontId="1"/>
  <conditionalFormatting sqref="A81:XFD1048576">
    <cfRule type="expression" dxfId="5" priority="60" stopIfTrue="1">
      <formula>$I$3="Ⅰ[想定削減率]"</formula>
    </cfRule>
  </conditionalFormatting>
  <conditionalFormatting sqref="A81:XFD100">
    <cfRule type="expression" dxfId="4" priority="59" stopIfTrue="1">
      <formula>$I$3="Ⅱ[エネルギー使用量差]"</formula>
    </cfRule>
  </conditionalFormatting>
  <conditionalFormatting sqref="A53:XFD79">
    <cfRule type="expression" dxfId="3" priority="61" stopIfTrue="1">
      <formula>$I$3="Ⅲ[再生可能エネルギー供給量]"</formula>
    </cfRule>
    <cfRule type="expression" dxfId="2" priority="62" stopIfTrue="1">
      <formula>$I$3="Ⅰ[想定削減率]"</formula>
    </cfRule>
  </conditionalFormatting>
  <conditionalFormatting sqref="A25:XFD51">
    <cfRule type="expression" dxfId="1" priority="63" stopIfTrue="1">
      <formula>$I$3="Ⅲ[再生可能エネルギー供給量]"</formula>
    </cfRule>
    <cfRule type="expression" dxfId="0" priority="64" stopIfTrue="1">
      <formula>$I$3="Ⅱ[エネルギー使用量差]"</formula>
    </cfRule>
  </conditionalFormatting>
  <dataValidations count="2">
    <dataValidation type="list" allowBlank="1" showInputMessage="1" showErrorMessage="1" sqref="L84:L85">
      <formula1>"選択してください,再生可能エネルギー発電,バイオエタノール,バイオディーゼル,再生可能エネルギー発電（kWhを用いて計算）"</formula1>
    </dataValidation>
    <dataValidation type="list" allowBlank="1" showInputMessage="1" showErrorMessage="1" sqref="M83:O83">
      <formula1>"選択してください,再生可能エネルギー発電,バイオエタノール,バイオディーゼル,再生可能エネルギー発電（導入単位が「kWh」）"</formula1>
    </dataValidation>
  </dataValidations>
  <hyperlinks>
    <hyperlink ref="B51:O51" location="結果表!A1" display="次のページへお進みください（クリックしてください）"/>
    <hyperlink ref="B79:O79" location="結果表!A1" display="次のページへお進みください（クリックしてください）"/>
    <hyperlink ref="B99:O99" location="結果表!A1" display="次のページへお進みください（クリックしてください）"/>
  </hyperlinks>
  <printOptions horizontalCentered="1"/>
  <pageMargins left="0.70866141732283472" right="0.70866141732283472" top="0.74803149606299213" bottom="0.74803149606299213" header="0.31496062992125984" footer="0.31496062992125984"/>
  <pageSetup paperSize="9" scale="94" orientation="landscape" verticalDpi="200" r:id="rId1"/>
  <headerFooter>
    <oddFooter>&amp;C&amp;"ヒラギノ角ゴ ProN W3,標準"&amp;12&amp;K000000CO2削減原単位記入・計算シート&amp;R&amp;"ＭＳ Ｐゴシック,標準"&amp;K000000&amp;P／&amp;N</oddFooter>
  </headerFooter>
  <rowBreaks count="2" manualBreakCount="2">
    <brk id="51" max="15" man="1"/>
    <brk id="79"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zoomScale="110" zoomScaleNormal="110" workbookViewId="0">
      <selection activeCell="B1" sqref="B1:D1"/>
    </sheetView>
  </sheetViews>
  <sheetFormatPr defaultColWidth="0" defaultRowHeight="13.5" zeroHeight="1"/>
  <cols>
    <col min="1" max="1" width="1.5" style="1" customWidth="1"/>
    <col min="2" max="2" width="32.375" style="1" customWidth="1"/>
    <col min="3" max="4" width="17.25" style="1" customWidth="1"/>
    <col min="5" max="5" width="1.5" style="5" customWidth="1"/>
    <col min="6" max="16384" width="9" style="1" hidden="1"/>
  </cols>
  <sheetData>
    <row r="1" spans="1:5" ht="17.25">
      <c r="A1" s="53"/>
      <c r="B1" s="349" t="s">
        <v>69</v>
      </c>
      <c r="C1" s="349"/>
      <c r="D1" s="349"/>
      <c r="E1" s="54"/>
    </row>
    <row r="2" spans="1:5" ht="60" customHeight="1">
      <c r="A2" s="28"/>
      <c r="B2" s="449" t="s">
        <v>103</v>
      </c>
      <c r="C2" s="449"/>
      <c r="D2" s="449"/>
      <c r="E2" s="54"/>
    </row>
    <row r="3" spans="1:5">
      <c r="A3" s="55"/>
      <c r="B3" s="56" t="s">
        <v>48</v>
      </c>
      <c r="C3" s="57"/>
      <c r="D3" s="57"/>
      <c r="E3" s="55"/>
    </row>
    <row r="4" spans="1:5">
      <c r="A4" s="55"/>
      <c r="B4" s="3" t="s">
        <v>37</v>
      </c>
      <c r="C4" s="92">
        <f>導入量!F20</f>
        <v>0</v>
      </c>
      <c r="D4" s="84" t="str">
        <f>"["&amp;調査票!E10&amp;"]"</f>
        <v>[選択してください]</v>
      </c>
      <c r="E4" s="54"/>
    </row>
    <row r="5" spans="1:5">
      <c r="A5" s="55"/>
      <c r="B5" s="3" t="s">
        <v>42</v>
      </c>
      <c r="C5" s="85">
        <f>IF($C$27="Ⅰ[想定削減率]",削減原単位!L45,IF($C$27="Ⅱ[エネルギー使用量差]",削減原単位!L73,IF($C$27="Ⅲ[再生可能エネルギー供給量]",削減原単位!L93,0)))/1000</f>
        <v>0</v>
      </c>
      <c r="D5" s="86" t="str">
        <f>"[tCO2/"&amp;調査票!E10&amp;"]"</f>
        <v>[tCO2/選択してください]</v>
      </c>
      <c r="E5" s="54"/>
    </row>
    <row r="6" spans="1:5">
      <c r="A6" s="55"/>
      <c r="B6" s="11" t="s">
        <v>41</v>
      </c>
      <c r="C6" s="91">
        <f>C4*C5</f>
        <v>0</v>
      </c>
      <c r="D6" s="86" t="s">
        <v>46</v>
      </c>
      <c r="E6" s="54"/>
    </row>
    <row r="7" spans="1:5" s="5" customFormat="1" ht="5.25" customHeight="1">
      <c r="A7" s="55"/>
      <c r="B7" s="43"/>
      <c r="C7" s="80"/>
      <c r="D7" s="58"/>
      <c r="E7" s="54"/>
    </row>
    <row r="8" spans="1:5" s="5" customFormat="1">
      <c r="A8" s="55"/>
      <c r="B8" s="59" t="s">
        <v>49</v>
      </c>
      <c r="C8" s="81"/>
      <c r="D8" s="56"/>
      <c r="E8" s="55"/>
    </row>
    <row r="9" spans="1:5">
      <c r="A9" s="55"/>
      <c r="B9" s="11" t="s">
        <v>23</v>
      </c>
      <c r="C9" s="90">
        <f>IF($C$26="A[ストック数]",導入量!D44,IF($C$26="B[フロー数（販売数）]",導入量!D68,IF($C$26="C[供給数]",導入量!D86,0)))</f>
        <v>0</v>
      </c>
      <c r="D9" s="84" t="str">
        <f>"["&amp;調査票!E10&amp;"]"</f>
        <v>[選択してください]</v>
      </c>
      <c r="E9" s="54"/>
    </row>
    <row r="10" spans="1:5">
      <c r="A10" s="55"/>
      <c r="B10" s="11" t="s">
        <v>43</v>
      </c>
      <c r="C10" s="90">
        <f>IF($C$27="Ⅰ[想定削減率]",削減原単位!M45,IF($C$27="Ⅱ[エネルギー使用量差]",削減原単位!M73,IF($C$27="Ⅲ[再生可能エネルギー供給量]",削減原単位!M93,0)))*C9/1000</f>
        <v>0</v>
      </c>
      <c r="D10" s="86" t="s">
        <v>47</v>
      </c>
      <c r="E10" s="54"/>
    </row>
    <row r="11" spans="1:5">
      <c r="A11" s="55"/>
      <c r="B11" s="11" t="s">
        <v>44</v>
      </c>
      <c r="C11" s="91">
        <f>IF($C$26="A[ストック数]",導入量!E44,IF($C$26="B[フロー数（販売数）]",導入量!E68,IF($C$26="C[供給数]",導入量!E86,0)))</f>
        <v>0</v>
      </c>
      <c r="D11" s="86" t="str">
        <f>"["&amp;調査票!E10&amp;"]"</f>
        <v>[選択してください]</v>
      </c>
      <c r="E11" s="54"/>
    </row>
    <row r="12" spans="1:5">
      <c r="A12" s="55"/>
      <c r="B12" s="11" t="s">
        <v>45</v>
      </c>
      <c r="C12" s="91">
        <f>IF($C$27="Ⅰ[想定削減率]",削減原単位!N45,IF($C$27="Ⅱ[エネルギー使用量差]",削減原単位!N73,IF($C$27="Ⅲ[再生可能エネルギー供給量]",削減原単位!N93,0)))*C11/1000</f>
        <v>0</v>
      </c>
      <c r="D12" s="86" t="s">
        <v>17</v>
      </c>
      <c r="E12" s="54"/>
    </row>
    <row r="13" spans="1:5" s="5" customFormat="1" ht="5.25" customHeight="1">
      <c r="A13" s="55"/>
      <c r="B13" s="38"/>
      <c r="C13" s="60"/>
      <c r="D13" s="58"/>
      <c r="E13" s="54"/>
    </row>
    <row r="14" spans="1:5">
      <c r="A14" s="55"/>
      <c r="B14" s="59" t="s">
        <v>50</v>
      </c>
      <c r="C14" s="55"/>
      <c r="D14" s="57"/>
      <c r="E14" s="55"/>
    </row>
    <row r="15" spans="1:5" ht="30" customHeight="1">
      <c r="A15" s="38"/>
      <c r="B15" s="50" t="s">
        <v>205</v>
      </c>
      <c r="C15" s="450">
        <f>調査票!C4</f>
        <v>0</v>
      </c>
      <c r="D15" s="451"/>
      <c r="E15" s="54"/>
    </row>
    <row r="16" spans="1:5" ht="30" customHeight="1">
      <c r="A16" s="38"/>
      <c r="B16" s="50" t="s">
        <v>247</v>
      </c>
      <c r="C16" s="100">
        <f>調査票!C5</f>
        <v>0</v>
      </c>
      <c r="D16" s="318" t="s">
        <v>85</v>
      </c>
      <c r="E16" s="54"/>
    </row>
    <row r="17" spans="1:5" s="324" customFormat="1" ht="30" customHeight="1">
      <c r="A17" s="325"/>
      <c r="B17" s="326" t="s">
        <v>249</v>
      </c>
      <c r="C17" s="328" t="str">
        <f>調査票!C6</f>
        <v>選択してください</v>
      </c>
      <c r="D17" s="321" t="str">
        <f>調査票!D6</f>
        <v>選択してください</v>
      </c>
      <c r="E17" s="327"/>
    </row>
    <row r="18" spans="1:5" ht="30" customHeight="1">
      <c r="A18" s="38"/>
      <c r="B18" s="314" t="s">
        <v>248</v>
      </c>
      <c r="C18" s="100">
        <f>調査票!C7</f>
        <v>0</v>
      </c>
      <c r="D18" s="318" t="s">
        <v>85</v>
      </c>
      <c r="E18" s="54"/>
    </row>
    <row r="19" spans="1:5">
      <c r="A19" s="38"/>
      <c r="B19" s="51" t="s">
        <v>35</v>
      </c>
      <c r="C19" s="255" t="str">
        <f>IF(調査票!D10="その他",調査票!D11,調査票!D10)</f>
        <v>選択してください</v>
      </c>
      <c r="D19" s="66"/>
      <c r="E19" s="54"/>
    </row>
    <row r="20" spans="1:5">
      <c r="A20" s="38"/>
      <c r="B20" s="51" t="s">
        <v>73</v>
      </c>
      <c r="C20" s="65" t="str">
        <f>調査票!E12</f>
        <v>選択してください</v>
      </c>
      <c r="D20" s="66"/>
      <c r="E20" s="54"/>
    </row>
    <row r="21" spans="1:5">
      <c r="A21" s="38"/>
      <c r="B21" s="51" t="s">
        <v>34</v>
      </c>
      <c r="C21" s="65" t="str">
        <f>調査票!E13</f>
        <v>選択してください</v>
      </c>
      <c r="D21" s="66"/>
      <c r="E21" s="54"/>
    </row>
    <row r="22" spans="1:5">
      <c r="A22" s="38"/>
      <c r="B22" s="51" t="s">
        <v>63</v>
      </c>
      <c r="C22" s="65" t="str">
        <f>調査票!E14</f>
        <v>選択してください</v>
      </c>
      <c r="D22" s="66" t="s">
        <v>86</v>
      </c>
      <c r="E22" s="54"/>
    </row>
    <row r="23" spans="1:5" hidden="1">
      <c r="A23" s="38"/>
      <c r="B23" s="131" t="s">
        <v>24</v>
      </c>
      <c r="C23" s="132" t="str">
        <f>調査票!E15</f>
        <v>選択してください</v>
      </c>
      <c r="D23" s="133"/>
      <c r="E23" s="54"/>
    </row>
    <row r="24" spans="1:5" ht="27" hidden="1">
      <c r="A24" s="38"/>
      <c r="B24" s="130" t="s">
        <v>56</v>
      </c>
      <c r="C24" s="132" t="e">
        <f>調査票!#REF!</f>
        <v>#REF!</v>
      </c>
      <c r="D24" s="133"/>
      <c r="E24" s="54"/>
    </row>
    <row r="25" spans="1:5" ht="27" hidden="1">
      <c r="A25" s="38"/>
      <c r="B25" s="130" t="s">
        <v>57</v>
      </c>
      <c r="C25" s="132" t="e">
        <f>調査票!#REF!</f>
        <v>#REF!</v>
      </c>
      <c r="D25" s="133"/>
      <c r="E25" s="54"/>
    </row>
    <row r="26" spans="1:5">
      <c r="A26" s="55"/>
      <c r="B26" s="51" t="s">
        <v>19</v>
      </c>
      <c r="C26" s="445" t="str">
        <f>調査票!E18</f>
        <v>選択してください</v>
      </c>
      <c r="D26" s="446"/>
      <c r="E26" s="54"/>
    </row>
    <row r="27" spans="1:5">
      <c r="A27" s="55"/>
      <c r="B27" s="51" t="s">
        <v>20</v>
      </c>
      <c r="C27" s="445" t="str">
        <f>調査票!E19</f>
        <v>選択してください</v>
      </c>
      <c r="D27" s="446"/>
      <c r="E27" s="54"/>
    </row>
    <row r="28" spans="1:5">
      <c r="A28" s="123"/>
      <c r="B28" s="38"/>
      <c r="C28" s="128"/>
      <c r="D28" s="128"/>
      <c r="E28" s="54"/>
    </row>
    <row r="29" spans="1:5" ht="26.25" customHeight="1">
      <c r="A29" s="123"/>
      <c r="B29" s="447" t="s">
        <v>102</v>
      </c>
      <c r="C29" s="448"/>
      <c r="D29" s="448"/>
      <c r="E29" s="54"/>
    </row>
    <row r="30" spans="1:5">
      <c r="A30" s="54"/>
      <c r="B30" s="61"/>
      <c r="C30" s="54"/>
      <c r="D30" s="54"/>
      <c r="E30" s="54"/>
    </row>
    <row r="31" spans="1:5" hidden="1">
      <c r="A31" s="5"/>
      <c r="B31" s="5"/>
      <c r="C31" s="5"/>
      <c r="D31" s="5"/>
    </row>
    <row r="32" spans="1:5" hidden="1">
      <c r="A32" s="5"/>
      <c r="B32" s="5"/>
      <c r="C32" s="5"/>
      <c r="D32" s="5"/>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row r="71"/>
    <row r="72"/>
  </sheetData>
  <mergeCells count="6">
    <mergeCell ref="B1:D1"/>
    <mergeCell ref="C26:D26"/>
    <mergeCell ref="C27:D27"/>
    <mergeCell ref="B29:D29"/>
    <mergeCell ref="B2:D2"/>
    <mergeCell ref="C15:D15"/>
  </mergeCells>
  <phoneticPr fontId="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B1" sqref="B1:D1"/>
    </sheetView>
  </sheetViews>
  <sheetFormatPr defaultColWidth="0" defaultRowHeight="13.5" customHeight="1" zeroHeight="1"/>
  <cols>
    <col min="1" max="1" width="1.125" style="9" customWidth="1"/>
    <col min="2" max="9" width="9.5" style="9" customWidth="1"/>
    <col min="10" max="10" width="1.5" style="9" customWidth="1"/>
    <col min="11" max="16384" width="8.875" style="9" hidden="1"/>
  </cols>
  <sheetData>
    <row r="1" spans="1:10" ht="17.25">
      <c r="A1" s="28"/>
      <c r="B1" s="349" t="s">
        <v>67</v>
      </c>
      <c r="C1" s="349"/>
      <c r="D1" s="349"/>
      <c r="E1" s="349"/>
      <c r="F1" s="349"/>
      <c r="G1" s="349"/>
      <c r="H1" s="349"/>
      <c r="I1" s="349"/>
      <c r="J1" s="28"/>
    </row>
    <row r="2" spans="1:10" ht="5.25" customHeight="1">
      <c r="A2" s="28"/>
      <c r="B2" s="77"/>
      <c r="C2" s="77"/>
      <c r="D2" s="77"/>
      <c r="E2" s="77"/>
      <c r="F2" s="77"/>
      <c r="G2" s="77"/>
      <c r="H2" s="77"/>
      <c r="I2" s="77"/>
      <c r="J2" s="28"/>
    </row>
    <row r="3" spans="1:10">
      <c r="A3" s="28"/>
      <c r="B3" s="296" t="s">
        <v>29</v>
      </c>
      <c r="C3" s="16"/>
      <c r="D3" s="16"/>
      <c r="E3" s="16"/>
      <c r="F3" s="16"/>
      <c r="G3" s="16"/>
      <c r="H3" s="16"/>
      <c r="I3" s="16"/>
      <c r="J3" s="28"/>
    </row>
    <row r="4" spans="1:10">
      <c r="A4" s="28"/>
      <c r="B4" s="296" t="s">
        <v>30</v>
      </c>
      <c r="C4" s="16"/>
      <c r="D4" s="16"/>
      <c r="E4" s="16"/>
      <c r="F4" s="16"/>
      <c r="G4" s="16"/>
      <c r="H4" s="16"/>
      <c r="I4" s="16"/>
      <c r="J4" s="28"/>
    </row>
    <row r="5" spans="1:10">
      <c r="A5" s="28"/>
      <c r="B5" s="296" t="s">
        <v>31</v>
      </c>
      <c r="C5" s="16"/>
      <c r="D5" s="16"/>
      <c r="E5" s="16"/>
      <c r="F5" s="16"/>
      <c r="G5" s="16"/>
      <c r="H5" s="16"/>
      <c r="I5" s="16"/>
      <c r="J5" s="28"/>
    </row>
    <row r="6" spans="1:10">
      <c r="A6" s="28"/>
      <c r="B6" s="296" t="s">
        <v>18</v>
      </c>
      <c r="C6" s="16"/>
      <c r="D6" s="16"/>
      <c r="E6" s="16"/>
      <c r="F6" s="16"/>
      <c r="G6" s="16"/>
      <c r="H6" s="16"/>
      <c r="I6" s="16"/>
      <c r="J6" s="28"/>
    </row>
    <row r="7" spans="1:10">
      <c r="A7" s="28"/>
      <c r="B7" s="28"/>
      <c r="C7" s="28"/>
      <c r="D7" s="28"/>
      <c r="E7" s="28"/>
      <c r="F7" s="28"/>
      <c r="G7" s="28"/>
      <c r="H7" s="28"/>
      <c r="I7" s="28"/>
      <c r="J7" s="28"/>
    </row>
    <row r="8" spans="1:10">
      <c r="A8" s="28"/>
      <c r="J8" s="28"/>
    </row>
    <row r="9" spans="1:10">
      <c r="A9" s="28"/>
      <c r="J9" s="28"/>
    </row>
    <row r="10" spans="1:10">
      <c r="A10" s="28"/>
      <c r="J10" s="28"/>
    </row>
    <row r="11" spans="1:10">
      <c r="A11" s="28"/>
      <c r="J11" s="28"/>
    </row>
    <row r="12" spans="1:10">
      <c r="A12" s="28"/>
      <c r="J12" s="28"/>
    </row>
    <row r="13" spans="1:10">
      <c r="A13" s="28"/>
      <c r="J13" s="28"/>
    </row>
    <row r="14" spans="1:10">
      <c r="A14" s="28"/>
      <c r="J14" s="28"/>
    </row>
    <row r="15" spans="1:10">
      <c r="A15" s="28"/>
      <c r="J15" s="28"/>
    </row>
    <row r="16" spans="1:10">
      <c r="A16" s="28"/>
      <c r="J16" s="28"/>
    </row>
    <row r="17" spans="1:10">
      <c r="A17" s="28"/>
      <c r="J17" s="28"/>
    </row>
    <row r="18" spans="1:10">
      <c r="A18" s="28"/>
      <c r="J18" s="28"/>
    </row>
    <row r="19" spans="1:10">
      <c r="A19" s="28"/>
      <c r="J19" s="28"/>
    </row>
    <row r="20" spans="1:10">
      <c r="A20" s="28"/>
      <c r="J20" s="28"/>
    </row>
    <row r="21" spans="1:10">
      <c r="A21" s="28"/>
      <c r="J21" s="28"/>
    </row>
    <row r="22" spans="1:10">
      <c r="A22" s="28"/>
      <c r="J22" s="28"/>
    </row>
    <row r="23" spans="1:10">
      <c r="A23" s="28"/>
      <c r="J23" s="28"/>
    </row>
    <row r="24" spans="1:10">
      <c r="A24" s="28"/>
      <c r="J24" s="28"/>
    </row>
    <row r="25" spans="1:10">
      <c r="A25" s="28"/>
      <c r="B25" s="28"/>
      <c r="C25" s="28"/>
      <c r="D25" s="28"/>
      <c r="E25" s="28"/>
      <c r="F25" s="28"/>
      <c r="G25" s="28"/>
      <c r="H25" s="28"/>
      <c r="I25" s="28"/>
      <c r="J25" s="28"/>
    </row>
    <row r="26" spans="1:10" hidden="1"/>
    <row r="27" spans="1:10" hidden="1"/>
    <row r="28" spans="1:10" ht="13.5" hidden="1" customHeight="1"/>
    <row r="29" spans="1:10" ht="13.5" hidden="1" customHeight="1"/>
    <row r="30" spans="1:10" ht="13.5" hidden="1" customHeight="1"/>
    <row r="31" spans="1:10" ht="13.5" hidden="1" customHeight="1"/>
    <row r="32" spans="1:10"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sheetData>
  <mergeCells count="1">
    <mergeCell ref="B1:I1"/>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activeCell="B1" sqref="B1:D1"/>
    </sheetView>
  </sheetViews>
  <sheetFormatPr defaultColWidth="0" defaultRowHeight="13.5" zeroHeight="1"/>
  <cols>
    <col min="1" max="1" width="1.125" style="9" customWidth="1"/>
    <col min="2" max="9" width="9.375" style="9" customWidth="1"/>
    <col min="10" max="10" width="1.5" style="9" customWidth="1"/>
    <col min="11" max="16384" width="8.875" style="9" hidden="1"/>
  </cols>
  <sheetData>
    <row r="1" spans="1:10" ht="17.25">
      <c r="A1" s="28"/>
      <c r="B1" s="349" t="s">
        <v>68</v>
      </c>
      <c r="C1" s="349"/>
      <c r="D1" s="349"/>
      <c r="E1" s="349"/>
      <c r="F1" s="349"/>
      <c r="G1" s="349"/>
      <c r="H1" s="349"/>
      <c r="I1" s="349"/>
      <c r="J1" s="28"/>
    </row>
    <row r="2" spans="1:10" ht="5.25" customHeight="1">
      <c r="A2" s="28"/>
      <c r="B2" s="77"/>
      <c r="C2" s="77"/>
      <c r="D2" s="77"/>
      <c r="E2" s="77"/>
      <c r="F2" s="77"/>
      <c r="G2" s="77"/>
      <c r="H2" s="77"/>
      <c r="I2" s="77"/>
      <c r="J2" s="28"/>
    </row>
    <row r="3" spans="1:10">
      <c r="A3" s="28"/>
      <c r="B3" s="296" t="s">
        <v>32</v>
      </c>
      <c r="C3" s="16"/>
      <c r="D3" s="16"/>
      <c r="E3" s="16"/>
      <c r="F3" s="16"/>
      <c r="G3" s="16"/>
      <c r="H3" s="16"/>
      <c r="I3" s="16"/>
      <c r="J3" s="28"/>
    </row>
    <row r="4" spans="1:10">
      <c r="A4" s="28"/>
      <c r="B4" s="296" t="s">
        <v>33</v>
      </c>
      <c r="C4" s="16"/>
      <c r="D4" s="16"/>
      <c r="E4" s="16"/>
      <c r="F4" s="16"/>
      <c r="G4" s="16"/>
      <c r="H4" s="16"/>
      <c r="I4" s="16"/>
      <c r="J4" s="28"/>
    </row>
    <row r="5" spans="1:10" ht="13.5" customHeight="1">
      <c r="A5" s="28"/>
      <c r="B5" s="28"/>
      <c r="C5" s="28"/>
      <c r="D5" s="28"/>
      <c r="E5" s="28"/>
      <c r="F5" s="28"/>
      <c r="G5" s="28"/>
      <c r="H5" s="28"/>
      <c r="I5" s="28"/>
      <c r="J5" s="28"/>
    </row>
    <row r="6" spans="1:10">
      <c r="A6" s="28"/>
      <c r="J6" s="28"/>
    </row>
    <row r="7" spans="1:10">
      <c r="A7" s="28"/>
      <c r="J7" s="28"/>
    </row>
    <row r="8" spans="1:10">
      <c r="A8" s="28"/>
      <c r="J8" s="28"/>
    </row>
    <row r="9" spans="1:10">
      <c r="A9" s="28"/>
      <c r="J9" s="28"/>
    </row>
    <row r="10" spans="1:10">
      <c r="A10" s="28"/>
      <c r="J10" s="28"/>
    </row>
    <row r="11" spans="1:10">
      <c r="A11" s="28"/>
      <c r="J11" s="28"/>
    </row>
    <row r="12" spans="1:10">
      <c r="A12" s="28"/>
      <c r="J12" s="28"/>
    </row>
    <row r="13" spans="1:10">
      <c r="A13" s="28"/>
      <c r="J13" s="28"/>
    </row>
    <row r="14" spans="1:10">
      <c r="A14" s="28"/>
      <c r="J14" s="28"/>
    </row>
    <row r="15" spans="1:10">
      <c r="A15" s="28"/>
      <c r="J15" s="28"/>
    </row>
    <row r="16" spans="1:10">
      <c r="A16" s="28"/>
      <c r="J16" s="28"/>
    </row>
    <row r="17" spans="1:10">
      <c r="A17" s="28"/>
      <c r="J17" s="28"/>
    </row>
    <row r="18" spans="1:10">
      <c r="A18" s="28"/>
      <c r="J18" s="28"/>
    </row>
    <row r="19" spans="1:10">
      <c r="A19" s="28"/>
      <c r="J19" s="28"/>
    </row>
    <row r="20" spans="1:10">
      <c r="A20" s="28"/>
      <c r="J20" s="28"/>
    </row>
    <row r="21" spans="1:10">
      <c r="A21" s="28"/>
      <c r="J21" s="28"/>
    </row>
    <row r="22" spans="1:10">
      <c r="A22" s="28"/>
      <c r="J22" s="28"/>
    </row>
    <row r="23" spans="1:10">
      <c r="A23" s="28"/>
      <c r="J23" s="28"/>
    </row>
    <row r="24" spans="1:10">
      <c r="A24" s="28"/>
      <c r="J24" s="28"/>
    </row>
    <row r="25" spans="1:10">
      <c r="A25" s="28"/>
      <c r="B25" s="28"/>
      <c r="C25" s="28"/>
      <c r="D25" s="28"/>
      <c r="E25" s="28"/>
      <c r="F25" s="28"/>
      <c r="G25" s="28"/>
      <c r="H25" s="28"/>
      <c r="I25" s="28"/>
      <c r="J25" s="28"/>
    </row>
    <row r="26" spans="1:10" hidden="1"/>
    <row r="27" spans="1:10" hidden="1"/>
    <row r="28" spans="1:10" hidden="1"/>
    <row r="29" spans="1:10" hidden="1"/>
    <row r="30" spans="1:10" hidden="1"/>
    <row r="31" spans="1:10" hidden="1"/>
    <row r="32" spans="1: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sheetData>
  <mergeCells count="1">
    <mergeCell ref="B1:I1"/>
  </mergeCells>
  <phoneticPr fontId="1"/>
  <printOptions horizontalCentered="1"/>
  <pageMargins left="0.78740157480314965" right="0.78740157480314965" top="0.98425196850393704" bottom="0.98425196850393704" header="0.31496062992125984" footer="0.31496062992125984"/>
  <pageSetup paperSize="9"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B1" sqref="B1:D1"/>
    </sheetView>
  </sheetViews>
  <sheetFormatPr defaultColWidth="0" defaultRowHeight="13.5" zeroHeight="1"/>
  <cols>
    <col min="1" max="1" width="3.375" style="154" customWidth="1"/>
    <col min="2" max="2" width="12.5" style="28" customWidth="1"/>
    <col min="3" max="3" width="18.625" customWidth="1"/>
    <col min="4" max="4" width="53" customWidth="1"/>
    <col min="5" max="5" width="30.25" customWidth="1"/>
    <col min="6" max="6" width="18.375" style="28" customWidth="1"/>
    <col min="7" max="7" width="3.375" style="154" customWidth="1"/>
    <col min="8" max="16384" width="9" hidden="1"/>
  </cols>
  <sheetData>
    <row r="1" spans="2:6" s="154" customFormat="1"/>
    <row r="2" spans="2:6" s="154" customFormat="1"/>
    <row r="3" spans="2:6">
      <c r="B3" s="452" t="s">
        <v>105</v>
      </c>
      <c r="C3" s="155" t="s">
        <v>106</v>
      </c>
      <c r="D3" s="155" t="s">
        <v>107</v>
      </c>
      <c r="E3" s="155" t="s">
        <v>108</v>
      </c>
      <c r="F3" s="453" t="s">
        <v>109</v>
      </c>
    </row>
    <row r="4" spans="2:6" ht="27">
      <c r="B4" s="452"/>
      <c r="C4" s="156" t="s">
        <v>110</v>
      </c>
      <c r="D4" s="156" t="s">
        <v>111</v>
      </c>
      <c r="E4" s="156" t="s">
        <v>176</v>
      </c>
      <c r="F4" s="453"/>
    </row>
    <row r="5" spans="2:6" ht="27">
      <c r="B5" s="452"/>
      <c r="C5" s="156" t="s">
        <v>112</v>
      </c>
      <c r="D5" s="156" t="s">
        <v>113</v>
      </c>
      <c r="E5" s="156" t="s">
        <v>177</v>
      </c>
      <c r="F5" s="453"/>
    </row>
    <row r="6" spans="2:6" ht="27">
      <c r="B6" s="452"/>
      <c r="C6" s="156" t="s">
        <v>114</v>
      </c>
      <c r="D6" s="156" t="s">
        <v>115</v>
      </c>
      <c r="E6" s="156" t="s">
        <v>178</v>
      </c>
      <c r="F6" s="453"/>
    </row>
    <row r="7" spans="2:6" ht="40.5">
      <c r="B7" s="452"/>
      <c r="C7" s="156" t="s">
        <v>116</v>
      </c>
      <c r="D7" s="156" t="s">
        <v>117</v>
      </c>
      <c r="E7" s="156" t="s">
        <v>179</v>
      </c>
      <c r="F7" s="453"/>
    </row>
    <row r="8" spans="2:6" ht="40.5">
      <c r="B8" s="452"/>
      <c r="C8" s="156" t="s">
        <v>118</v>
      </c>
      <c r="D8" s="156" t="s">
        <v>119</v>
      </c>
      <c r="E8" s="156" t="s">
        <v>180</v>
      </c>
      <c r="F8" s="453"/>
    </row>
    <row r="9" spans="2:6" ht="27">
      <c r="B9" s="452"/>
      <c r="C9" s="156" t="s">
        <v>120</v>
      </c>
      <c r="D9" s="156" t="s">
        <v>121</v>
      </c>
      <c r="E9" s="156" t="s">
        <v>181</v>
      </c>
      <c r="F9" s="453"/>
    </row>
    <row r="10" spans="2:6" s="154" customFormat="1"/>
    <row r="11" spans="2:6" s="154" customFormat="1"/>
    <row r="12" spans="2:6">
      <c r="B12" s="452" t="s">
        <v>122</v>
      </c>
      <c r="C12" s="155" t="s">
        <v>106</v>
      </c>
      <c r="D12" s="155" t="s">
        <v>123</v>
      </c>
      <c r="E12" s="155" t="s">
        <v>108</v>
      </c>
      <c r="F12" s="453" t="s">
        <v>124</v>
      </c>
    </row>
    <row r="13" spans="2:6" ht="40.5">
      <c r="B13" s="452"/>
      <c r="C13" s="156" t="s">
        <v>125</v>
      </c>
      <c r="D13" s="156" t="s">
        <v>126</v>
      </c>
      <c r="E13" s="156" t="s">
        <v>182</v>
      </c>
      <c r="F13" s="453"/>
    </row>
    <row r="14" spans="2:6" ht="40.5">
      <c r="B14" s="452"/>
      <c r="C14" s="156" t="s">
        <v>127</v>
      </c>
      <c r="D14" s="156" t="s">
        <v>128</v>
      </c>
      <c r="E14" s="156" t="s">
        <v>183</v>
      </c>
      <c r="F14" s="453"/>
    </row>
    <row r="15" spans="2:6" s="154" customFormat="1"/>
    <row r="16" spans="2:6" s="154" customFormat="1"/>
    <row r="17" spans="2:6">
      <c r="B17" s="454" t="s">
        <v>129</v>
      </c>
      <c r="C17" s="155" t="s">
        <v>130</v>
      </c>
      <c r="D17" s="155" t="s">
        <v>107</v>
      </c>
      <c r="E17" s="453" t="s">
        <v>124</v>
      </c>
      <c r="F17" s="154"/>
    </row>
    <row r="18" spans="2:6" ht="54">
      <c r="B18" s="454"/>
      <c r="C18" s="156" t="s">
        <v>186</v>
      </c>
      <c r="D18" s="156" t="s">
        <v>184</v>
      </c>
      <c r="E18" s="453"/>
      <c r="F18" s="154"/>
    </row>
    <row r="19" spans="2:6" ht="54">
      <c r="B19" s="454"/>
      <c r="C19" s="156" t="s">
        <v>187</v>
      </c>
      <c r="D19" s="156" t="s">
        <v>185</v>
      </c>
      <c r="E19" s="453"/>
      <c r="F19" s="154"/>
    </row>
    <row r="20" spans="2:6" ht="27">
      <c r="B20" s="454"/>
      <c r="C20" s="156" t="s">
        <v>188</v>
      </c>
      <c r="D20" s="156" t="s">
        <v>189</v>
      </c>
      <c r="E20" s="453"/>
      <c r="F20" s="154"/>
    </row>
    <row r="21" spans="2:6" s="154" customFormat="1"/>
    <row r="22" spans="2:6" s="154" customFormat="1"/>
    <row r="23" spans="2:6">
      <c r="B23" s="454" t="s">
        <v>131</v>
      </c>
      <c r="C23" s="155" t="s">
        <v>130</v>
      </c>
      <c r="D23" s="155" t="s">
        <v>107</v>
      </c>
      <c r="E23" s="453" t="s">
        <v>124</v>
      </c>
      <c r="F23" s="154"/>
    </row>
    <row r="24" spans="2:6" ht="27">
      <c r="B24" s="452"/>
      <c r="C24" s="156" t="s">
        <v>132</v>
      </c>
      <c r="D24" s="156" t="s">
        <v>190</v>
      </c>
      <c r="E24" s="453"/>
      <c r="F24" s="154"/>
    </row>
    <row r="25" spans="2:6" ht="54">
      <c r="B25" s="452"/>
      <c r="C25" s="156" t="s">
        <v>191</v>
      </c>
      <c r="D25" s="156" t="s">
        <v>192</v>
      </c>
      <c r="E25" s="453"/>
      <c r="F25" s="154"/>
    </row>
    <row r="26" spans="2:6" ht="40.5">
      <c r="B26" s="452"/>
      <c r="C26" s="156" t="s">
        <v>193</v>
      </c>
      <c r="D26" s="156" t="s">
        <v>194</v>
      </c>
      <c r="E26" s="453"/>
      <c r="F26" s="154"/>
    </row>
    <row r="27" spans="2:6" s="154" customFormat="1"/>
    <row r="28" spans="2:6" hidden="1"/>
    <row r="29" spans="2:6" hidden="1"/>
    <row r="30" spans="2:6" hidden="1"/>
    <row r="31" spans="2:6" hidden="1"/>
    <row r="32" spans="2:6" hidden="1"/>
    <row r="33"/>
    <row r="34"/>
  </sheetData>
  <mergeCells count="8">
    <mergeCell ref="B23:B26"/>
    <mergeCell ref="E23:E26"/>
    <mergeCell ref="B3:B9"/>
    <mergeCell ref="F3:F9"/>
    <mergeCell ref="B12:B14"/>
    <mergeCell ref="F12:F14"/>
    <mergeCell ref="B17:B20"/>
    <mergeCell ref="E17:E20"/>
  </mergeCells>
  <phoneticPr fontId="36"/>
  <hyperlinks>
    <hyperlink ref="F3:F9" location="調査票!B12" display="調査票!B12"/>
    <hyperlink ref="F12:F14" location="調査票!B13" display="調査票!B13"/>
    <hyperlink ref="E17:E20" location="調査票!B18" display="調査票!B18"/>
    <hyperlink ref="E23:E26" location="調査票!B19" display="調査票!B19"/>
  </hyperlinks>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zoomScale="70" zoomScaleNormal="70" workbookViewId="0">
      <selection activeCell="B2" sqref="B2:B4"/>
    </sheetView>
  </sheetViews>
  <sheetFormatPr defaultRowHeight="13.5"/>
  <cols>
    <col min="1" max="1" width="1.5" customWidth="1"/>
    <col min="2" max="2" width="22.5" customWidth="1"/>
    <col min="3" max="3" width="23.625" customWidth="1"/>
    <col min="4" max="4" width="26.25" customWidth="1"/>
    <col min="5" max="5" width="25.125" customWidth="1"/>
    <col min="6" max="6" width="10.75" bestFit="1" customWidth="1"/>
    <col min="7" max="7" width="9.125" bestFit="1" customWidth="1"/>
    <col min="8" max="8" width="9.75" bestFit="1" customWidth="1"/>
    <col min="9" max="9" width="13.125" bestFit="1" customWidth="1"/>
    <col min="10" max="10" width="10.75" bestFit="1" customWidth="1"/>
    <col min="11" max="12" width="11.625" bestFit="1" customWidth="1"/>
    <col min="13" max="13" width="8.875" customWidth="1"/>
    <col min="15" max="15" width="31.625" bestFit="1" customWidth="1"/>
  </cols>
  <sheetData>
    <row r="2" spans="2:16" ht="19.899999999999999" customHeight="1">
      <c r="B2" s="458" t="s">
        <v>223</v>
      </c>
      <c r="C2" s="455" t="s">
        <v>225</v>
      </c>
      <c r="D2" s="458" t="s">
        <v>224</v>
      </c>
      <c r="E2" s="455" t="s">
        <v>226</v>
      </c>
      <c r="F2" s="455" t="s">
        <v>229</v>
      </c>
      <c r="G2" s="455" t="s">
        <v>227</v>
      </c>
      <c r="H2" s="455" t="s">
        <v>228</v>
      </c>
      <c r="I2" s="455" t="s">
        <v>230</v>
      </c>
      <c r="J2" s="459" t="s">
        <v>218</v>
      </c>
      <c r="K2" s="460"/>
      <c r="L2" s="461"/>
      <c r="M2" s="455" t="s">
        <v>245</v>
      </c>
    </row>
    <row r="3" spans="2:16" ht="17.45" customHeight="1">
      <c r="B3" s="456"/>
      <c r="C3" s="457"/>
      <c r="D3" s="456"/>
      <c r="E3" s="457"/>
      <c r="F3" s="457"/>
      <c r="G3" s="457"/>
      <c r="H3" s="457"/>
      <c r="I3" s="457"/>
      <c r="J3" s="458" t="s">
        <v>219</v>
      </c>
      <c r="K3" s="302" t="s">
        <v>220</v>
      </c>
      <c r="L3" s="302" t="s">
        <v>220</v>
      </c>
      <c r="M3" s="456"/>
    </row>
    <row r="4" spans="2:16" ht="20.45" customHeight="1" thickBot="1">
      <c r="B4" s="456"/>
      <c r="C4" s="457"/>
      <c r="D4" s="456"/>
      <c r="E4" s="457"/>
      <c r="F4" s="462"/>
      <c r="G4" s="462"/>
      <c r="H4" s="462"/>
      <c r="I4" s="462"/>
      <c r="J4" s="463"/>
      <c r="K4" s="302" t="s">
        <v>221</v>
      </c>
      <c r="L4" s="302" t="s">
        <v>222</v>
      </c>
      <c r="M4" s="456"/>
    </row>
    <row r="5" spans="2:16" ht="31.15" customHeight="1" thickBot="1">
      <c r="B5" s="310">
        <f>結果表!C15</f>
        <v>0</v>
      </c>
      <c r="C5" s="306">
        <f>結果表!C16</f>
        <v>0</v>
      </c>
      <c r="D5" s="311">
        <f>結果表!C18</f>
        <v>0</v>
      </c>
      <c r="E5" s="303" t="e">
        <f>結果表!#REF!</f>
        <v>#REF!</v>
      </c>
      <c r="F5" s="307"/>
      <c r="G5" s="307" t="s">
        <v>231</v>
      </c>
      <c r="H5" s="307" t="e">
        <f>VLOOKUP(調査票!D18,$O6:$P11,2,FALSE)</f>
        <v>#N/A</v>
      </c>
      <c r="I5" s="307" t="e">
        <f>VLOOKUP(調査票!D19,$O6:$P11,2,FALSE)</f>
        <v>#N/A</v>
      </c>
      <c r="J5" s="303">
        <f>結果表!C6</f>
        <v>0</v>
      </c>
      <c r="K5" s="303">
        <f>結果表!C10</f>
        <v>0</v>
      </c>
      <c r="L5" s="308">
        <f>結果表!C12</f>
        <v>0</v>
      </c>
      <c r="M5" s="304" t="str">
        <f>調査票!D14</f>
        <v>選択してください</v>
      </c>
      <c r="O5" s="309" t="s">
        <v>244</v>
      </c>
    </row>
    <row r="6" spans="2:16" ht="13.15" customHeight="1">
      <c r="O6" t="s">
        <v>235</v>
      </c>
      <c r="P6" t="s">
        <v>232</v>
      </c>
    </row>
    <row r="7" spans="2:16">
      <c r="O7" t="s">
        <v>236</v>
      </c>
      <c r="P7" t="s">
        <v>233</v>
      </c>
    </row>
    <row r="8" spans="2:16" ht="14.45" customHeight="1">
      <c r="O8" t="s">
        <v>237</v>
      </c>
      <c r="P8" t="s">
        <v>234</v>
      </c>
    </row>
    <row r="9" spans="2:16">
      <c r="O9" t="s">
        <v>238</v>
      </c>
      <c r="P9" t="s">
        <v>241</v>
      </c>
    </row>
    <row r="10" spans="2:16">
      <c r="O10" t="s">
        <v>239</v>
      </c>
      <c r="P10" t="s">
        <v>242</v>
      </c>
    </row>
    <row r="11" spans="2:16">
      <c r="O11" t="s">
        <v>240</v>
      </c>
      <c r="P11" t="s">
        <v>243</v>
      </c>
    </row>
  </sheetData>
  <mergeCells count="11">
    <mergeCell ref="M2:M4"/>
    <mergeCell ref="E2:E4"/>
    <mergeCell ref="D2:D4"/>
    <mergeCell ref="B2:B4"/>
    <mergeCell ref="C2:C4"/>
    <mergeCell ref="J2:L2"/>
    <mergeCell ref="F2:F4"/>
    <mergeCell ref="G2:G4"/>
    <mergeCell ref="H2:H4"/>
    <mergeCell ref="I2:I4"/>
    <mergeCell ref="J3:J4"/>
  </mergeCells>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調査票</vt:lpstr>
      <vt:lpstr>導入量</vt:lpstr>
      <vt:lpstr>削減原単位</vt:lpstr>
      <vt:lpstr>結果表</vt:lpstr>
      <vt:lpstr>他効果</vt:lpstr>
      <vt:lpstr>ご意見</vt:lpstr>
      <vt:lpstr>解説</vt:lpstr>
      <vt:lpstr>集計用</vt:lpstr>
      <vt:lpstr>ご意見!Print_Area</vt:lpstr>
      <vt:lpstr>削減原単位!Print_Area</vt:lpstr>
      <vt:lpstr>調査票!Print_Area</vt:lpstr>
      <vt:lpstr>導入量!Print_Area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環境省</cp:lastModifiedBy>
  <cp:lastPrinted>2016-07-29T07:06:01Z</cp:lastPrinted>
  <dcterms:created xsi:type="dcterms:W3CDTF">2010-10-12T10:47:28Z</dcterms:created>
  <dcterms:modified xsi:type="dcterms:W3CDTF">2016-07-29T07:15:27Z</dcterms:modified>
</cp:coreProperties>
</file>