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20" windowWidth="20730" windowHeight="11415" firstSheet="2" activeTab="4"/>
  </bookViews>
  <sheets>
    <sheet name="提案前提条件" sheetId="1" r:id="rId1"/>
    <sheet name="コスト等比較資料（様式）" sheetId="2" r:id="rId2"/>
    <sheet name="積算内訳）CO２排出量 (様式)" sheetId="3" r:id="rId3"/>
    <sheet name="積算内訳）燃料使用量 (様式)" sheetId="4" r:id="rId4"/>
    <sheet name="比較基準）環境省実証施工方法" sheetId="5" r:id="rId5"/>
    <sheet name="積算内訳）CO２排出量" sheetId="6" r:id="rId6"/>
    <sheet name="積算内訳）燃料使用量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_PU2" localSheetId="5">'[1]チェックシート'!#REF!</definedName>
    <definedName name="__PU2" localSheetId="2">'[1]チェックシート'!#REF!</definedName>
    <definedName name="__PU2" localSheetId="6">'[1]チェックシート'!#REF!</definedName>
    <definedName name="__PU2" localSheetId="3">'[1]チェックシート'!#REF!</definedName>
    <definedName name="__PU2" localSheetId="0">'[1]チェックシート'!#REF!</definedName>
    <definedName name="__PU2">'[1]チェックシート'!#REF!</definedName>
    <definedName name="_１本当り注入量" localSheetId="5">#REF!</definedName>
    <definedName name="_１本当り注入量" localSheetId="2">#REF!</definedName>
    <definedName name="_１本当り注入量" localSheetId="6">#REF!</definedName>
    <definedName name="_１本当り注入量" localSheetId="3">#REF!</definedName>
    <definedName name="_１本当り注入量" localSheetId="0">#REF!</definedName>
    <definedName name="_１本当り注入量">#REF!</definedName>
    <definedName name="_H1" localSheetId="5">'[2]寸法諸元'!#REF!</definedName>
    <definedName name="_H1" localSheetId="2">'[2]寸法諸元'!#REF!</definedName>
    <definedName name="_H1" localSheetId="6">'[2]寸法諸元'!#REF!</definedName>
    <definedName name="_H1" localSheetId="3">'[2]寸法諸元'!#REF!</definedName>
    <definedName name="_H1" localSheetId="0">'[2]寸法諸元'!#REF!</definedName>
    <definedName name="_H1">'[2]寸法諸元'!#REF!</definedName>
    <definedName name="_H2" localSheetId="5">'[3]寸法諸元'!#REF!</definedName>
    <definedName name="_H2" localSheetId="2">'[3]寸法諸元'!#REF!</definedName>
    <definedName name="_H2" localSheetId="6">'[3]寸法諸元'!#REF!</definedName>
    <definedName name="_H2" localSheetId="3">'[3]寸法諸元'!#REF!</definedName>
    <definedName name="_H2" localSheetId="0">'[3]寸法諸元'!#REF!</definedName>
    <definedName name="_H2">'[3]寸法諸元'!#REF!</definedName>
    <definedName name="_H3" localSheetId="2">'[2]掘削'!#REF!</definedName>
    <definedName name="_H3" localSheetId="3">'[2]掘削'!#REF!</definedName>
    <definedName name="_H3" localSheetId="0">'[2]掘削'!#REF!</definedName>
    <definedName name="_H3">'[2]掘削'!#REF!</definedName>
    <definedName name="_i" localSheetId="2">'[2]寸法諸元'!#REF!</definedName>
    <definedName name="_i" localSheetId="3">'[2]寸法諸元'!#REF!</definedName>
    <definedName name="_i" localSheetId="0">'[2]寸法諸元'!#REF!</definedName>
    <definedName name="_i">'[2]寸法諸元'!#REF!</definedName>
    <definedName name="_K1" localSheetId="2">'[3]寸法諸元'!#REF!</definedName>
    <definedName name="_K1" localSheetId="3">'[3]寸法諸元'!#REF!</definedName>
    <definedName name="_K1" localSheetId="0">'[3]寸法諸元'!#REF!</definedName>
    <definedName name="_K1">'[3]寸法諸元'!#REF!</definedName>
    <definedName name="_L1" localSheetId="2">'[2]寸法諸元'!#REF!</definedName>
    <definedName name="_L1" localSheetId="3">'[2]寸法諸元'!#REF!</definedName>
    <definedName name="_L1" localSheetId="0">'[2]寸法諸元'!#REF!</definedName>
    <definedName name="_L1">'[2]寸法諸元'!#REF!</definedName>
    <definedName name="_L3" localSheetId="2">'[2]掘削'!#REF!</definedName>
    <definedName name="_L3" localSheetId="3">'[2]掘削'!#REF!</definedName>
    <definedName name="_L3" localSheetId="0">'[2]掘削'!#REF!</definedName>
    <definedName name="_L3">'[2]掘削'!#REF!</definedName>
    <definedName name="_L4" localSheetId="2">'[2]掘削'!#REF!</definedName>
    <definedName name="_L4" localSheetId="3">'[2]掘削'!#REF!</definedName>
    <definedName name="_L4" localSheetId="0">'[2]掘削'!#REF!</definedName>
    <definedName name="_L4">'[2]掘削'!#REF!</definedName>
    <definedName name="_L5" localSheetId="5">#REF!</definedName>
    <definedName name="_L5" localSheetId="2">#REF!</definedName>
    <definedName name="_L5" localSheetId="6">#REF!</definedName>
    <definedName name="_L5" localSheetId="3">#REF!</definedName>
    <definedName name="_L5" localSheetId="0">#REF!</definedName>
    <definedName name="_L5">#REF!</definedName>
    <definedName name="_L6" localSheetId="5">#REF!</definedName>
    <definedName name="_L6" localSheetId="2">#REF!</definedName>
    <definedName name="_L6" localSheetId="6">#REF!</definedName>
    <definedName name="_L6" localSheetId="3">#REF!</definedName>
    <definedName name="_L6" localSheetId="0">#REF!</definedName>
    <definedName name="_L6">#REF!</definedName>
    <definedName name="_L7" localSheetId="5">'[2]覆工'!#REF!</definedName>
    <definedName name="_L7" localSheetId="2">'[2]覆工'!#REF!</definedName>
    <definedName name="_L7" localSheetId="6">'[2]覆工'!#REF!</definedName>
    <definedName name="_L7" localSheetId="3">'[2]覆工'!#REF!</definedName>
    <definedName name="_L7" localSheetId="0">'[2]覆工'!#REF!</definedName>
    <definedName name="_L7">'[2]覆工'!#REF!</definedName>
    <definedName name="_L8" localSheetId="5">#REF!</definedName>
    <definedName name="_L8" localSheetId="2">#REF!</definedName>
    <definedName name="_L8" localSheetId="6">#REF!</definedName>
    <definedName name="_L8" localSheetId="3">#REF!</definedName>
    <definedName name="_L8" localSheetId="0">#REF!</definedName>
    <definedName name="_L8">#REF!</definedName>
    <definedName name="_P1" localSheetId="5">'[3]寸法諸元'!#REF!</definedName>
    <definedName name="_P1" localSheetId="2">'[3]寸法諸元'!#REF!</definedName>
    <definedName name="_P1" localSheetId="6">'[3]寸法諸元'!#REF!</definedName>
    <definedName name="_P1" localSheetId="3">'[3]寸法諸元'!#REF!</definedName>
    <definedName name="_P1" localSheetId="0">'[3]寸法諸元'!#REF!</definedName>
    <definedName name="_P1">'[3]寸法諸元'!#REF!</definedName>
    <definedName name="_R2" localSheetId="5">'[2]寸法諸元'!#REF!</definedName>
    <definedName name="_R2" localSheetId="2">'[2]寸法諸元'!#REF!</definedName>
    <definedName name="_R2" localSheetId="6">'[2]寸法諸元'!#REF!</definedName>
    <definedName name="_R2" localSheetId="3">'[2]寸法諸元'!#REF!</definedName>
    <definedName name="_R2" localSheetId="0">'[2]寸法諸元'!#REF!</definedName>
    <definedName name="_R2">'[2]寸法諸元'!#REF!</definedName>
    <definedName name="a">'[4]条件設定'!$D$25</definedName>
    <definedName name="aa" localSheetId="5">#REF!</definedName>
    <definedName name="aa" localSheetId="2">#REF!</definedName>
    <definedName name="aa" localSheetId="6">#REF!</definedName>
    <definedName name="aa" localSheetId="3">#REF!</definedName>
    <definedName name="aa" localSheetId="0">#REF!</definedName>
    <definedName name="aa">#REF!</definedName>
    <definedName name="aaa">'[4]条件設定'!$D$24</definedName>
    <definedName name="aaaa">'[4]条件設定'!$D$8</definedName>
    <definedName name="aaaaaaaa" localSheetId="5">'[5]チェックシート'!#REF!</definedName>
    <definedName name="aaaaaaaa" localSheetId="2">'[5]チェックシート'!#REF!</definedName>
    <definedName name="aaaaaaaa" localSheetId="6">'[5]チェックシート'!#REF!</definedName>
    <definedName name="aaaaaaaa" localSheetId="3">'[5]チェックシート'!#REF!</definedName>
    <definedName name="aaaaaaaa" localSheetId="0">'[5]チェックシート'!#REF!</definedName>
    <definedName name="aaaaaaaa">'[5]チェックシート'!#REF!</definedName>
    <definedName name="aaaaaaaaaaa" localSheetId="5">'[6]チェックシート'!#REF!</definedName>
    <definedName name="aaaaaaaaaaa" localSheetId="2">'[6]チェックシート'!#REF!</definedName>
    <definedName name="aaaaaaaaaaa" localSheetId="6">'[6]チェックシート'!#REF!</definedName>
    <definedName name="aaaaaaaaaaa" localSheetId="3">'[6]チェックシート'!#REF!</definedName>
    <definedName name="aaaaaaaaaaa" localSheetId="0">'[6]チェックシート'!#REF!</definedName>
    <definedName name="aaaaaaaaaaa">'[6]チェックシート'!#REF!</definedName>
    <definedName name="ＡＧＦ1液注入量" localSheetId="5">'[7]チェックシート'!#REF!</definedName>
    <definedName name="ＡＧＦ1液注入量" localSheetId="2">'[7]チェックシート'!#REF!</definedName>
    <definedName name="ＡＧＦ1液注入量" localSheetId="6">'[7]チェックシート'!#REF!</definedName>
    <definedName name="ＡＧＦ1液注入量" localSheetId="3">'[7]チェックシート'!#REF!</definedName>
    <definedName name="ＡＧＦ1液注入量" localSheetId="0">'[7]チェックシート'!#REF!</definedName>
    <definedName name="ＡＧＦ1液注入量">'[7]チェックシート'!#REF!</definedName>
    <definedName name="ＡＧＦ2液注入量" localSheetId="5">'[7]チェックシート'!#REF!</definedName>
    <definedName name="ＡＧＦ2液注入量" localSheetId="2">'[7]チェックシート'!#REF!</definedName>
    <definedName name="ＡＧＦ2液注入量" localSheetId="6">'[7]チェックシート'!#REF!</definedName>
    <definedName name="ＡＧＦ2液注入量" localSheetId="3">'[7]チェックシート'!#REF!</definedName>
    <definedName name="ＡＧＦ2液注入量" localSheetId="0">'[7]チェックシート'!#REF!</definedName>
    <definedName name="ＡＧＦ2液注入量">'[7]チェックシート'!#REF!</definedName>
    <definedName name="ＡＧＦＰ1液注入量" localSheetId="2">'[7]チェックシート'!#REF!</definedName>
    <definedName name="ＡＧＦＰ1液注入量" localSheetId="3">'[7]チェックシート'!#REF!</definedName>
    <definedName name="ＡＧＦＰ1液注入量" localSheetId="0">'[7]チェックシート'!#REF!</definedName>
    <definedName name="ＡＧＦＰ1液注入量">'[7]チェックシート'!#REF!</definedName>
    <definedName name="ＡＧＦＰ2液注入量" localSheetId="2">'[7]チェックシート'!#REF!</definedName>
    <definedName name="ＡＧＦＰ2液注入量" localSheetId="3">'[7]チェックシート'!#REF!</definedName>
    <definedName name="ＡＧＦＰ2液注入量" localSheetId="0">'[7]チェックシート'!#REF!</definedName>
    <definedName name="ＡＧＦＰ2液注入量">'[7]チェックシート'!#REF!</definedName>
    <definedName name="ＡＧＦＰｳﾚﾀﾝ注入量" localSheetId="2">'[7]チェックシート'!#REF!</definedName>
    <definedName name="ＡＧＦＰｳﾚﾀﾝ注入量" localSheetId="3">'[7]チェックシート'!#REF!</definedName>
    <definedName name="ＡＧＦＰｳﾚﾀﾝ注入量" localSheetId="0">'[7]チェックシート'!#REF!</definedName>
    <definedName name="ＡＧＦＰｳﾚﾀﾝ注入量">'[7]チェックシート'!#REF!</definedName>
    <definedName name="ＡＧＦＰｼﾘｶ最高注入量" localSheetId="2">'[8]チェックシート'!#REF!</definedName>
    <definedName name="ＡＧＦＰｼﾘｶ最高注入量" localSheetId="3">'[8]チェックシート'!#REF!</definedName>
    <definedName name="ＡＧＦＰｼﾘｶ最高注入量" localSheetId="0">'[8]チェックシート'!#REF!</definedName>
    <definedName name="ＡＧＦＰｼﾘｶ最高注入量">'[8]チェックシート'!#REF!</definedName>
    <definedName name="ＡＧＦＰｼﾘｶ注入量" localSheetId="5">#REF!</definedName>
    <definedName name="ＡＧＦＰｼﾘｶ注入量" localSheetId="2">#REF!</definedName>
    <definedName name="ＡＧＦＰｼﾘｶ注入量" localSheetId="6">#REF!</definedName>
    <definedName name="ＡＧＦＰｼﾘｶ注入量" localSheetId="3">#REF!</definedName>
    <definedName name="ＡＧＦＰｼﾘｶ注入量" localSheetId="0">#REF!</definedName>
    <definedName name="ＡＧＦＰｼﾘｶ注入量">#REF!</definedName>
    <definedName name="ＡＧＦＰ掘削長" localSheetId="5">'[9]チェックシート'!#REF!</definedName>
    <definedName name="ＡＧＦＰ掘削長" localSheetId="2">'[9]チェックシート'!#REF!</definedName>
    <definedName name="ＡＧＦＰ掘削長" localSheetId="6">'[9]チェックシート'!#REF!</definedName>
    <definedName name="ＡＧＦＰ掘削長" localSheetId="3">'[9]チェックシート'!#REF!</definedName>
    <definedName name="ＡＧＦＰ掘削長" localSheetId="0">'[9]チェックシート'!#REF!</definedName>
    <definedName name="ＡＧＦＰ掘削長">'[9]チェックシート'!#REF!</definedName>
    <definedName name="ＡＧＦＰ掘削半径" localSheetId="2">'[9]チェックシート'!#REF!</definedName>
    <definedName name="ＡＧＦＰ掘削半径" localSheetId="3">'[9]チェックシート'!#REF!</definedName>
    <definedName name="ＡＧＦＰ掘削半径" localSheetId="0">'[9]チェックシート'!#REF!</definedName>
    <definedName name="ＡＧＦＰ掘削半径">'[9]チェックシート'!#REF!</definedName>
    <definedName name="ＡＧＦＰ鋼管長" localSheetId="2">'[9]チェックシート'!#REF!</definedName>
    <definedName name="ＡＧＦＰ鋼管長" localSheetId="3">'[9]チェックシート'!#REF!</definedName>
    <definedName name="ＡＧＦＰ鋼管長" localSheetId="0">'[9]チェックシート'!#REF!</definedName>
    <definedName name="ＡＧＦＰ鋼管長">'[9]チェックシート'!#REF!</definedName>
    <definedName name="ＡＧＦＰ打設長" localSheetId="2">'[9]チェックシート'!#REF!</definedName>
    <definedName name="ＡＧＦＰ打設長" localSheetId="3">'[9]チェックシート'!#REF!</definedName>
    <definedName name="ＡＧＦＰ打設長" localSheetId="0">'[9]チェックシート'!#REF!</definedName>
    <definedName name="ＡＧＦＰ打設長">'[9]チェックシート'!#REF!</definedName>
    <definedName name="ＡＧＦＰ本数" localSheetId="2">'[9]チェックシート'!#REF!</definedName>
    <definedName name="ＡＧＦＰ本数" localSheetId="3">'[9]チェックシート'!#REF!</definedName>
    <definedName name="ＡＧＦＰ本数" localSheetId="0">'[9]チェックシート'!#REF!</definedName>
    <definedName name="ＡＧＦＰ本数">'[9]チェックシート'!#REF!</definedName>
    <definedName name="ＡＧＦｳﾚﾀﾝ注入量" localSheetId="2">'[7]チェックシート'!#REF!</definedName>
    <definedName name="ＡＧＦｳﾚﾀﾝ注入量" localSheetId="3">'[7]チェックシート'!#REF!</definedName>
    <definedName name="ＡＧＦｳﾚﾀﾝ注入量" localSheetId="0">'[7]チェックシート'!#REF!</definedName>
    <definedName name="ＡＧＦｳﾚﾀﾝ注入量">'[7]チェックシート'!#REF!</definedName>
    <definedName name="ＡＧＦｼﾘｶ最高注入量" localSheetId="5">#REF!</definedName>
    <definedName name="ＡＧＦｼﾘｶ最高注入量" localSheetId="2">#REF!</definedName>
    <definedName name="ＡＧＦｼﾘｶ最高注入量" localSheetId="6">#REF!</definedName>
    <definedName name="ＡＧＦｼﾘｶ最高注入量" localSheetId="3">#REF!</definedName>
    <definedName name="ＡＧＦｼﾘｶ最高注入量" localSheetId="0">#REF!</definedName>
    <definedName name="ＡＧＦｼﾘｶ最高注入量">#REF!</definedName>
    <definedName name="ＡＧＦｼﾘｶ注入量" localSheetId="5">#REF!</definedName>
    <definedName name="ＡＧＦｼﾘｶ注入量" localSheetId="2">#REF!</definedName>
    <definedName name="ＡＧＦｼﾘｶ注入量" localSheetId="6">#REF!</definedName>
    <definedName name="ＡＧＦｼﾘｶ注入量" localSheetId="3">#REF!</definedName>
    <definedName name="ＡＧＦｼﾘｶ注入量" localSheetId="0">#REF!</definedName>
    <definedName name="ＡＧＦｼﾘｶ注入量">#REF!</definedName>
    <definedName name="ＡＧＦピッチ" localSheetId="5">'[9]チェックシート'!#REF!</definedName>
    <definedName name="ＡＧＦピッチ" localSheetId="2">'[9]チェックシート'!#REF!</definedName>
    <definedName name="ＡＧＦピッチ" localSheetId="6">'[9]チェックシート'!#REF!</definedName>
    <definedName name="ＡＧＦピッチ" localSheetId="3">'[9]チェックシート'!#REF!</definedName>
    <definedName name="ＡＧＦピッチ" localSheetId="0">'[9]チェックシート'!#REF!</definedName>
    <definedName name="ＡＧＦピッチ">'[9]チェックシート'!#REF!</definedName>
    <definedName name="ＡＧＦ掘削長" localSheetId="5">'[9]チェックシート'!#REF!</definedName>
    <definedName name="ＡＧＦ掘削長" localSheetId="2">'[9]チェックシート'!#REF!</definedName>
    <definedName name="ＡＧＦ掘削長" localSheetId="6">'[9]チェックシート'!#REF!</definedName>
    <definedName name="ＡＧＦ掘削長" localSheetId="3">'[9]チェックシート'!#REF!</definedName>
    <definedName name="ＡＧＦ掘削長" localSheetId="0">'[9]チェックシート'!#REF!</definedName>
    <definedName name="ＡＧＦ掘削長">'[9]チェックシート'!#REF!</definedName>
    <definedName name="ＡＧＦ掘削半径" localSheetId="5">#REF!</definedName>
    <definedName name="ＡＧＦ掘削半径" localSheetId="2">#REF!</definedName>
    <definedName name="ＡＧＦ掘削半径" localSheetId="6">#REF!</definedName>
    <definedName name="ＡＧＦ掘削半径" localSheetId="3">#REF!</definedName>
    <definedName name="ＡＧＦ掘削半径" localSheetId="0">#REF!</definedName>
    <definedName name="ＡＧＦ掘削半径">#REF!</definedName>
    <definedName name="ＡＧＦ鋼管径" localSheetId="5">'[9]チェックシート'!#REF!</definedName>
    <definedName name="ＡＧＦ鋼管径" localSheetId="2">'[9]チェックシート'!#REF!</definedName>
    <definedName name="ＡＧＦ鋼管径" localSheetId="6">'[9]チェックシート'!#REF!</definedName>
    <definedName name="ＡＧＦ鋼管径" localSheetId="3">'[9]チェックシート'!#REF!</definedName>
    <definedName name="ＡＧＦ鋼管径" localSheetId="0">'[9]チェックシート'!#REF!</definedName>
    <definedName name="ＡＧＦ鋼管径">'[9]チェックシート'!#REF!</definedName>
    <definedName name="ＡＧＦ鋼管口元部" localSheetId="5">#REF!</definedName>
    <definedName name="ＡＧＦ鋼管口元部" localSheetId="2">#REF!</definedName>
    <definedName name="ＡＧＦ鋼管口元部" localSheetId="6">#REF!</definedName>
    <definedName name="ＡＧＦ鋼管口元部" localSheetId="3">#REF!</definedName>
    <definedName name="ＡＧＦ鋼管口元部" localSheetId="0">#REF!</definedName>
    <definedName name="ＡＧＦ鋼管口元部">#REF!</definedName>
    <definedName name="AGF鋼管単価" localSheetId="5">#REF!</definedName>
    <definedName name="AGF鋼管単価" localSheetId="2">#REF!</definedName>
    <definedName name="AGF鋼管単価" localSheetId="6">#REF!</definedName>
    <definedName name="AGF鋼管単価" localSheetId="3">#REF!</definedName>
    <definedName name="AGF鋼管単価" localSheetId="0">#REF!</definedName>
    <definedName name="AGF鋼管単価">#REF!</definedName>
    <definedName name="ＡＧＦ鋼管長" localSheetId="5">'[9]チェックシート'!#REF!</definedName>
    <definedName name="ＡＧＦ鋼管長" localSheetId="2">'[9]チェックシート'!#REF!</definedName>
    <definedName name="ＡＧＦ鋼管長" localSheetId="6">'[9]チェックシート'!#REF!</definedName>
    <definedName name="ＡＧＦ鋼管長" localSheetId="3">'[9]チェックシート'!#REF!</definedName>
    <definedName name="ＡＧＦ鋼管長" localSheetId="0">'[9]チェックシート'!#REF!</definedName>
    <definedName name="ＡＧＦ鋼管長">'[9]チェックシート'!#REF!</definedName>
    <definedName name="ＡＧＦ打設長" localSheetId="5">'[9]チェックシート'!#REF!</definedName>
    <definedName name="ＡＧＦ打設長" localSheetId="2">'[9]チェックシート'!#REF!</definedName>
    <definedName name="ＡＧＦ打設長" localSheetId="6">'[9]チェックシート'!#REF!</definedName>
    <definedName name="ＡＧＦ打設長" localSheetId="3">'[9]チェックシート'!#REF!</definedName>
    <definedName name="ＡＧＦ打設長" localSheetId="0">'[9]チェックシート'!#REF!</definedName>
    <definedName name="ＡＧＦ打設長">'[9]チェックシート'!#REF!</definedName>
    <definedName name="ＡＧＦ内径" localSheetId="5">'[9]チェックシート'!#REF!</definedName>
    <definedName name="ＡＧＦ内径" localSheetId="2">'[9]チェックシート'!#REF!</definedName>
    <definedName name="ＡＧＦ内径" localSheetId="6">'[9]チェックシート'!#REF!</definedName>
    <definedName name="ＡＧＦ内径" localSheetId="3">'[9]チェックシート'!#REF!</definedName>
    <definedName name="ＡＧＦ内径" localSheetId="0">'[9]チェックシート'!#REF!</definedName>
    <definedName name="ＡＧＦ内径">'[9]チェックシート'!#REF!</definedName>
    <definedName name="ＡＧＦ本数" localSheetId="5">'[9]チェックシート'!#REF!</definedName>
    <definedName name="ＡＧＦ本数" localSheetId="2">'[9]チェックシート'!#REF!</definedName>
    <definedName name="ＡＧＦ本数" localSheetId="6">'[9]チェックシート'!#REF!</definedName>
    <definedName name="ＡＧＦ本数" localSheetId="3">'[9]チェックシート'!#REF!</definedName>
    <definedName name="ＡＧＦ本数" localSheetId="0">'[9]チェックシート'!#REF!</definedName>
    <definedName name="ＡＧＦ本数">'[9]チェックシート'!#REF!</definedName>
    <definedName name="b">'[10]条件設定'!$E$44</definedName>
    <definedName name="bb">'[10]条件設定'!$E$37</definedName>
    <definedName name="bbb">'[10]条件設定'!$F$67</definedName>
    <definedName name="bbbbb">'[10]条件設定'!$E$34</definedName>
    <definedName name="bbbbbb">'[10]条件設定'!$E$45</definedName>
    <definedName name="cc">'[10]条件設定'!$B$31</definedName>
    <definedName name="ccc">'[10]条件設定'!$F$64</definedName>
    <definedName name="cccccc">'[10]条件設定'!$E$43</definedName>
    <definedName name="d" localSheetId="5">#REF!</definedName>
    <definedName name="d" localSheetId="2">#REF!</definedName>
    <definedName name="d" localSheetId="6">#REF!</definedName>
    <definedName name="d" localSheetId="3">#REF!</definedName>
    <definedName name="d" localSheetId="0">#REF!</definedName>
    <definedName name="d">#REF!</definedName>
    <definedName name="Data" localSheetId="5">#REF!</definedName>
    <definedName name="Data" localSheetId="2">#REF!</definedName>
    <definedName name="Data" localSheetId="6">#REF!</definedName>
    <definedName name="Data" localSheetId="3">#REF!</definedName>
    <definedName name="Data" localSheetId="0">#REF!</definedName>
    <definedName name="Data">#REF!</definedName>
    <definedName name="ｄｄｄｄｄｄ" localSheetId="5">'[11]チェックシート'!#REF!</definedName>
    <definedName name="ｄｄｄｄｄｄ" localSheetId="2">'[11]チェックシート'!#REF!</definedName>
    <definedName name="ｄｄｄｄｄｄ" localSheetId="6">'[11]チェックシート'!#REF!</definedName>
    <definedName name="ｄｄｄｄｄｄ" localSheetId="3">'[11]チェックシート'!#REF!</definedName>
    <definedName name="ｄｄｄｄｄｄ" localSheetId="0">'[11]チェックシート'!#REF!</definedName>
    <definedName name="ｄｄｄｄｄｄ">'[11]チェックシート'!#REF!</definedName>
    <definedName name="EX">'[12]条件設定'!$H$9</definedName>
    <definedName name="EXX">'[12]条件設定'!$H$10</definedName>
    <definedName name="ＦＣ３５わ">'[13]単価表'!$F$6</definedName>
    <definedName name="ＦＣ３５回">'[13]単価表'!$F$7</definedName>
    <definedName name="ＦＣ３５作">'[13]単価表'!$F$5</definedName>
    <definedName name="ＦＣ３５待">'[13]単価表'!$F$8</definedName>
    <definedName name="ＦＣ４１わ">'[13]単価表'!$F$11</definedName>
    <definedName name="ＦＣ４１回">'[13]単価表'!$F$12</definedName>
    <definedName name="ＦＣ４１作">'[13]単価表'!$F$10</definedName>
    <definedName name="ＦＣ４１待">'[13]単価表'!$F$13</definedName>
    <definedName name="ｆｆｆｆｆｆ" localSheetId="5">'[11]チェックシート'!#REF!</definedName>
    <definedName name="ｆｆｆｆｆｆ" localSheetId="2">'[11]チェックシート'!#REF!</definedName>
    <definedName name="ｆｆｆｆｆｆ" localSheetId="6">'[11]チェックシート'!#REF!</definedName>
    <definedName name="ｆｆｆｆｆｆ" localSheetId="3">'[11]チェックシート'!#REF!</definedName>
    <definedName name="ｆｆｆｆｆｆ" localSheetId="0">'[11]チェックシート'!#REF!</definedName>
    <definedName name="ｆｆｆｆｆｆ">'[11]チェックシート'!#REF!</definedName>
    <definedName name="ｆｓだｆだ" localSheetId="5">#REF!</definedName>
    <definedName name="ｆｓだｆだ" localSheetId="2">#REF!</definedName>
    <definedName name="ｆｓだｆだ" localSheetId="6">#REF!</definedName>
    <definedName name="ｆｓだｆだ" localSheetId="3">#REF!</definedName>
    <definedName name="ｆｓだｆだ" localSheetId="0">#REF!</definedName>
    <definedName name="ｆｓだｆだ">#REF!</definedName>
    <definedName name="ｇｇｇｇｇｇｇｇ" localSheetId="5">'[11]チェックシート'!#REF!</definedName>
    <definedName name="ｇｇｇｇｇｇｇｇ" localSheetId="2">'[11]チェックシート'!#REF!</definedName>
    <definedName name="ｇｇｇｇｇｇｇｇ" localSheetId="6">'[11]チェックシート'!#REF!</definedName>
    <definedName name="ｇｇｇｇｇｇｇｇ" localSheetId="3">'[11]チェックシート'!#REF!</definedName>
    <definedName name="ｇｇｇｇｇｇｇｇ" localSheetId="0">'[11]チェックシート'!#REF!</definedName>
    <definedName name="ｇｇｇｇｇｇｇｇ">'[11]チェックシート'!#REF!</definedName>
    <definedName name="GRPボルト">'[14]条件設定'!$D$33</definedName>
    <definedName name="GRPﾏﾙﾁ">'[15]条件設定'!$D$30</definedName>
    <definedName name="ＧＲＰﾏﾙﾁ短">'[16]条件設定'!$D$38</definedName>
    <definedName name="GRP自穿孔ボルト">'[14]条件設定'!$D$30</definedName>
    <definedName name="h">'[10]条件設定'!$F$31</definedName>
    <definedName name="hh">'[10]条件設定'!$E$31</definedName>
    <definedName name="hhhh">'[10]条件設定'!$F$66</definedName>
    <definedName name="ｈｈｈｈｈ">'[17]条件設定'!$D$20</definedName>
    <definedName name="ｈｈｈｈｈｈｈｈ">'[18]条件設定'!$H$37</definedName>
    <definedName name="holiday" localSheetId="5">#REF!</definedName>
    <definedName name="holiday" localSheetId="2">#REF!</definedName>
    <definedName name="holiday" localSheetId="6">#REF!</definedName>
    <definedName name="holiday" localSheetId="3">#REF!</definedName>
    <definedName name="holiday" localSheetId="0">#REF!</definedName>
    <definedName name="holiday">#REF!</definedName>
    <definedName name="holyday" localSheetId="5">#REF!</definedName>
    <definedName name="holyday" localSheetId="2">#REF!</definedName>
    <definedName name="holyday" localSheetId="6">#REF!</definedName>
    <definedName name="holyday" localSheetId="3">#REF!</definedName>
    <definedName name="holyday" localSheetId="0">#REF!</definedName>
    <definedName name="holyday">#REF!</definedName>
    <definedName name="Input" localSheetId="5">#REF!</definedName>
    <definedName name="Input" localSheetId="2">#REF!</definedName>
    <definedName name="Input" localSheetId="6">#REF!</definedName>
    <definedName name="Input" localSheetId="3">#REF!</definedName>
    <definedName name="Input" localSheetId="0">#REF!</definedName>
    <definedName name="Input">#REF!</definedName>
    <definedName name="j">'[10]条件設定'!$E$15</definedName>
    <definedName name="jh">'[19]条件設定'!$F$65</definedName>
    <definedName name="jj">'[19]条件設定'!$F$62</definedName>
    <definedName name="jjj">'[10]条件設定'!$E$16</definedName>
    <definedName name="jjjj">'[10]条件設定'!$F$63</definedName>
    <definedName name="jjjjjj">'[10]条件設定'!$F$65</definedName>
    <definedName name="k">'[10]条件設定'!$F$62</definedName>
    <definedName name="KATｱﾝｶｰ挿入" localSheetId="5">#REF!</definedName>
    <definedName name="KATｱﾝｶｰ挿入" localSheetId="2">#REF!</definedName>
    <definedName name="KATｱﾝｶｰ挿入" localSheetId="6">#REF!</definedName>
    <definedName name="KATｱﾝｶｰ挿入" localSheetId="3">#REF!</definedName>
    <definedName name="KATｱﾝｶｰ挿入" localSheetId="0">#REF!</definedName>
    <definedName name="KATｱﾝｶｰ挿入">#REF!</definedName>
    <definedName name="KAT自穿孔ボルト">'[15]条件設定'!$D$26</definedName>
    <definedName name="ＫＡＴ打設長" localSheetId="5">'[20]チェックシート'!#REF!</definedName>
    <definedName name="ＫＡＴ打設長" localSheetId="2">'[20]チェックシート'!#REF!</definedName>
    <definedName name="ＫＡＴ打設長" localSheetId="6">'[20]チェックシート'!#REF!</definedName>
    <definedName name="ＫＡＴ打設長" localSheetId="3">'[20]チェックシート'!#REF!</definedName>
    <definedName name="ＫＡＴ打設長" localSheetId="0">'[20]チェックシート'!#REF!</definedName>
    <definedName name="ＫＡＴ打設長">'[20]チェックシート'!#REF!</definedName>
    <definedName name="ＫＡＴ短">'[16]条件設定'!$D$34</definedName>
    <definedName name="kk" localSheetId="5">'[10]AGF-Pサイクルタイム'!#REF!</definedName>
    <definedName name="kk" localSheetId="2">'[10]AGF-Pサイクルタイム'!#REF!</definedName>
    <definedName name="kk" localSheetId="6">'[10]AGF-Pサイクルタイム'!#REF!</definedName>
    <definedName name="kk" localSheetId="3">'[10]AGF-Pサイクルタイム'!#REF!</definedName>
    <definedName name="kk" localSheetId="0">'[10]AGF-Pサイクルタイム'!#REF!</definedName>
    <definedName name="kk">'[10]AGF-Pサイクルタイム'!#REF!</definedName>
    <definedName name="kkk">'[10]条件設定'!$E$14</definedName>
    <definedName name="ｋｋｋｋｋ">'[17]条件設定'!$D$24</definedName>
    <definedName name="Ｌ">'[12]条件設定'!$E$30</definedName>
    <definedName name="m">'[10]AGF-Pサイクルタイム'!$I$21</definedName>
    <definedName name="ＭＡＩポンプ">'[21]条件設定'!$I$51</definedName>
    <definedName name="MAI自穿孔ﾎﾞﾙﾄ" localSheetId="5">#REF!</definedName>
    <definedName name="MAI自穿孔ﾎﾞﾙﾄ" localSheetId="2">#REF!</definedName>
    <definedName name="MAI自穿孔ﾎﾞﾙﾄ" localSheetId="6">#REF!</definedName>
    <definedName name="MAI自穿孔ﾎﾞﾙﾄ" localSheetId="3">#REF!</definedName>
    <definedName name="MAI自穿孔ﾎﾞﾙﾄ" localSheetId="0">#REF!</definedName>
    <definedName name="MAI自穿孔ﾎﾞﾙﾄ">#REF!</definedName>
    <definedName name="mm">'[10]条件設定'!$E$41</definedName>
    <definedName name="mmm">'[10]条件設定'!$E$41</definedName>
    <definedName name="mmmmm">'[10]条件設定'!$E$42</definedName>
    <definedName name="mmmmmm">'[10]条件設定'!$E$46</definedName>
    <definedName name="ｍ当り">'[12]条件設定'!$E$52</definedName>
    <definedName name="Ｎ" localSheetId="5">#REF!</definedName>
    <definedName name="Ｎ" localSheetId="2">#REF!</definedName>
    <definedName name="Ｎ" localSheetId="6">#REF!</definedName>
    <definedName name="Ｎ" localSheetId="3">#REF!</definedName>
    <definedName name="Ｎ" localSheetId="0">#REF!</definedName>
    <definedName name="Ｎ">#REF!</definedName>
    <definedName name="nn">'[10]AGF-Pサイクルタイム'!$I$17</definedName>
    <definedName name="nnn">'[10]条件設定'!$E$20</definedName>
    <definedName name="nnnn">'[10]条件設定'!$E$7</definedName>
    <definedName name="nnnnn">'[10]条件設定'!$E$39</definedName>
    <definedName name="Ｎ値" localSheetId="5">#REF!</definedName>
    <definedName name="Ｎ値" localSheetId="2">#REF!</definedName>
    <definedName name="Ｎ値" localSheetId="6">#REF!</definedName>
    <definedName name="Ｎ値" localSheetId="3">#REF!</definedName>
    <definedName name="Ｎ値" localSheetId="0">#REF!</definedName>
    <definedName name="Ｎ値">#REF!</definedName>
    <definedName name="Ｎ値Ｎ" localSheetId="5">#REF!</definedName>
    <definedName name="Ｎ値Ｎ" localSheetId="2">#REF!</definedName>
    <definedName name="Ｎ値Ｎ" localSheetId="6">#REF!</definedName>
    <definedName name="Ｎ値Ｎ" localSheetId="3">#REF!</definedName>
    <definedName name="Ｎ値Ｎ" localSheetId="0">#REF!</definedName>
    <definedName name="Ｎ値Ｎ">#REF!</definedName>
    <definedName name="ppppp" localSheetId="5">'[11]チェックシート'!#REF!</definedName>
    <definedName name="ppppp" localSheetId="2">'[11]チェックシート'!#REF!</definedName>
    <definedName name="ppppp" localSheetId="6">'[11]チェックシート'!#REF!</definedName>
    <definedName name="ppppp" localSheetId="3">'[11]チェックシート'!#REF!</definedName>
    <definedName name="ppppp" localSheetId="0">'[11]チェックシート'!#REF!</definedName>
    <definedName name="ppppp">'[11]チェックシート'!#REF!</definedName>
    <definedName name="_xlnm.Print_Area" localSheetId="1">'コスト等比較資料（様式）'!$A$1:$N$45</definedName>
    <definedName name="_xlnm.Print_Area" localSheetId="5">'積算内訳）CO２排出量'!$A$1:$L$74</definedName>
    <definedName name="_xlnm.Print_Area" localSheetId="2">'積算内訳）CO２排出量 (様式)'!$A$1:$L$76</definedName>
    <definedName name="_xlnm.Print_Area" localSheetId="0">'提案前提条件'!$A$1:$M$26</definedName>
    <definedName name="_xlnm.Print_Area" localSheetId="4">'比較基準）環境省実証施工方法'!$A$1:$M$12</definedName>
    <definedName name="Print1" localSheetId="5">#REF!</definedName>
    <definedName name="Print1" localSheetId="2">#REF!</definedName>
    <definedName name="Print1" localSheetId="6">#REF!</definedName>
    <definedName name="Print1" localSheetId="3">#REF!</definedName>
    <definedName name="Print1" localSheetId="0">#REF!</definedName>
    <definedName name="Print1">#REF!</definedName>
    <definedName name="Print2" localSheetId="5">#REF!</definedName>
    <definedName name="Print2" localSheetId="2">#REF!</definedName>
    <definedName name="Print2" localSheetId="6">#REF!</definedName>
    <definedName name="Print2" localSheetId="3">#REF!</definedName>
    <definedName name="Print2" localSheetId="0">#REF!</definedName>
    <definedName name="Print2">#REF!</definedName>
    <definedName name="Print説明" localSheetId="5">#REF!</definedName>
    <definedName name="Print説明" localSheetId="2">#REF!</definedName>
    <definedName name="Print説明" localSheetId="6">#REF!</definedName>
    <definedName name="Print説明" localSheetId="3">#REF!</definedName>
    <definedName name="Print説明" localSheetId="0">#REF!</definedName>
    <definedName name="Print説明">#REF!</definedName>
    <definedName name="Ｐｔ">'[22]条件設定 (本数計算)'!$E$38</definedName>
    <definedName name="ＰＵ・ＥＳ注入量" localSheetId="5">#REF!</definedName>
    <definedName name="ＰＵ・ＥＳ注入量" localSheetId="2">#REF!</definedName>
    <definedName name="ＰＵ・ＥＳ注入量" localSheetId="6">#REF!</definedName>
    <definedName name="ＰＵ・ＥＳ注入量" localSheetId="3">#REF!</definedName>
    <definedName name="ＰＵ・ＥＳ注入量" localSheetId="0">#REF!</definedName>
    <definedName name="ＰＵ・ＥＳ注入量">#REF!</definedName>
    <definedName name="ＰＵ1液注入量" localSheetId="5">'[7]チェックシート'!#REF!</definedName>
    <definedName name="ＰＵ1液注入量" localSheetId="2">'[7]チェックシート'!#REF!</definedName>
    <definedName name="ＰＵ1液注入量" localSheetId="6">'[7]チェックシート'!#REF!</definedName>
    <definedName name="ＰＵ1液注入量" localSheetId="3">'[7]チェックシート'!#REF!</definedName>
    <definedName name="ＰＵ1液注入量" localSheetId="0">'[7]チェックシート'!#REF!</definedName>
    <definedName name="ＰＵ1液注入量">'[7]チェックシート'!#REF!</definedName>
    <definedName name="ＰＵ2液注入量" localSheetId="2">'[7]チェックシート'!#REF!</definedName>
    <definedName name="ＰＵ2液注入量" localSheetId="3">'[7]チェックシート'!#REF!</definedName>
    <definedName name="ＰＵ2液注入量" localSheetId="0">'[7]チェックシート'!#REF!</definedName>
    <definedName name="ＰＵ2液注入量">'[7]チェックシート'!#REF!</definedName>
    <definedName name="ＰＵＩＦピッチ" localSheetId="2">'[9]チェックシート'!#REF!</definedName>
    <definedName name="ＰＵＩＦピッチ" localSheetId="3">'[9]チェックシート'!#REF!</definedName>
    <definedName name="ＰＵＩＦピッチ" localSheetId="0">'[9]チェックシート'!#REF!</definedName>
    <definedName name="ＰＵＩＦピッチ">'[9]チェックシート'!#REF!</definedName>
    <definedName name="ＰＵＩＦボルト長" localSheetId="2">'[9]チェックシート'!#REF!</definedName>
    <definedName name="ＰＵＩＦボルト長" localSheetId="3">'[9]チェックシート'!#REF!</definedName>
    <definedName name="ＰＵＩＦボルト長" localSheetId="0">'[9]チェックシート'!#REF!</definedName>
    <definedName name="ＰＵＩＦボルト長">'[9]チェックシート'!#REF!</definedName>
    <definedName name="ＰＵＩＦ打設長" localSheetId="2">'[9]チェックシート'!#REF!</definedName>
    <definedName name="ＰＵＩＦ打設長" localSheetId="3">'[9]チェックシート'!#REF!</definedName>
    <definedName name="ＰＵＩＦ打設長" localSheetId="0">'[9]チェックシート'!#REF!</definedName>
    <definedName name="ＰＵＩＦ打設長">'[9]チェックシート'!#REF!</definedName>
    <definedName name="ＰＵＩＦ本数" localSheetId="2">'[9]チェックシート'!#REF!</definedName>
    <definedName name="ＰＵＩＦ本数" localSheetId="3">'[9]チェックシート'!#REF!</definedName>
    <definedName name="ＰＵＩＦ本数" localSheetId="0">'[9]チェックシート'!#REF!</definedName>
    <definedName name="ＰＵＩＦ本数">'[9]チェックシート'!#REF!</definedName>
    <definedName name="ＰＵｳﾚﾀﾝ注入量" localSheetId="2">'[7]チェックシート'!#REF!</definedName>
    <definedName name="ＰＵｳﾚﾀﾝ注入量" localSheetId="3">'[7]チェックシート'!#REF!</definedName>
    <definedName name="ＰＵｳﾚﾀﾝ注入量" localSheetId="0">'[7]チェックシート'!#REF!</definedName>
    <definedName name="ＰＵｳﾚﾀﾝ注入量">'[7]チェックシート'!#REF!</definedName>
    <definedName name="ＰＵｼﾘｶ注入量" localSheetId="5">#REF!</definedName>
    <definedName name="ＰＵｼﾘｶ注入量" localSheetId="2">#REF!</definedName>
    <definedName name="ＰＵｼﾘｶ注入量" localSheetId="6">#REF!</definedName>
    <definedName name="ＰＵｼﾘｶ注入量" localSheetId="3">#REF!</definedName>
    <definedName name="ＰＵｼﾘｶ注入量" localSheetId="0">#REF!</definedName>
    <definedName name="ＰＵｼﾘｶ注入量">#REF!</definedName>
    <definedName name="PUﾎﾞﾙﾄ" localSheetId="5">#REF!</definedName>
    <definedName name="PUﾎﾞﾙﾄ" localSheetId="2">#REF!</definedName>
    <definedName name="PUﾎﾞﾙﾄ" localSheetId="6">#REF!</definedName>
    <definedName name="PUﾎﾞﾙﾄ" localSheetId="3">#REF!</definedName>
    <definedName name="PUﾎﾞﾙﾄ" localSheetId="0">#REF!</definedName>
    <definedName name="PUﾎﾞﾙﾄ">#REF!</definedName>
    <definedName name="ＰＵ支保工ピッチ" localSheetId="5">'[7]チェックシート'!#REF!</definedName>
    <definedName name="ＰＵ支保工ピッチ" localSheetId="2">'[7]チェックシート'!#REF!</definedName>
    <definedName name="ＰＵ支保工ピッチ" localSheetId="6">'[7]チェックシート'!#REF!</definedName>
    <definedName name="ＰＵ支保工ピッチ" localSheetId="3">'[7]チェックシート'!#REF!</definedName>
    <definedName name="ＰＵ支保工ピッチ" localSheetId="0">'[7]チェックシート'!#REF!</definedName>
    <definedName name="ＰＵ支保工ピッチ">'[7]チェックシート'!#REF!</definedName>
    <definedName name="ＰＵ短">'[16]条件設定'!$D$37</definedName>
    <definedName name="ＰＶ" localSheetId="5">#REF!</definedName>
    <definedName name="ＰＶ" localSheetId="2">#REF!</definedName>
    <definedName name="ＰＶ" localSheetId="6">#REF!</definedName>
    <definedName name="ＰＶ" localSheetId="3">#REF!</definedName>
    <definedName name="ＰＶ" localSheetId="0">#REF!</definedName>
    <definedName name="ＰＶ">#REF!</definedName>
    <definedName name="q" localSheetId="5">#REF!</definedName>
    <definedName name="q" localSheetId="2">#REF!</definedName>
    <definedName name="q" localSheetId="6">#REF!</definedName>
    <definedName name="q" localSheetId="3">#REF!</definedName>
    <definedName name="q" localSheetId="0">#REF!</definedName>
    <definedName name="q">#REF!</definedName>
    <definedName name="rrrrrrrrr" localSheetId="5">'[11]チェックシート'!#REF!</definedName>
    <definedName name="rrrrrrrrr" localSheetId="2">'[11]チェックシート'!#REF!</definedName>
    <definedName name="rrrrrrrrr" localSheetId="6">'[11]チェックシート'!#REF!</definedName>
    <definedName name="rrrrrrrrr" localSheetId="3">'[11]チェックシート'!#REF!</definedName>
    <definedName name="rrrrrrrrr" localSheetId="0">'[11]チェックシート'!#REF!</definedName>
    <definedName name="rrrrrrrrr">'[11]チェックシート'!#REF!</definedName>
    <definedName name="s">'[4]条件設定'!$D$22</definedName>
    <definedName name="sqs" localSheetId="5">'[23]代価表'!#REF!</definedName>
    <definedName name="sqs" localSheetId="2">'[23]代価表'!#REF!</definedName>
    <definedName name="sqs" localSheetId="6">'[23]代価表'!#REF!</definedName>
    <definedName name="sqs" localSheetId="3">'[23]代価表'!#REF!</definedName>
    <definedName name="sqs" localSheetId="0">'[23]代価表'!#REF!</definedName>
    <definedName name="sqs">'[23]代価表'!#REF!</definedName>
    <definedName name="ss">'[4]条件設定'!$D$20</definedName>
    <definedName name="sss">'[4]条件設定'!$D$10</definedName>
    <definedName name="ssss" localSheetId="5">'[24]直接工事費AGF'!#REF!</definedName>
    <definedName name="ssss" localSheetId="2">'[24]直接工事費AGF'!#REF!</definedName>
    <definedName name="ssss" localSheetId="6">'[24]直接工事費AGF'!#REF!</definedName>
    <definedName name="ssss" localSheetId="3">'[24]直接工事費AGF'!#REF!</definedName>
    <definedName name="ssss" localSheetId="0">'[24]直接工事費AGF'!#REF!</definedName>
    <definedName name="ssss">'[24]直接工事費AGF'!#REF!</definedName>
    <definedName name="ｓｓｓｓｓｓｓ">'[18]条件設定'!$D$25</definedName>
    <definedName name="ssssssssssssss">'[25]条件設定'!$D$24</definedName>
    <definedName name="ｔ" localSheetId="5">#REF!</definedName>
    <definedName name="ｔ" localSheetId="2">#REF!</definedName>
    <definedName name="ｔ" localSheetId="6">#REF!</definedName>
    <definedName name="ｔ" localSheetId="3">#REF!</definedName>
    <definedName name="ｔ" localSheetId="0">#REF!</definedName>
    <definedName name="ｔ">#REF!</definedName>
    <definedName name="ＴＢ１５曳">'[13]単価表'!$F$23</definedName>
    <definedName name="ＴＢ１５作">'[13]単価表'!$F$24</definedName>
    <definedName name="ＴＢ１５待">'[13]単価表'!$F$25</definedName>
    <definedName name="ＴＢ３０曳">'[13]単価表'!$F$19</definedName>
    <definedName name="ＴＢ３０作">'[13]単価表'!$F$20</definedName>
    <definedName name="ＴＢ３０待">'[13]単価表'!$F$21</definedName>
    <definedName name="ＴＢ４０曳">'[13]単価表'!$F$15</definedName>
    <definedName name="ＴＢ４０作">'[13]単価表'!$F$16</definedName>
    <definedName name="ＴＢ４０待">'[13]単価表'!$F$17</definedName>
    <definedName name="v">'[10]条件設定'!$E$22</definedName>
    <definedName name="vv">'[10]条件設定'!$E$5</definedName>
    <definedName name="vvv">'[10]条件設定'!$E$21</definedName>
    <definedName name="vvvv">'[10]条件設定'!$E$6</definedName>
    <definedName name="ｗ" localSheetId="5">'[26]代価表'!#REF!</definedName>
    <definedName name="ｗ" localSheetId="2">'[26]代価表'!#REF!</definedName>
    <definedName name="ｗ" localSheetId="6">'[26]代価表'!#REF!</definedName>
    <definedName name="ｗ" localSheetId="3">'[26]代価表'!#REF!</definedName>
    <definedName name="ｗ" localSheetId="0">'[26]代価表'!#REF!</definedName>
    <definedName name="ｗ">'[26]代価表'!#REF!</definedName>
    <definedName name="WR">'[27]鉛直荷重'!$O$13</definedName>
    <definedName name="x">'[10]条件設定'!$E$40</definedName>
    <definedName name="xx">'[10]条件設定'!$D$31</definedName>
    <definedName name="xxx">'[10]条件設定'!$E$17</definedName>
    <definedName name="xxxx">'[25]条件設定'!$D$10</definedName>
    <definedName name="z">'[10]条件設定'!$F$55</definedName>
    <definedName name="zz">'[10]条件設定'!$F$56</definedName>
    <definedName name="zzz">'[10]条件設定'!$E$18</definedName>
    <definedName name="zzzz">'[10]条件設定'!$E$47</definedName>
    <definedName name="zzzzz">'[10]条件設定'!$E$48</definedName>
    <definedName name="zzzzzz">'[25]条件設定'!$D$8</definedName>
    <definedName name="zzzzzzzzzz">'[25]条件設定'!$D$22</definedName>
    <definedName name="zzzzzzzzzzzz">'[25]条件設定'!$D$20</definedName>
    <definedName name="zzzzzzzzzzzzzzzz" localSheetId="5">'[24]直接工事費AGF'!#REF!</definedName>
    <definedName name="zzzzzzzzzzzzzzzz" localSheetId="2">'[24]直接工事費AGF'!#REF!</definedName>
    <definedName name="zzzzzzzzzzzzzzzz" localSheetId="6">'[24]直接工事費AGF'!#REF!</definedName>
    <definedName name="zzzzzzzzzzzzzzzz" localSheetId="3">'[24]直接工事費AGF'!#REF!</definedName>
    <definedName name="zzzzzzzzzzzzzzzz" localSheetId="0">'[24]直接工事費AGF'!#REF!</definedName>
    <definedName name="zzzzzzzzzzzzzzzz">'[24]直接工事費AGF'!#REF!</definedName>
    <definedName name="α" localSheetId="5">#REF!</definedName>
    <definedName name="α" localSheetId="2">#REF!</definedName>
    <definedName name="α" localSheetId="6">#REF!</definedName>
    <definedName name="α" localSheetId="3">#REF!</definedName>
    <definedName name="α" localSheetId="0">#REF!</definedName>
    <definedName name="α">#REF!</definedName>
    <definedName name="γ">'[22]条件設定 (本数計算)'!$E$33</definedName>
    <definedName name="θ1_2" localSheetId="5">#REF!</definedName>
    <definedName name="θ1_2" localSheetId="2">#REF!</definedName>
    <definedName name="θ1_2" localSheetId="6">#REF!</definedName>
    <definedName name="θ1_2" localSheetId="3">#REF!</definedName>
    <definedName name="θ1_2" localSheetId="0">#REF!</definedName>
    <definedName name="θ1_2">#REF!</definedName>
    <definedName name="θ1_3" localSheetId="5">'[3]吹付'!#REF!</definedName>
    <definedName name="θ1_3" localSheetId="2">'[3]吹付'!#REF!</definedName>
    <definedName name="θ1_3" localSheetId="6">'[3]吹付'!#REF!</definedName>
    <definedName name="θ1_3" localSheetId="3">'[3]吹付'!#REF!</definedName>
    <definedName name="θ1_3" localSheetId="0">'[3]吹付'!#REF!</definedName>
    <definedName name="θ1_3">'[3]吹付'!#REF!</definedName>
    <definedName name="θ1_4" localSheetId="2">'[3]金網・鋼製支保工'!#REF!</definedName>
    <definedName name="θ1_4" localSheetId="3">'[3]金網・鋼製支保工'!#REF!</definedName>
    <definedName name="θ1_4" localSheetId="0">'[3]金網・鋼製支保工'!#REF!</definedName>
    <definedName name="θ1_4">'[3]金網・鋼製支保工'!#REF!</definedName>
    <definedName name="θ2" localSheetId="2">'[2]寸法諸元'!#REF!</definedName>
    <definedName name="θ2" localSheetId="3">'[2]寸法諸元'!#REF!</definedName>
    <definedName name="θ2" localSheetId="0">'[2]寸法諸元'!#REF!</definedName>
    <definedName name="θ2">'[2]寸法諸元'!#REF!</definedName>
    <definedName name="θ2_1" localSheetId="2">'[2]掘削'!#REF!</definedName>
    <definedName name="θ2_1" localSheetId="3">'[2]掘削'!#REF!</definedName>
    <definedName name="θ2_1" localSheetId="0">'[2]掘削'!#REF!</definedName>
    <definedName name="θ2_1">'[2]掘削'!#REF!</definedName>
    <definedName name="θ2_2" localSheetId="5">#REF!</definedName>
    <definedName name="θ2_2" localSheetId="2">#REF!</definedName>
    <definedName name="θ2_2" localSheetId="6">#REF!</definedName>
    <definedName name="θ2_2" localSheetId="3">#REF!</definedName>
    <definedName name="θ2_2" localSheetId="0">#REF!</definedName>
    <definedName name="θ2_2">#REF!</definedName>
    <definedName name="θ2_3" localSheetId="5">'[2]吹付'!#REF!</definedName>
    <definedName name="θ2_3" localSheetId="2">'[2]吹付'!#REF!</definedName>
    <definedName name="θ2_3" localSheetId="6">'[2]吹付'!#REF!</definedName>
    <definedName name="θ2_3" localSheetId="3">'[2]吹付'!#REF!</definedName>
    <definedName name="θ2_3" localSheetId="0">'[2]吹付'!#REF!</definedName>
    <definedName name="θ2_3">'[2]吹付'!#REF!</definedName>
    <definedName name="θ2_4" localSheetId="5">#REF!</definedName>
    <definedName name="θ2_4" localSheetId="2">#REF!</definedName>
    <definedName name="θ2_4" localSheetId="6">#REF!</definedName>
    <definedName name="θ2_4" localSheetId="3">#REF!</definedName>
    <definedName name="θ2_4" localSheetId="0">#REF!</definedName>
    <definedName name="θ2_4">#REF!</definedName>
    <definedName name="τ">'[22]条件設定 (本数計算)'!$E$41</definedName>
    <definedName name="ｱbb" localSheetId="5">'[28]チェックシート'!#REF!</definedName>
    <definedName name="ｱbb" localSheetId="2">'[28]チェックシート'!#REF!</definedName>
    <definedName name="ｱbb" localSheetId="6">'[28]チェックシート'!#REF!</definedName>
    <definedName name="ｱbb" localSheetId="3">'[28]チェックシート'!#REF!</definedName>
    <definedName name="ｱbb" localSheetId="0">'[28]チェックシート'!#REF!</definedName>
    <definedName name="ｱbb">'[28]チェックシート'!#REF!</definedName>
    <definedName name="ｱgf" localSheetId="5">'[28]チェックシート'!#REF!</definedName>
    <definedName name="ｱgf" localSheetId="2">'[28]チェックシート'!#REF!</definedName>
    <definedName name="ｱgf" localSheetId="6">'[28]チェックシート'!#REF!</definedName>
    <definedName name="ｱgf" localSheetId="3">'[28]チェックシート'!#REF!</definedName>
    <definedName name="ｱgf" localSheetId="0">'[28]チェックシート'!#REF!</definedName>
    <definedName name="ｱgf">'[28]チェックシート'!#REF!</definedName>
    <definedName name="ああああああ" localSheetId="5">'[11]チェックシート'!#REF!</definedName>
    <definedName name="ああああああ" localSheetId="2">'[11]チェックシート'!#REF!</definedName>
    <definedName name="ああああああ" localSheetId="6">'[11]チェックシート'!#REF!</definedName>
    <definedName name="ああああああ" localSheetId="3">'[11]チェックシート'!#REF!</definedName>
    <definedName name="ああああああ" localSheetId="0">'[11]チェックシート'!#REF!</definedName>
    <definedName name="ああああああ">'[11]チェックシート'!#REF!</definedName>
    <definedName name="ああああああああああああ" localSheetId="5">#REF!</definedName>
    <definedName name="ああああああああああああ" localSheetId="2">#REF!</definedName>
    <definedName name="ああああああああああああ" localSheetId="6">#REF!</definedName>
    <definedName name="ああああああああああああ" localSheetId="3">#REF!</definedName>
    <definedName name="ああああああああああああ" localSheetId="0">#REF!</definedName>
    <definedName name="ああああああああああああ">#REF!</definedName>
    <definedName name="ｲﾝｻｰﾄﾊﾟｯｶｰ単価">'[29]条件設定'!$E$68</definedName>
    <definedName name="インサート管径" localSheetId="5">'[9]チェックシート'!#REF!</definedName>
    <definedName name="インサート管径" localSheetId="2">'[9]チェックシート'!#REF!</definedName>
    <definedName name="インサート管径" localSheetId="6">'[9]チェックシート'!#REF!</definedName>
    <definedName name="インサート管径" localSheetId="3">'[9]チェックシート'!#REF!</definedName>
    <definedName name="インサート管径" localSheetId="0">'[9]チェックシート'!#REF!</definedName>
    <definedName name="インサート管径">'[9]チェックシート'!#REF!</definedName>
    <definedName name="ｲﾝｻｰﾄ管径_C">'[30]条件設定'!$E$40</definedName>
    <definedName name="ｲﾝｻｰﾄ管単価" localSheetId="5">'[31]直接工事費AGF'!#REF!</definedName>
    <definedName name="ｲﾝｻｰﾄ管単価" localSheetId="2">'[31]直接工事費AGF'!#REF!</definedName>
    <definedName name="ｲﾝｻｰﾄ管単価" localSheetId="6">'[31]直接工事費AGF'!#REF!</definedName>
    <definedName name="ｲﾝｻｰﾄ管単価" localSheetId="3">'[31]直接工事費AGF'!#REF!</definedName>
    <definedName name="ｲﾝｻｰﾄ管単価" localSheetId="0">'[31]直接工事費AGF'!#REF!</definedName>
    <definedName name="ｲﾝｻｰﾄ管単価">'[31]直接工事費AGF'!#REF!</definedName>
    <definedName name="うううううう">'[19]条件設定'!$F$62</definedName>
    <definedName name="ｳﾚﾀﾝ倍率" localSheetId="5">'[9]チェックシート'!#REF!</definedName>
    <definedName name="ｳﾚﾀﾝ倍率" localSheetId="2">'[9]チェックシート'!#REF!</definedName>
    <definedName name="ｳﾚﾀﾝ倍率" localSheetId="6">'[9]チェックシート'!#REF!</definedName>
    <definedName name="ｳﾚﾀﾝ倍率" localSheetId="3">'[9]チェックシート'!#REF!</definedName>
    <definedName name="ｳﾚﾀﾝ倍率" localSheetId="0">'[9]チェックシート'!#REF!</definedName>
    <definedName name="ｳﾚﾀﾝ倍率">'[9]チェックシート'!#REF!</definedName>
    <definedName name="ｳﾚﾀﾝ比重" localSheetId="5">'[7]チェックシート'!#REF!</definedName>
    <definedName name="ｳﾚﾀﾝ比重" localSheetId="2">'[7]チェックシート'!#REF!</definedName>
    <definedName name="ｳﾚﾀﾝ比重" localSheetId="6">'[7]チェックシート'!#REF!</definedName>
    <definedName name="ｳﾚﾀﾝ比重" localSheetId="3">'[7]チェックシート'!#REF!</definedName>
    <definedName name="ｳﾚﾀﾝ比重" localSheetId="0">'[7]チェックシート'!#REF!</definedName>
    <definedName name="ｳﾚﾀﾝ比重">'[7]チェックシート'!#REF!</definedName>
    <definedName name="ｳﾚﾀﾝ率" localSheetId="5">'[9]チェックシート'!#REF!</definedName>
    <definedName name="ｳﾚﾀﾝ率" localSheetId="2">'[9]チェックシート'!#REF!</definedName>
    <definedName name="ｳﾚﾀﾝ率" localSheetId="6">'[9]チェックシート'!#REF!</definedName>
    <definedName name="ｳﾚﾀﾝ率" localSheetId="3">'[9]チェックシート'!#REF!</definedName>
    <definedName name="ｳﾚﾀﾝ率" localSheetId="0">'[9]チェックシート'!#REF!</definedName>
    <definedName name="ｳﾚﾀﾝ率">'[9]チェックシート'!#REF!</definedName>
    <definedName name="ウレタン率Ｕ" localSheetId="5">'[32]条件設定'!#REF!</definedName>
    <definedName name="ウレタン率Ｕ" localSheetId="2">'[32]条件設定'!#REF!</definedName>
    <definedName name="ウレタン率Ｕ" localSheetId="6">'[32]条件設定'!#REF!</definedName>
    <definedName name="ウレタン率Ｕ" localSheetId="3">'[32]条件設定'!#REF!</definedName>
    <definedName name="ウレタン率Ｕ" localSheetId="0">'[32]条件設定'!#REF!</definedName>
    <definedName name="ウレタン率Ｕ">'[32]条件設定'!#REF!</definedName>
    <definedName name="おおおおお" localSheetId="2">'[33]直接工事費AGF'!#REF!</definedName>
    <definedName name="おおおおお" localSheetId="3">'[33]直接工事費AGF'!#REF!</definedName>
    <definedName name="おおおおお" localSheetId="0">'[33]直接工事費AGF'!#REF!</definedName>
    <definedName name="おおおおお">'[33]直接工事費AGF'!#REF!</definedName>
    <definedName name="おおおおおおお">'[17]条件設定'!$D$22</definedName>
    <definedName name="か" localSheetId="5">'[11]チェックシート'!#REF!</definedName>
    <definedName name="か" localSheetId="2">'[11]チェックシート'!#REF!</definedName>
    <definedName name="か" localSheetId="6">'[11]チェックシート'!#REF!</definedName>
    <definedName name="か" localSheetId="3">'[11]チェックシート'!#REF!</definedName>
    <definedName name="か" localSheetId="0">'[11]チェックシート'!#REF!</definedName>
    <definedName name="か">'[11]チェックシート'!#REF!</definedName>
    <definedName name="ｶﾞﾝﾊﾞﾝNF">'[15]条件設定'!$G$6</definedName>
    <definedName name="ｶﾞﾝﾊﾞﾝS">'[15]条件設定'!$G$5</definedName>
    <definedName name="ｶﾞﾝﾊﾞﾝSRF">'[15]条件設定'!$G$7</definedName>
    <definedName name="ｸﾛｽﾋﾞｯﾄ">'[12]条件設定'!$F$9</definedName>
    <definedName name="ｺｰｷﾝｸﾞ剤本数">'[34]条件設定'!$E$30</definedName>
    <definedName name="ｺﾛｲﾀﾞﾙｾﾒﾝﾄ">'[35]条件設定'!$G$5</definedName>
    <definedName name="ｺﾝｸﾘｰﾄ工" localSheetId="5">#REF!</definedName>
    <definedName name="ｺﾝｸﾘｰﾄ工" localSheetId="2">#REF!</definedName>
    <definedName name="ｺﾝｸﾘｰﾄ工" localSheetId="6">#REF!</definedName>
    <definedName name="ｺﾝｸﾘｰﾄ工" localSheetId="3">#REF!</definedName>
    <definedName name="ｺﾝｸﾘｰﾄ工" localSheetId="0">#REF!</definedName>
    <definedName name="ｺﾝｸﾘｰﾄ工">#REF!</definedName>
    <definedName name="サイクルタイム" localSheetId="5">#REF!</definedName>
    <definedName name="サイクルタイム" localSheetId="2">#REF!</definedName>
    <definedName name="サイクルタイム" localSheetId="6">#REF!</definedName>
    <definedName name="サイクルタイム" localSheetId="3">#REF!</definedName>
    <definedName name="サイクルタイム" localSheetId="0">#REF!</definedName>
    <definedName name="サイクルタイム">#REF!</definedName>
    <definedName name="ｻｲｸﾙﾀｲﾑＴ" localSheetId="5">#REF!</definedName>
    <definedName name="ｻｲｸﾙﾀｲﾑＴ" localSheetId="2">#REF!</definedName>
    <definedName name="ｻｲｸﾙﾀｲﾑＴ" localSheetId="6">#REF!</definedName>
    <definedName name="ｻｲｸﾙﾀｲﾑＴ" localSheetId="3">#REF!</definedName>
    <definedName name="ｻｲｸﾙﾀｲﾑＴ" localSheetId="0">#REF!</definedName>
    <definedName name="ｻｲｸﾙﾀｲﾑＴ">#REF!</definedName>
    <definedName name="ｼﾘｶ最高注入量" localSheetId="5">'[8]チェックシート'!#REF!</definedName>
    <definedName name="ｼﾘｶ最高注入量" localSheetId="2">'[8]チェックシート'!#REF!</definedName>
    <definedName name="ｼﾘｶ最高注入量" localSheetId="6">'[8]チェックシート'!#REF!</definedName>
    <definedName name="ｼﾘｶ最高注入量" localSheetId="3">'[8]チェックシート'!#REF!</definedName>
    <definedName name="ｼﾘｶ最高注入量" localSheetId="0">'[8]チェックシート'!#REF!</definedName>
    <definedName name="ｼﾘｶ最高注入量">'[8]チェックシート'!#REF!</definedName>
    <definedName name="ｼﾘｶ倍率" localSheetId="5">'[9]チェックシート'!#REF!</definedName>
    <definedName name="ｼﾘｶ倍率" localSheetId="2">'[9]チェックシート'!#REF!</definedName>
    <definedName name="ｼﾘｶ倍率" localSheetId="6">'[9]チェックシート'!#REF!</definedName>
    <definedName name="ｼﾘｶ倍率" localSheetId="3">'[9]チェックシート'!#REF!</definedName>
    <definedName name="ｼﾘｶ倍率" localSheetId="0">'[9]チェックシート'!#REF!</definedName>
    <definedName name="ｼﾘｶ倍率">'[9]チェックシート'!#REF!</definedName>
    <definedName name="ｼﾘｶ比重" localSheetId="5">'[9]チェックシート'!#REF!</definedName>
    <definedName name="ｼﾘｶ比重" localSheetId="2">'[9]チェックシート'!#REF!</definedName>
    <definedName name="ｼﾘｶ比重" localSheetId="6">'[9]チェックシート'!#REF!</definedName>
    <definedName name="ｼﾘｶ比重" localSheetId="3">'[9]チェックシート'!#REF!</definedName>
    <definedName name="ｼﾘｶ比重" localSheetId="0">'[9]チェックシート'!#REF!</definedName>
    <definedName name="ｼﾘｶ比重">'[9]チェックシート'!#REF!</definedName>
    <definedName name="ｽｰﾊﾟｰSRF">'[15]条件設定'!$G$8</definedName>
    <definedName name="ソケット式">'[29]条件設定'!$I$6</definedName>
    <definedName name="ﾀｲﾙ工" localSheetId="5">#REF!</definedName>
    <definedName name="ﾀｲﾙ工" localSheetId="2">#REF!</definedName>
    <definedName name="ﾀｲﾙ工" localSheetId="6">#REF!</definedName>
    <definedName name="ﾀｲﾙ工" localSheetId="3">#REF!</definedName>
    <definedName name="ﾀｲﾙ工" localSheetId="0">#REF!</definedName>
    <definedName name="ﾀｲﾙ工">#REF!</definedName>
    <definedName name="ﾄﾞﾘﾙｼﾞｬﾝﾎﾞ">'[12]条件設定'!$H$60</definedName>
    <definedName name="ドリルジャンボ運転単価">'[34]条件設定'!$H$37</definedName>
    <definedName name="トンネル高さｈ" localSheetId="5">'[34]条件設定'!#REF!</definedName>
    <definedName name="トンネル高さｈ" localSheetId="2">'[34]条件設定'!#REF!</definedName>
    <definedName name="トンネル高さｈ" localSheetId="6">'[34]条件設定'!#REF!</definedName>
    <definedName name="トンネル高さｈ" localSheetId="3">'[34]条件設定'!#REF!</definedName>
    <definedName name="トンネル高さｈ" localSheetId="0">'[34]条件設定'!#REF!</definedName>
    <definedName name="トンネル高さｈ">'[34]条件設定'!#REF!</definedName>
    <definedName name="ﾄﾝﾈﾙ作業員">'[12]条件設定'!$D$60</definedName>
    <definedName name="トンネル作業員単価">'[34]条件設定'!$D$39</definedName>
    <definedName name="トンネル世話役単価">'[34]条件設定'!$D$37</definedName>
    <definedName name="トンネル土被りＨ" localSheetId="5">'[34]条件設定'!#REF!</definedName>
    <definedName name="トンネル土被りＨ" localSheetId="2">'[34]条件設定'!#REF!</definedName>
    <definedName name="トンネル土被りＨ" localSheetId="6">'[34]条件設定'!#REF!</definedName>
    <definedName name="トンネル土被りＨ" localSheetId="3">'[34]条件設定'!#REF!</definedName>
    <definedName name="トンネル土被りＨ" localSheetId="0">'[34]条件設定'!#REF!</definedName>
    <definedName name="トンネル土被りＨ">'[34]条件設定'!#REF!</definedName>
    <definedName name="トンネル特殊員単価">'[34]条件設定'!$D$38</definedName>
    <definedName name="ﾄﾝﾈﾙ特殊工">'[12]条件設定'!$D$59</definedName>
    <definedName name="トンネル幅Ｄ" localSheetId="5">'[34]条件設定'!#REF!</definedName>
    <definedName name="トンネル幅Ｄ" localSheetId="2">'[34]条件設定'!#REF!</definedName>
    <definedName name="トンネル幅Ｄ" localSheetId="6">'[34]条件設定'!#REF!</definedName>
    <definedName name="トンネル幅Ｄ" localSheetId="3">'[34]条件設定'!#REF!</definedName>
    <definedName name="トンネル幅Ｄ" localSheetId="0">'[34]条件設定'!#REF!</definedName>
    <definedName name="トンネル幅Ｄ">'[34]条件設定'!#REF!</definedName>
    <definedName name="ネジ式">'[29]条件設定'!$I$5</definedName>
    <definedName name="ﾊﾟｰﾃｨｰ数">'[34]条件設定'!$G$30</definedName>
    <definedName name="ふぁｄｈｇｄｈ" localSheetId="5">#REF!</definedName>
    <definedName name="ふぁｄｈｇｄｈ" localSheetId="2">#REF!</definedName>
    <definedName name="ふぁｄｈｇｄｈ" localSheetId="6">#REF!</definedName>
    <definedName name="ふぁｄｈｇｄｈ" localSheetId="3">#REF!</definedName>
    <definedName name="ふぁｄｈｇｄｈ" localSheetId="0">#REF!</definedName>
    <definedName name="ふぁｄｈｇｄｈ">#REF!</definedName>
    <definedName name="ふぁｓｓｄ" localSheetId="5">'[23]代価表'!#REF!</definedName>
    <definedName name="ふぁｓｓｄ" localSheetId="2">'[23]代価表'!#REF!</definedName>
    <definedName name="ふぁｓｓｄ" localSheetId="6">'[23]代価表'!#REF!</definedName>
    <definedName name="ふぁｓｓｄ" localSheetId="3">'[23]代価表'!#REF!</definedName>
    <definedName name="ふぁｓｓｄ" localSheetId="0">'[23]代価表'!#REF!</definedName>
    <definedName name="ふぁｓｓｄ">'[23]代価表'!#REF!</definedName>
    <definedName name="フェイスボルト必要本数" localSheetId="5">#REF!</definedName>
    <definedName name="フェイスボルト必要本数" localSheetId="2">#REF!</definedName>
    <definedName name="フェイスボルト必要本数" localSheetId="6">#REF!</definedName>
    <definedName name="フェイスボルト必要本数" localSheetId="3">#REF!</definedName>
    <definedName name="フェイスボルト必要本数" localSheetId="0">#REF!</definedName>
    <definedName name="フェイスボルト必要本数">#REF!</definedName>
    <definedName name="ﾎﾞﾀﾝﾋﾞｯﾄ">'[12]条件設定'!$F$11</definedName>
    <definedName name="ボルト径φ">'[36]条件設定'!$E$34</definedName>
    <definedName name="ﾎﾞﾙﾄ単価ﾃｰﾌﾞﾙ">'[34]条件設定'!$C$47:$E$51</definedName>
    <definedName name="ボルト長Ｌ">'[36]条件設定'!$E$30</definedName>
    <definedName name="ボルト内径">'[36]条件設定'!$E$35</definedName>
    <definedName name="ボルト本数_短" localSheetId="5">#REF!</definedName>
    <definedName name="ボルト本数_短" localSheetId="2">#REF!</definedName>
    <definedName name="ボルト本数_短" localSheetId="6">#REF!</definedName>
    <definedName name="ボルト本数_短" localSheetId="3">#REF!</definedName>
    <definedName name="ボルト本数_短" localSheetId="0">#REF!</definedName>
    <definedName name="ボルト本数_短">#REF!</definedName>
    <definedName name="ボルト本数n">'[12]条件設定'!$E$32</definedName>
    <definedName name="ﾎﾟﾝﾌﾟԺ㐀">'[37]条件設定'!$F$53</definedName>
    <definedName name="ポンプ台数">'[34]条件設定'!$F$30</definedName>
    <definedName name="まさお" localSheetId="5">'[11]チェックシート'!#REF!</definedName>
    <definedName name="まさお" localSheetId="2">'[11]チェックシート'!#REF!</definedName>
    <definedName name="まさお" localSheetId="6">'[11]チェックシート'!#REF!</definedName>
    <definedName name="まさお" localSheetId="3">'[11]チェックシート'!#REF!</definedName>
    <definedName name="まさお" localSheetId="0">'[11]チェックシート'!#REF!</definedName>
    <definedName name="まさお">'[11]チェックシート'!#REF!</definedName>
    <definedName name="ﾏﾙﾁ" localSheetId="5">#REF!</definedName>
    <definedName name="ﾏﾙﾁ" localSheetId="2">#REF!</definedName>
    <definedName name="ﾏﾙﾁ" localSheetId="6">#REF!</definedName>
    <definedName name="ﾏﾙﾁ" localSheetId="3">#REF!</definedName>
    <definedName name="ﾏﾙﾁ" localSheetId="0">#REF!</definedName>
    <definedName name="ﾏﾙﾁ">#REF!</definedName>
    <definedName name="ﾘﾝｸﾞｶｯﾄｈ" localSheetId="5">#REF!</definedName>
    <definedName name="ﾘﾝｸﾞｶｯﾄｈ" localSheetId="2">#REF!</definedName>
    <definedName name="ﾘﾝｸﾞｶｯﾄｈ" localSheetId="6">#REF!</definedName>
    <definedName name="ﾘﾝｸﾞｶｯﾄｈ" localSheetId="3">#REF!</definedName>
    <definedName name="ﾘﾝｸﾞｶｯﾄｈ" localSheetId="0">#REF!</definedName>
    <definedName name="ﾘﾝｸﾞｶｯﾄｈ">#REF!</definedName>
    <definedName name="レッカー">'[13]単価表'!$F$45</definedName>
    <definedName name="レッグ改良長" localSheetId="5">#REF!</definedName>
    <definedName name="レッグ改良長" localSheetId="2">#REF!</definedName>
    <definedName name="レッグ改良長" localSheetId="6">#REF!</definedName>
    <definedName name="レッグ改良長" localSheetId="3">#REF!</definedName>
    <definedName name="レッグ改良長" localSheetId="0">#REF!</definedName>
    <definedName name="レッグ改良長">#REF!</definedName>
    <definedName name="レッグ鋼管長" localSheetId="5">#REF!</definedName>
    <definedName name="レッグ鋼管長" localSheetId="2">#REF!</definedName>
    <definedName name="レッグ鋼管長" localSheetId="6">#REF!</definedName>
    <definedName name="レッグ鋼管長" localSheetId="3">#REF!</definedName>
    <definedName name="レッグ鋼管長" localSheetId="0">#REF!</definedName>
    <definedName name="レッグ鋼管長">#REF!</definedName>
    <definedName name="レッグ地山改良径" localSheetId="5">#REF!</definedName>
    <definedName name="レッグ地山改良径" localSheetId="2">#REF!</definedName>
    <definedName name="レッグ地山改良径" localSheetId="6">#REF!</definedName>
    <definedName name="レッグ地山改良径" localSheetId="3">#REF!</definedName>
    <definedName name="レッグ地山改良径" localSheetId="0">#REF!</definedName>
    <definedName name="レッグ地山改良径">#REF!</definedName>
    <definedName name="レッグ本数" localSheetId="2">#REF!</definedName>
    <definedName name="レッグ本数" localSheetId="3">#REF!</definedName>
    <definedName name="レッグ本数" localSheetId="0">#REF!</definedName>
    <definedName name="レッグ本数">#REF!</definedName>
    <definedName name="安全率Ｆ">'[22]条件設定 (本数計算)'!$E$44</definedName>
    <definedName name="一m当り推進時間">'[38]条件設定（Ｓｍａｌｌ－Ｐ）'!$E$33</definedName>
    <definedName name="一ｼﾌﾄ掘削長">'[38]条件設定（Ｓｍａｌｌ－Ｐ）'!$E$34</definedName>
    <definedName name="一ｼﾌﾄ当り施工本数">'[39]条件設定'!$E$43</definedName>
    <definedName name="一次P" localSheetId="5">#REF!</definedName>
    <definedName name="一次P" localSheetId="2">#REF!</definedName>
    <definedName name="一次P" localSheetId="6">#REF!</definedName>
    <definedName name="一次P" localSheetId="3">#REF!</definedName>
    <definedName name="一次P" localSheetId="0">#REF!</definedName>
    <definedName name="一次P">#REF!</definedName>
    <definedName name="一本当り注入量Ｑ" localSheetId="5">#REF!</definedName>
    <definedName name="一本当り注入量Ｑ" localSheetId="2">#REF!</definedName>
    <definedName name="一本当り注入量Ｑ" localSheetId="6">#REF!</definedName>
    <definedName name="一本当り注入量Ｑ" localSheetId="3">#REF!</definedName>
    <definedName name="一本当り注入量Ｑ" localSheetId="0">#REF!</definedName>
    <definedName name="一本当り注入量Ｑ">#REF!</definedName>
    <definedName name="雨水排水" localSheetId="5">#REF!</definedName>
    <definedName name="雨水排水" localSheetId="2">#REF!</definedName>
    <definedName name="雨水排水" localSheetId="6">#REF!</definedName>
    <definedName name="雨水排水" localSheetId="3">#REF!</definedName>
    <definedName name="雨水排水" localSheetId="0">#REF!</definedName>
    <definedName name="雨水排水">#REF!</definedName>
    <definedName name="汚水工" localSheetId="2">#REF!</definedName>
    <definedName name="汚水工" localSheetId="3">#REF!</definedName>
    <definedName name="汚水工" localSheetId="0">#REF!</definedName>
    <definedName name="汚水工">#REF!</definedName>
    <definedName name="仮設工" localSheetId="2">#REF!</definedName>
    <definedName name="仮設工" localSheetId="3">#REF!</definedName>
    <definedName name="仮設工" localSheetId="0">#REF!</definedName>
    <definedName name="仮設工">#REF!</definedName>
    <definedName name="回航保３５">'[13]単価表'!$F$50</definedName>
    <definedName name="回航保４１">'[13]単価表'!$F$51</definedName>
    <definedName name="改良径">'[36]条件設定'!$C$50</definedName>
    <definedName name="改良範囲角度" localSheetId="5">#REF!</definedName>
    <definedName name="改良範囲角度" localSheetId="2">#REF!</definedName>
    <definedName name="改良範囲角度" localSheetId="6">#REF!</definedName>
    <definedName name="改良範囲角度" localSheetId="3">#REF!</definedName>
    <definedName name="改良範囲角度" localSheetId="0">#REF!</definedName>
    <definedName name="改良範囲角度">#REF!</definedName>
    <definedName name="外径">'[40]条件設定'!$E$5</definedName>
    <definedName name="各職小工事" localSheetId="5">#REF!</definedName>
    <definedName name="各職小工事" localSheetId="2">#REF!</definedName>
    <definedName name="各職小工事" localSheetId="6">#REF!</definedName>
    <definedName name="各職小工事" localSheetId="3">#REF!</definedName>
    <definedName name="各職小工事" localSheetId="0">#REF!</definedName>
    <definedName name="各職小工事">#REF!</definedName>
    <definedName name="各職常用" localSheetId="5">#REF!</definedName>
    <definedName name="各職常用" localSheetId="2">#REF!</definedName>
    <definedName name="各職常用" localSheetId="6">#REF!</definedName>
    <definedName name="各職常用" localSheetId="3">#REF!</definedName>
    <definedName name="各職常用" localSheetId="0">#REF!</definedName>
    <definedName name="各職常用">#REF!</definedName>
    <definedName name="間隔">'[40]条件設定'!$E$21</definedName>
    <definedName name="間隙率" localSheetId="5">'[9]チェックシート'!#REF!</definedName>
    <definedName name="間隙率" localSheetId="2">'[9]チェックシート'!#REF!</definedName>
    <definedName name="間隙率" localSheetId="6">'[9]チェックシート'!#REF!</definedName>
    <definedName name="間隙率" localSheetId="3">'[9]チェックシート'!#REF!</definedName>
    <definedName name="間隙率" localSheetId="0">'[9]チェックシート'!#REF!</definedName>
    <definedName name="間隙率">'[9]チェックシート'!#REF!</definedName>
    <definedName name="間隙率_ｎ" localSheetId="5">'[32]条件設定'!#REF!</definedName>
    <definedName name="間隙率_ｎ" localSheetId="2">'[32]条件設定'!#REF!</definedName>
    <definedName name="間隙率_ｎ" localSheetId="6">'[32]条件設定'!#REF!</definedName>
    <definedName name="間隙率_ｎ" localSheetId="3">'[32]条件設定'!#REF!</definedName>
    <definedName name="間隙率_ｎ" localSheetId="0">'[32]条件設定'!#REF!</definedName>
    <definedName name="間隙率_ｎ">'[32]条件設定'!#REF!</definedName>
    <definedName name="間接工事" localSheetId="5">#REF!</definedName>
    <definedName name="間接工事" localSheetId="2">#REF!</definedName>
    <definedName name="間接工事" localSheetId="6">#REF!</definedName>
    <definedName name="間接工事" localSheetId="3">#REF!</definedName>
    <definedName name="間接工事" localSheetId="0">#REF!</definedName>
    <definedName name="間接工事">#REF!</definedName>
    <definedName name="機械基礎" localSheetId="5">#REF!</definedName>
    <definedName name="機械基礎" localSheetId="2">#REF!</definedName>
    <definedName name="機械基礎" localSheetId="6">#REF!</definedName>
    <definedName name="機械基礎" localSheetId="3">#REF!</definedName>
    <definedName name="機械基礎" localSheetId="0">#REF!</definedName>
    <definedName name="機械基礎">#REF!</definedName>
    <definedName name="金物工" localSheetId="5">#REF!</definedName>
    <definedName name="金物工" localSheetId="2">#REF!</definedName>
    <definedName name="金物工" localSheetId="6">#REF!</definedName>
    <definedName name="金物工" localSheetId="3">#REF!</definedName>
    <definedName name="金物工" localSheetId="0">#REF!</definedName>
    <definedName name="金物工">#REF!</definedName>
    <definedName name="掘削高">'[17]条件設定'!$D$25</definedName>
    <definedName name="掘削高さ">'[41]条件設定'!$F$18</definedName>
    <definedName name="掘削半径" localSheetId="5">#REF!</definedName>
    <definedName name="掘削半径" localSheetId="2">#REF!</definedName>
    <definedName name="掘削半径" localSheetId="6">#REF!</definedName>
    <definedName name="掘削半径" localSheetId="3">#REF!</definedName>
    <definedName name="掘削半径" localSheetId="0">#REF!</definedName>
    <definedName name="掘削半径">#REF!</definedName>
    <definedName name="掘削半径_Ｒ" localSheetId="5">'[42]条件設定'!#REF!</definedName>
    <definedName name="掘削半径_Ｒ" localSheetId="2">'[42]条件設定'!#REF!</definedName>
    <definedName name="掘削半径_Ｒ" localSheetId="6">'[42]条件設定'!#REF!</definedName>
    <definedName name="掘削半径_Ｒ" localSheetId="3">'[42]条件設定'!#REF!</definedName>
    <definedName name="掘削半径_Ｒ" localSheetId="0">'[42]条件設定'!#REF!</definedName>
    <definedName name="掘削半径_Ｒ">'[42]条件設定'!#REF!</definedName>
    <definedName name="掘削幅">'[17]条件設定'!$D$24</definedName>
    <definedName name="型枠工" localSheetId="5">#REF!</definedName>
    <definedName name="型枠工" localSheetId="2">#REF!</definedName>
    <definedName name="型枠工" localSheetId="6">#REF!</definedName>
    <definedName name="型枠工" localSheetId="3">#REF!</definedName>
    <definedName name="型枠工" localSheetId="0">#REF!</definedName>
    <definedName name="型枠工">#REF!</definedName>
    <definedName name="月" localSheetId="5">#REF!</definedName>
    <definedName name="月" localSheetId="2">#REF!</definedName>
    <definedName name="月" localSheetId="6">#REF!</definedName>
    <definedName name="月" localSheetId="3">#REF!</definedName>
    <definedName name="月" localSheetId="0">#REF!</definedName>
    <definedName name="月">#REF!</definedName>
    <definedName name="交際費a">'[43]間９．事務所経費'!$I$212</definedName>
    <definedName name="杭打工" localSheetId="5">#REF!</definedName>
    <definedName name="杭打工" localSheetId="2">#REF!</definedName>
    <definedName name="杭打工" localSheetId="6">#REF!</definedName>
    <definedName name="杭打工" localSheetId="3">#REF!</definedName>
    <definedName name="杭打工" localSheetId="0">#REF!</definedName>
    <definedName name="杭打工">#REF!</definedName>
    <definedName name="硬質礫質土">'[39]条件設定'!$F$64</definedName>
    <definedName name="鋼管">'[40]条件設定'!$E$5</definedName>
    <definedName name="鋼管の曲げ応力度" localSheetId="5">#REF!</definedName>
    <definedName name="鋼管の曲げ応力度" localSheetId="2">#REF!</definedName>
    <definedName name="鋼管の曲げ応力度" localSheetId="6">#REF!</definedName>
    <definedName name="鋼管の曲げ応力度" localSheetId="3">#REF!</definedName>
    <definedName name="鋼管の曲げ応力度" localSheetId="0">#REF!</definedName>
    <definedName name="鋼管の曲げ応力度">#REF!</definedName>
    <definedName name="鋼管外径" localSheetId="5">#REF!</definedName>
    <definedName name="鋼管外径" localSheetId="2">#REF!</definedName>
    <definedName name="鋼管外径" localSheetId="6">#REF!</definedName>
    <definedName name="鋼管外径" localSheetId="3">#REF!</definedName>
    <definedName name="鋼管外径" localSheetId="0">#REF!</definedName>
    <definedName name="鋼管外径">#REF!</definedName>
    <definedName name="鋼管外径D">'[30]条件設定'!$E$5</definedName>
    <definedName name="鋼管間隔">'[44]条件設定'!$E$21</definedName>
    <definedName name="鋼管曲げ応力度" localSheetId="5">#REF!</definedName>
    <definedName name="鋼管曲げ応力度" localSheetId="2">#REF!</definedName>
    <definedName name="鋼管曲げ応力度" localSheetId="6">#REF!</definedName>
    <definedName name="鋼管曲げ応力度" localSheetId="3">#REF!</definedName>
    <definedName name="鋼管曲げ応力度" localSheetId="0">#REF!</definedName>
    <definedName name="鋼管曲げ応力度">#REF!</definedName>
    <definedName name="鋼管厚">'[44]条件設定'!$E$6</definedName>
    <definedName name="鋼管単価ﾃｰﾌﾞﾙ" localSheetId="5">#REF!</definedName>
    <definedName name="鋼管単価ﾃｰﾌﾞﾙ" localSheetId="2">#REF!</definedName>
    <definedName name="鋼管単価ﾃｰﾌﾞﾙ" localSheetId="6">#REF!</definedName>
    <definedName name="鋼管単価ﾃｰﾌﾞﾙ" localSheetId="3">#REF!</definedName>
    <definedName name="鋼管単価ﾃｰﾌﾞﾙ" localSheetId="0">#REF!</definedName>
    <definedName name="鋼管単価ﾃｰﾌﾞﾙ">#REF!</definedName>
    <definedName name="鋼管長">'[38]条件設定（Ｓｍａｌｌ－Ｐ）'!$E$30</definedName>
    <definedName name="鋼管内径ｄ">'[30]条件設定'!$E$38</definedName>
    <definedName name="左官工" localSheetId="5">#REF!</definedName>
    <definedName name="左官工" localSheetId="2">#REF!</definedName>
    <definedName name="左官工" localSheetId="6">#REF!</definedName>
    <definedName name="左官工" localSheetId="3">#REF!</definedName>
    <definedName name="左官工" localSheetId="0">#REF!</definedName>
    <definedName name="左官工">#REF!</definedName>
    <definedName name="砂質土">'[39]条件設定'!$F$67</definedName>
    <definedName name="削孔径">'[36]条件設定'!$C$49</definedName>
    <definedName name="削孔径Ｂ">'[30]条件設定'!$E$35</definedName>
    <definedName name="削孔時間_B">'[34]条件設定'!$C$30</definedName>
    <definedName name="削孔時間_ｂｂ">'[34]条件設定'!$D$30</definedName>
    <definedName name="削孔長">'[39]条件設定'!$E$45</definedName>
    <definedName name="雑費a">'[43]間９．事務所経費'!$I$228</definedName>
    <definedName name="三次P" localSheetId="5">#REF!</definedName>
    <definedName name="三次P" localSheetId="2">#REF!</definedName>
    <definedName name="三次P" localSheetId="6">#REF!</definedName>
    <definedName name="三次P" localSheetId="3">#REF!</definedName>
    <definedName name="三次P" localSheetId="0">#REF!</definedName>
    <definedName name="三次P">#REF!</definedName>
    <definedName name="支保工ピッチ" localSheetId="5">'[7]チェックシート'!#REF!</definedName>
    <definedName name="支保工ピッチ" localSheetId="2">'[7]チェックシート'!#REF!</definedName>
    <definedName name="支保工ピッチ" localSheetId="6">'[7]チェックシート'!#REF!</definedName>
    <definedName name="支保工ピッチ" localSheetId="3">'[7]チェックシート'!#REF!</definedName>
    <definedName name="支保工ピッチ" localSheetId="0">'[7]チェックシート'!#REF!</definedName>
    <definedName name="支保工ピッチ">'[7]チェックシート'!#REF!</definedName>
    <definedName name="施工指導員">'[12]条件設定'!$D$61</definedName>
    <definedName name="施工指導員単価">'[34]条件設定'!$D$40</definedName>
    <definedName name="事務用品費a">'[43]間９．事務所経費'!$I$167</definedName>
    <definedName name="自穿孔型">'[12]条件設定'!$D$9</definedName>
    <definedName name="実行予算額">'[45]工事集計表'!$AN$49</definedName>
    <definedName name="充填率" localSheetId="5">'[9]チェックシート'!#REF!</definedName>
    <definedName name="充填率" localSheetId="2">'[9]チェックシート'!#REF!</definedName>
    <definedName name="充填率" localSheetId="6">'[9]チェックシート'!#REF!</definedName>
    <definedName name="充填率" localSheetId="3">'[9]チェックシート'!#REF!</definedName>
    <definedName name="充填率" localSheetId="0">'[9]チェックシート'!#REF!</definedName>
    <definedName name="充填率">'[9]チェックシート'!#REF!</definedName>
    <definedName name="充填率_α" localSheetId="5">'[32]条件設定'!#REF!</definedName>
    <definedName name="充填率_α" localSheetId="2">'[32]条件設定'!#REF!</definedName>
    <definedName name="充填率_α" localSheetId="6">'[32]条件設定'!#REF!</definedName>
    <definedName name="充填率_α" localSheetId="3">'[32]条件設定'!#REF!</definedName>
    <definedName name="充填率_α" localSheetId="0">'[32]条件設定'!#REF!</definedName>
    <definedName name="充填率_α">'[32]条件設定'!#REF!</definedName>
    <definedName name="従業員給料手当a">'[43]間９．事務所経費'!$I$101</definedName>
    <definedName name="吹きつけ厚">'[41]条件設定'!$F$19</definedName>
    <definedName name="推進時間" localSheetId="5">'[9]チェックシート'!#REF!</definedName>
    <definedName name="推進時間" localSheetId="2">'[9]チェックシート'!#REF!</definedName>
    <definedName name="推進時間" localSheetId="6">'[9]チェックシート'!#REF!</definedName>
    <definedName name="推進時間" localSheetId="3">'[9]チェックシート'!#REF!</definedName>
    <definedName name="推進時間" localSheetId="0">'[9]チェックシート'!#REF!</definedName>
    <definedName name="推進時間">'[9]チェックシート'!#REF!</definedName>
    <definedName name="盛土" localSheetId="5">#REF!</definedName>
    <definedName name="盛土" localSheetId="2">#REF!</definedName>
    <definedName name="盛土" localSheetId="6">#REF!</definedName>
    <definedName name="盛土" localSheetId="3">#REF!</definedName>
    <definedName name="盛土" localSheetId="0">#REF!</definedName>
    <definedName name="盛土">#REF!</definedName>
    <definedName name="積算P" localSheetId="5">#REF!</definedName>
    <definedName name="積算P" localSheetId="2">#REF!</definedName>
    <definedName name="積算P" localSheetId="6">#REF!</definedName>
    <definedName name="積算P" localSheetId="3">#REF!</definedName>
    <definedName name="積算P" localSheetId="0">#REF!</definedName>
    <definedName name="積算P">#REF!</definedName>
    <definedName name="切り捨て計算" localSheetId="2">[46]!切り捨て計算</definedName>
    <definedName name="切り捨て計算" localSheetId="3">[46]!切り捨て計算</definedName>
    <definedName name="切り捨て計算" localSheetId="0">[46]!切り捨て計算</definedName>
    <definedName name="切り捨て計算">[46]!切り捨て計算</definedName>
    <definedName name="設計費" localSheetId="5">#REF!</definedName>
    <definedName name="設計費" localSheetId="2">#REF!</definedName>
    <definedName name="設計費" localSheetId="6">#REF!</definedName>
    <definedName name="設計費" localSheetId="3">#REF!</definedName>
    <definedName name="設計費" localSheetId="0">#REF!</definedName>
    <definedName name="設計費">#REF!</definedName>
    <definedName name="先行削孔の小計" localSheetId="5">#REF!</definedName>
    <definedName name="先行削孔の小計" localSheetId="2">#REF!</definedName>
    <definedName name="先行削孔の小計" localSheetId="6">#REF!</definedName>
    <definedName name="先行削孔の小計" localSheetId="3">#REF!</definedName>
    <definedName name="先行削孔の小計" localSheetId="0">#REF!</definedName>
    <definedName name="先行削孔の小計">#REF!</definedName>
    <definedName name="先行削孔小計">'[38]サイクルタイム'!$J$24</definedName>
    <definedName name="選定ﾌﾛｰ" localSheetId="5">'[1]チェックシート'!#REF!</definedName>
    <definedName name="選定ﾌﾛｰ" localSheetId="2">'[1]チェックシート'!#REF!</definedName>
    <definedName name="選定ﾌﾛｰ" localSheetId="6">'[1]チェックシート'!#REF!</definedName>
    <definedName name="選定ﾌﾛｰ" localSheetId="3">'[1]チェックシート'!#REF!</definedName>
    <definedName name="選定ﾌﾛｰ" localSheetId="0">'[1]チェックシート'!#REF!</definedName>
    <definedName name="選定ﾌﾛｰ">'[1]チェックシート'!#REF!</definedName>
    <definedName name="租税公課a">'[43]間９．事務所経費'!$I$53</definedName>
    <definedName name="組" localSheetId="5">#REF!</definedName>
    <definedName name="組" localSheetId="2">#REF!</definedName>
    <definedName name="組" localSheetId="6">#REF!</definedName>
    <definedName name="組" localSheetId="3">#REF!</definedName>
    <definedName name="組" localSheetId="0">#REF!</definedName>
    <definedName name="組">#REF!</definedName>
    <definedName name="挿入型">'[12]条件設定'!$D$12</definedName>
    <definedName name="側架台">'[13]単価表'!$F$48</definedName>
    <definedName name="側臨投">'[13]単価表'!$F$54</definedName>
    <definedName name="村山係数α" localSheetId="5">#REF!</definedName>
    <definedName name="村山係数α" localSheetId="2">#REF!</definedName>
    <definedName name="村山係数α" localSheetId="6">#REF!</definedName>
    <definedName name="村山係数α" localSheetId="3">#REF!</definedName>
    <definedName name="村山係数α" localSheetId="0">#REF!</definedName>
    <definedName name="村山係数α">#REF!</definedName>
    <definedName name="打設ピッチ">'[34]条件設定'!$B$30</definedName>
    <definedName name="打設ピッチP">'[38]条件設定（Ｓｍａｌｌ－Ｐ）'!$E$26</definedName>
    <definedName name="打設角度θ">'[47]条件設定（注入）'!$E$25</definedName>
    <definedName name="打設工合計" localSheetId="5">#REF!</definedName>
    <definedName name="打設工合計" localSheetId="2">#REF!</definedName>
    <definedName name="打設工合計" localSheetId="6">#REF!</definedName>
    <definedName name="打設工合計" localSheetId="3">#REF!</definedName>
    <definedName name="打設工合計" localSheetId="0">#REF!</definedName>
    <definedName name="打設工合計">#REF!</definedName>
    <definedName name="打設工小計">'[38]サイクルタイム'!$J$28</definedName>
    <definedName name="台１２０艤装">'[13]単価表'!$F$35</definedName>
    <definedName name="台１６艤装">'[13]単価表'!$F$32</definedName>
    <definedName name="台３０">'[13]単価表'!$F$37</definedName>
    <definedName name="単位体積重量">'[17]条件設定'!$D$8</definedName>
    <definedName name="単価" localSheetId="5">#REF!</definedName>
    <definedName name="単価" localSheetId="2">#REF!</definedName>
    <definedName name="単価" localSheetId="6">#REF!</definedName>
    <definedName name="単価" localSheetId="3">#REF!</definedName>
    <definedName name="単価" localSheetId="0">#REF!</definedName>
    <definedName name="単価">#REF!</definedName>
    <definedName name="短い注入量">'[48]注入量の算定 (ｳﾚﾀﾝﾙｰﾌ)'!$D$31</definedName>
    <definedName name="断面係数">'[17]条件設定'!$D$22</definedName>
    <definedName name="断面数" localSheetId="5">#REF!</definedName>
    <definedName name="断面数" localSheetId="2">#REF!</definedName>
    <definedName name="断面数" localSheetId="6">#REF!</definedName>
    <definedName name="断面数" localSheetId="3">#REF!</definedName>
    <definedName name="断面数" localSheetId="0">#REF!</definedName>
    <definedName name="断面数">#REF!</definedName>
    <definedName name="断面積">'[17]条件設定'!$D$20</definedName>
    <definedName name="地山改良径ａ">'[47]条件設定（注入）'!$E$27</definedName>
    <definedName name="地山改良径口元部ａ">'[30]条件設定'!$E$41</definedName>
    <definedName name="地山改良径先端部ｂ" localSheetId="5">'[49]条件設定'!#REF!</definedName>
    <definedName name="地山改良径先端部ｂ" localSheetId="2">'[49]条件設定'!#REF!</definedName>
    <definedName name="地山改良径先端部ｂ" localSheetId="6">'[49]条件設定'!#REF!</definedName>
    <definedName name="地山改良径先端部ｂ" localSheetId="3">'[49]条件設定'!#REF!</definedName>
    <definedName name="地山改良径先端部ｂ" localSheetId="0">'[49]条件設定'!#REF!</definedName>
    <definedName name="地山改良径先端部ｂ">'[49]条件設定'!#REF!</definedName>
    <definedName name="地山改良長Ｌ">'[30]条件設定'!$E$45</definedName>
    <definedName name="地代家賃a">'[43]間９．事務所経費'!$I$73</definedName>
    <definedName name="中央架台">'[13]単価表'!$F$47</definedName>
    <definedName name="中硬岩">'[39]条件設定'!$F$62</definedName>
    <definedName name="注入ｱﾀﾞﾌﾟﾀｰ単価">'[34]条件設定'!$H$40</definedName>
    <definedName name="注入ボルトの合計" localSheetId="5">#REF!</definedName>
    <definedName name="注入ボルトの合計" localSheetId="2">#REF!</definedName>
    <definedName name="注入ボルトの合計" localSheetId="6">#REF!</definedName>
    <definedName name="注入ボルトの合計" localSheetId="3">#REF!</definedName>
    <definedName name="注入ボルトの合計" localSheetId="0">#REF!</definedName>
    <definedName name="注入ボルトの合計">#REF!</definedName>
    <definedName name="注入ポンプ台数">'[29]条件設定'!$E$55</definedName>
    <definedName name="注入機運転単価" localSheetId="5">'[31]直接工事費AGF'!#REF!</definedName>
    <definedName name="注入機運転単価" localSheetId="2">'[31]直接工事費AGF'!#REF!</definedName>
    <definedName name="注入機運転単価" localSheetId="6">'[31]直接工事費AGF'!#REF!</definedName>
    <definedName name="注入機運転単価" localSheetId="3">'[31]直接工事費AGF'!#REF!</definedName>
    <definedName name="注入機運転単価" localSheetId="0">'[31]直接工事費AGF'!#REF!</definedName>
    <definedName name="注入機運転単価">'[31]直接工事費AGF'!#REF!</definedName>
    <definedName name="注入工合計">'[38]サイクルタイム'!$J$33</definedName>
    <definedName name="注入工小計" localSheetId="5">#REF!</definedName>
    <definedName name="注入工小計" localSheetId="2">#REF!</definedName>
    <definedName name="注入工小計" localSheetId="6">#REF!</definedName>
    <definedName name="注入工小計" localSheetId="3">#REF!</definedName>
    <definedName name="注入工小計" localSheetId="0">#REF!</definedName>
    <definedName name="注入工小計">#REF!</definedName>
    <definedName name="注入剤ES単価" localSheetId="5">#REF!</definedName>
    <definedName name="注入剤ES単価" localSheetId="2">#REF!</definedName>
    <definedName name="注入剤ES単価" localSheetId="6">#REF!</definedName>
    <definedName name="注入剤ES単価" localSheetId="3">#REF!</definedName>
    <definedName name="注入剤ES単価" localSheetId="0">#REF!</definedName>
    <definedName name="注入剤ES単価">#REF!</definedName>
    <definedName name="注入材の関数式">'[34]ｳﾚﾀﾝﾙｰﾌ工法'!$J$9</definedName>
    <definedName name="注入率">'[36]条件設定'!$E$44</definedName>
    <definedName name="注入量Ｑ" localSheetId="5">#REF!</definedName>
    <definedName name="注入量Ｑ" localSheetId="2">#REF!</definedName>
    <definedName name="注入量Ｑ" localSheetId="6">#REF!</definedName>
    <definedName name="注入量Ｑ" localSheetId="3">#REF!</definedName>
    <definedName name="注入量Ｑ" localSheetId="0">#REF!</definedName>
    <definedName name="注入量Ｑ">#REF!</definedName>
    <definedName name="長い注入量">'[48]注入量の算定 (ｳﾚﾀﾝﾙｰﾌ)'!$D$24</definedName>
    <definedName name="長さ_Ｌ">'[34]条件設定'!$C$23</definedName>
    <definedName name="長さ_短">'[34]条件設定'!$C$24</definedName>
    <definedName name="長さ_短い方" localSheetId="5">#REF!</definedName>
    <definedName name="長さ_短い方" localSheetId="2">#REF!</definedName>
    <definedName name="長さ_短い方" localSheetId="6">#REF!</definedName>
    <definedName name="長さ_短い方" localSheetId="3">#REF!</definedName>
    <definedName name="長さ_短い方" localSheetId="0">#REF!</definedName>
    <definedName name="長さ_短い方">#REF!</definedName>
    <definedName name="長さ短">'[16]条件設定'!$B$20</definedName>
    <definedName name="通信交通費a">'[43]間９．事務所経費'!$I$200</definedName>
    <definedName name="鉄筋工" localSheetId="5">#REF!</definedName>
    <definedName name="鉄筋工" localSheetId="2">#REF!</definedName>
    <definedName name="鉄筋工" localSheetId="6">#REF!</definedName>
    <definedName name="鉄筋工" localSheetId="3">#REF!</definedName>
    <definedName name="鉄筋工" localSheetId="0">#REF!</definedName>
    <definedName name="鉄筋工">#REF!</definedName>
    <definedName name="塗装工" localSheetId="5">#REF!</definedName>
    <definedName name="塗装工" localSheetId="2">#REF!</definedName>
    <definedName name="塗装工" localSheetId="6">#REF!</definedName>
    <definedName name="塗装工" localSheetId="3">#REF!</definedName>
    <definedName name="塗装工" localSheetId="0">#REF!</definedName>
    <definedName name="塗装工">#REF!</definedName>
    <definedName name="土ﾃｰﾌﾞﾙ" localSheetId="5">#REF!</definedName>
    <definedName name="土ﾃｰﾌﾞﾙ" localSheetId="2">#REF!</definedName>
    <definedName name="土ﾃｰﾌﾞﾙ" localSheetId="6">#REF!</definedName>
    <definedName name="土ﾃｰﾌﾞﾙ" localSheetId="3">#REF!</definedName>
    <definedName name="土ﾃｰﾌﾞﾙ" localSheetId="0">#REF!</definedName>
    <definedName name="土ﾃｰﾌﾞﾙ">#REF!</definedName>
    <definedName name="土の単位体積重量γt" localSheetId="5">'[34]条件設定'!#REF!</definedName>
    <definedName name="土の単位体積重量γt" localSheetId="2">'[34]条件設定'!#REF!</definedName>
    <definedName name="土の単位体積重量γt" localSheetId="6">'[34]条件設定'!#REF!</definedName>
    <definedName name="土の単位体積重量γt" localSheetId="3">'[34]条件設定'!#REF!</definedName>
    <definedName name="土の単位体積重量γt" localSheetId="0">'[34]条件設定'!#REF!</definedName>
    <definedName name="土の単位体積重量γt">'[34]条件設定'!#REF!</definedName>
    <definedName name="土の単体体積重量γt" localSheetId="5">#REF!</definedName>
    <definedName name="土の単体体積重量γt" localSheetId="2">#REF!</definedName>
    <definedName name="土の単体体積重量γt" localSheetId="6">#REF!</definedName>
    <definedName name="土の単体体積重量γt" localSheetId="3">#REF!</definedName>
    <definedName name="土の単体体積重量γt" localSheetId="0">#REF!</definedName>
    <definedName name="土の単体体積重量γt">#REF!</definedName>
    <definedName name="土の内部摩擦角φ" localSheetId="5">'[34]条件設定'!#REF!</definedName>
    <definedName name="土の内部摩擦角φ" localSheetId="2">'[34]条件設定'!#REF!</definedName>
    <definedName name="土の内部摩擦角φ" localSheetId="6">'[34]条件設定'!#REF!</definedName>
    <definedName name="土の内部摩擦角φ" localSheetId="3">'[34]条件設定'!#REF!</definedName>
    <definedName name="土の内部摩擦角φ" localSheetId="0">'[34]条件設定'!#REF!</definedName>
    <definedName name="土の内部摩擦角φ">'[34]条件設定'!#REF!</definedName>
    <definedName name="土の粘着力_Ｃ" localSheetId="5">'[34]条件設定'!#REF!</definedName>
    <definedName name="土の粘着力_Ｃ" localSheetId="2">'[34]条件設定'!#REF!</definedName>
    <definedName name="土の粘着力_Ｃ" localSheetId="6">'[34]条件設定'!#REF!</definedName>
    <definedName name="土の粘着力_Ｃ" localSheetId="3">'[34]条件設定'!#REF!</definedName>
    <definedName name="土の粘着力_Ｃ" localSheetId="0">'[34]条件設定'!#REF!</definedName>
    <definedName name="土の粘着力_Ｃ">'[34]条件設定'!#REF!</definedName>
    <definedName name="土圧係数Ｋ" localSheetId="5">'[34]条件設定'!#REF!</definedName>
    <definedName name="土圧係数Ｋ" localSheetId="2">'[34]条件設定'!#REF!</definedName>
    <definedName name="土圧係数Ｋ" localSheetId="6">'[34]条件設定'!#REF!</definedName>
    <definedName name="土圧係数Ｋ" localSheetId="3">'[34]条件設定'!#REF!</definedName>
    <definedName name="土圧係数Ｋ" localSheetId="0">'[34]条件設定'!#REF!</definedName>
    <definedName name="土圧係数Ｋ">'[34]条件設定'!#REF!</definedName>
    <definedName name="土工" localSheetId="5">#REF!</definedName>
    <definedName name="土工" localSheetId="2">#REF!</definedName>
    <definedName name="土工" localSheetId="6">#REF!</definedName>
    <definedName name="土工" localSheetId="3">#REF!</definedName>
    <definedName name="土工" localSheetId="0">#REF!</definedName>
    <definedName name="土工">#REF!</definedName>
    <definedName name="土被り">'[41]条件設定'!$F$16</definedName>
    <definedName name="内部摩擦角">'[17]条件設定'!$D$10</definedName>
    <definedName name="軟岩">'[39]条件設定'!$F$63</definedName>
    <definedName name="軟質礫質土">'[39]条件設定'!$F$65</definedName>
    <definedName name="二次P" localSheetId="5">#REF!</definedName>
    <definedName name="二次P" localSheetId="2">#REF!</definedName>
    <definedName name="二次P" localSheetId="6">#REF!</definedName>
    <definedName name="二次P" localSheetId="3">#REF!</definedName>
    <definedName name="二次P" localSheetId="0">#REF!</definedName>
    <definedName name="二次P">#REF!</definedName>
    <definedName name="粘性土">'[39]条件設定'!$F$66</definedName>
    <definedName name="粘着力">'[41]条件設定'!$F$13</definedName>
    <definedName name="発泡倍率_Ｆ">'[30]条件設定'!$F$32</definedName>
    <definedName name="比重_ρ">'[30]条件設定'!$E$32</definedName>
    <definedName name="備考2" localSheetId="5">#REF!</definedName>
    <definedName name="備考2" localSheetId="2">#REF!</definedName>
    <definedName name="備考2" localSheetId="6">#REF!</definedName>
    <definedName name="備考2" localSheetId="3">#REF!</definedName>
    <definedName name="備考2" localSheetId="0">#REF!</definedName>
    <definedName name="備考2">#REF!</definedName>
    <definedName name="備讃警">'[13]単価表'!$F$40</definedName>
    <definedName name="付帯工" localSheetId="5">#REF!</definedName>
    <definedName name="付帯工" localSheetId="2">#REF!</definedName>
    <definedName name="付帯工" localSheetId="6">#REF!</definedName>
    <definedName name="付帯工" localSheetId="3">#REF!</definedName>
    <definedName name="付帯工" localSheetId="0">#REF!</definedName>
    <definedName name="付帯工">#REF!</definedName>
    <definedName name="福利厚生費a">'[43]間９．事務所経費'!$I$146</definedName>
    <definedName name="保険料a">'[43]間９．事務所経費'!$I$83</definedName>
    <definedName name="舗装工" localSheetId="5">#REF!</definedName>
    <definedName name="舗装工" localSheetId="2">#REF!</definedName>
    <definedName name="舗装工" localSheetId="6">#REF!</definedName>
    <definedName name="舗装工" localSheetId="3">#REF!</definedName>
    <definedName name="舗装工" localSheetId="0">#REF!</definedName>
    <definedName name="舗装工">#REF!</definedName>
    <definedName name="補助給料手当a">'[43]間９．事務所経費'!$I$107</definedName>
    <definedName name="法定福利費a">'[43]間９．事務所経費'!$I$113</definedName>
    <definedName name="防水工" localSheetId="5">#REF!</definedName>
    <definedName name="防水工" localSheetId="2">#REF!</definedName>
    <definedName name="防水工" localSheetId="6">#REF!</definedName>
    <definedName name="防水工" localSheetId="3">#REF!</definedName>
    <definedName name="防水工" localSheetId="0">#REF!</definedName>
    <definedName name="防水工">#REF!</definedName>
    <definedName name="本数_Ｎ">'[34]条件設定'!$D$25</definedName>
    <definedName name="本数_短">'[34]条件設定'!$D$24</definedName>
    <definedName name="本数_長">'[34]条件設定'!$D$23</definedName>
    <definedName name="明石警">'[13]単価表'!$F$39</definedName>
    <definedName name="薬液単価">'[34]条件設定'!$D$10</definedName>
    <definedName name="来島警">'[13]単価表'!$F$41</definedName>
    <definedName name="労災保険料a">'[43]間９．事務所経費'!$I$120</definedName>
    <definedName name="労務管理費a">'[43]間９．事務所経費'!$I$43</definedName>
  </definedNames>
  <calcPr fullCalcOnLoad="1"/>
</workbook>
</file>

<file path=xl/sharedStrings.xml><?xml version="1.0" encoding="utf-8"?>
<sst xmlns="http://schemas.openxmlformats.org/spreadsheetml/2006/main" count="707" uniqueCount="226">
  <si>
    <t>浮体曳航</t>
  </si>
  <si>
    <t>風車組立・設置</t>
  </si>
  <si>
    <t>備考</t>
  </si>
  <si>
    <t>海底ケーブル</t>
  </si>
  <si>
    <t>電気設備・バラスト投入</t>
  </si>
  <si>
    <t>2MW
1基</t>
  </si>
  <si>
    <t>仮係留</t>
  </si>
  <si>
    <t>本係留</t>
  </si>
  <si>
    <t>CO2
削減率</t>
  </si>
  <si>
    <t>CO2削減
貢献率</t>
  </si>
  <si>
    <t>コスト
削減率</t>
  </si>
  <si>
    <t>コスト削減
貢献率</t>
  </si>
  <si>
    <t>削減量/
削減総量</t>
  </si>
  <si>
    <t>CO2
削減量
（t-CO2）</t>
  </si>
  <si>
    <t>供用日数
（稼働×1.8）</t>
  </si>
  <si>
    <t>工種</t>
  </si>
  <si>
    <t>12000ｔ積台船
4000PS級曳船2隻</t>
  </si>
  <si>
    <t>3700t吊起重機船
4000PS級曳船4隻
30t吊揚錨船
12000t積台船
4000PS級曳船2隻
3000t積台船
2500PS級曳船</t>
  </si>
  <si>
    <t>6000t積艤装台船
4000PS級曳船2隻
400ｔ吊全旋回起重機船
2000PS級押船</t>
  </si>
  <si>
    <t>3700t吊起重機船
4000PS級曳船4隻
30t吊揚錨船
400ｔ吊全旋回起重機船
2000PS級押船
3000積t台船
2500PS級曳船</t>
  </si>
  <si>
    <t>6000t積艤装台船
4000PS級曳船2隻
400ｔ吊全旋回起重機船
2000PS級押船</t>
  </si>
  <si>
    <t>実証機－
低コスト</t>
  </si>
  <si>
    <t>主要船舶</t>
  </si>
  <si>
    <t xml:space="preserve">
ケーブル布設船
(DPS：1200PS×4）
4000PS級曳船</t>
  </si>
  <si>
    <r>
      <t>ＣＯ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排出量
（t-CO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）</t>
    </r>
  </si>
  <si>
    <r>
      <t xml:space="preserve">供用日数
</t>
    </r>
    <r>
      <rPr>
        <sz val="9"/>
        <rFont val="ＭＳ Ｐゴシック"/>
        <family val="3"/>
      </rPr>
      <t>（稼働×1.8）</t>
    </r>
  </si>
  <si>
    <r>
      <t>ＣＯ</t>
    </r>
    <r>
      <rPr>
        <vertAlign val="subscript"/>
        <sz val="11"/>
        <rFont val="ＭＳ Ｐゴシック"/>
        <family val="3"/>
      </rPr>
      <t xml:space="preserve">2
</t>
    </r>
    <r>
      <rPr>
        <sz val="11"/>
        <rFont val="ＭＳ Ｐゴシック"/>
        <family val="3"/>
      </rPr>
      <t xml:space="preserve">排出量
</t>
    </r>
    <r>
      <rPr>
        <sz val="9"/>
        <rFont val="ＭＳ Ｐゴシック"/>
        <family val="3"/>
      </rPr>
      <t>（t-CO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</si>
  <si>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1-削減後/
削減前</t>
  </si>
  <si>
    <t>2MW
5基</t>
  </si>
  <si>
    <t>2MW
10基</t>
  </si>
  <si>
    <t>400ｔ吊全旋回起重機船
2000PS級押船</t>
  </si>
  <si>
    <t>実証機（１基）</t>
  </si>
  <si>
    <t>５基</t>
  </si>
  <si>
    <t>１０基</t>
  </si>
  <si>
    <t>作業場所・状況写真</t>
  </si>
  <si>
    <t>椛島北</t>
  </si>
  <si>
    <t>椛島北</t>
  </si>
  <si>
    <t>椛島北
→椛島南</t>
  </si>
  <si>
    <t>椛島南</t>
  </si>
  <si>
    <t>回航距離・日数</t>
  </si>
  <si>
    <t>松浦</t>
  </si>
  <si>
    <t>松浦
→椛島北</t>
  </si>
  <si>
    <t>椛島北</t>
  </si>
  <si>
    <t>建起こし</t>
  </si>
  <si>
    <t>提案内容</t>
  </si>
  <si>
    <t>浜出し</t>
  </si>
  <si>
    <t>②浜出し～海底ケーブルを接続し、風車が完成するまでの全ての海上工事を対象とする。</t>
  </si>
  <si>
    <t>③海上工事の供用係数は1.8とする。</t>
  </si>
  <si>
    <t>④施工コスト算出にあたり、船舶損料および機械器具損料は「船舶および機械器具等の損料算定基準」によるものとする。</t>
  </si>
  <si>
    <r>
      <t>⑦ＣＯ</t>
    </r>
    <r>
      <rPr>
        <vertAlign val="subscript"/>
        <sz val="14"/>
        <color indexed="8"/>
        <rFont val="ＭＳ Ｐゴシック"/>
        <family val="3"/>
      </rPr>
      <t>２</t>
    </r>
    <r>
      <rPr>
        <sz val="14"/>
        <color indexed="8"/>
        <rFont val="ＭＳ Ｐゴシック"/>
        <family val="3"/>
      </rPr>
      <t>排出量を算出するにあたり、作業船の機関出力（kW）は「船舶および機械器具等の損料算定基準」によるものとする。</t>
    </r>
  </si>
  <si>
    <t xml:space="preserve">
3700t吊起重機船
4000PS級曳船4隻
30t吊揚錨船 
　　大阪→松浦343ﾏｲﾙ    3日
　　松浦→椛島北87ﾏｲﾙ  1日
　　椛島北→大阪430ﾏｲﾙ 4日
12000t積台船
4000PS級曳船2隻
　　大阪→松浦343ﾏｲﾙ    3日
　　椛島北→姫路362ﾏｲﾙ 3日
3000t積台船
2500PS級曳船
　　大阪→松浦343ﾏｲﾙ    3日
　　松浦→椛島北87ﾏｲﾙ  1日
　　椛島北→大阪430ﾏｲﾙ 4日
6000t積艤装台船
4000PS級曳船2隻
　　大阪→椛島北430ﾏｲﾙ 4日
　　椛島南→大阪430ﾏｲﾙ 4日
400ｔ吊全旋回起重機船
2000PS級押船
　　長崎→椛島北50ﾏｲﾙ 1日
　　椛島南→長崎50ﾏｲﾙ 1日
ケーブル布設船
(DPS：1200PS×4）
4000PS級曳船
　　淡路→椛島南420ﾏｲﾙ 4日
　　椛島南→淡路420ﾏｲﾙ 4日
</t>
  </si>
  <si>
    <r>
      <rPr>
        <sz val="12"/>
        <color indexed="8"/>
        <rFont val="ＭＳ Ｐゴシック"/>
        <family val="3"/>
      </rPr>
      <t>浜出し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（浮体を岸壁から台船に積み込む）</t>
    </r>
  </si>
  <si>
    <r>
      <rPr>
        <sz val="12"/>
        <color indexed="8"/>
        <rFont val="ＭＳ Ｐゴシック"/>
        <family val="3"/>
      </rPr>
      <t>浮体運搬</t>
    </r>
    <r>
      <rPr>
        <sz val="10"/>
        <color indexed="8"/>
        <rFont val="ＭＳ Ｐゴシック"/>
        <family val="3"/>
      </rPr>
      <t xml:space="preserve">
</t>
    </r>
    <r>
      <rPr>
        <sz val="10"/>
        <color indexed="8"/>
        <rFont val="ＭＳ Ｐゴシック"/>
        <family val="3"/>
      </rPr>
      <t>（浮体を組立海域に運搬する）</t>
    </r>
  </si>
  <si>
    <r>
      <rPr>
        <sz val="12"/>
        <color indexed="8"/>
        <rFont val="ＭＳ Ｐゴシック"/>
        <family val="3"/>
      </rPr>
      <t>建起こし</t>
    </r>
    <r>
      <rPr>
        <sz val="10"/>
        <color indexed="8"/>
        <rFont val="ＭＳ Ｐゴシック"/>
        <family val="3"/>
      </rPr>
      <t xml:space="preserve">
（海上で浮体を建起こす）</t>
    </r>
  </si>
  <si>
    <r>
      <rPr>
        <sz val="12"/>
        <color indexed="8"/>
        <rFont val="ＭＳ Ｐゴシック"/>
        <family val="3"/>
      </rPr>
      <t>仮係留</t>
    </r>
    <r>
      <rPr>
        <sz val="10"/>
        <color indexed="8"/>
        <rFont val="ＭＳ Ｐゴシック"/>
        <family val="3"/>
      </rPr>
      <t xml:space="preserve">
（風車設置のために浮体を仮係留する）</t>
    </r>
  </si>
  <si>
    <r>
      <rPr>
        <sz val="12"/>
        <color indexed="8"/>
        <rFont val="ＭＳ Ｐゴシック"/>
        <family val="3"/>
      </rPr>
      <t>風車組立</t>
    </r>
    <r>
      <rPr>
        <sz val="10"/>
        <color indexed="8"/>
        <rFont val="ＭＳ Ｐゴシック"/>
        <family val="3"/>
      </rPr>
      <t xml:space="preserve">
（タワー・ナセル・ローターを取付け風車を完成させる）</t>
    </r>
  </si>
  <si>
    <r>
      <rPr>
        <sz val="12"/>
        <color indexed="8"/>
        <rFont val="ＭＳ Ｐゴシック"/>
        <family val="3"/>
      </rPr>
      <t>本係留</t>
    </r>
    <r>
      <rPr>
        <sz val="10"/>
        <color indexed="8"/>
        <rFont val="ＭＳ Ｐゴシック"/>
        <family val="3"/>
      </rPr>
      <t xml:space="preserve">
（チェーン(450m,3本)の布設とアンカーの把駐力試験(190t)を行う）
（設置海域まで風車を曳航して本係留する）</t>
    </r>
  </si>
  <si>
    <r>
      <rPr>
        <sz val="12"/>
        <color indexed="8"/>
        <rFont val="ＭＳ Ｐゴシック"/>
        <family val="3"/>
      </rPr>
      <t>海底ケーブル</t>
    </r>
    <r>
      <rPr>
        <sz val="10"/>
        <color indexed="8"/>
        <rFont val="ＭＳ Ｐゴシック"/>
        <family val="3"/>
      </rPr>
      <t xml:space="preserve">
（海底ケーブルを接続する）</t>
    </r>
  </si>
  <si>
    <r>
      <t xml:space="preserve">施工費
</t>
    </r>
    <r>
      <rPr>
        <sz val="11"/>
        <rFont val="ＭＳ Ｐゴシック"/>
        <family val="3"/>
      </rPr>
      <t>（億円）</t>
    </r>
  </si>
  <si>
    <r>
      <rPr>
        <sz val="12"/>
        <color indexed="8"/>
        <rFont val="ＭＳ Ｐゴシック"/>
        <family val="3"/>
      </rPr>
      <t>電気設備投入</t>
    </r>
    <r>
      <rPr>
        <sz val="10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>バラスト投入</t>
    </r>
    <r>
      <rPr>
        <sz val="10"/>
        <color indexed="8"/>
        <rFont val="ＭＳ Ｐゴシック"/>
        <family val="3"/>
      </rPr>
      <t xml:space="preserve">
（バラストを投入して吃水を調整する）</t>
    </r>
  </si>
  <si>
    <t>合計</t>
  </si>
  <si>
    <t>応募者名：</t>
  </si>
  <si>
    <t>●●●●</t>
  </si>
  <si>
    <r>
      <t>⑤ＣＯ</t>
    </r>
    <r>
      <rPr>
        <vertAlign val="subscript"/>
        <sz val="14"/>
        <color indexed="8"/>
        <rFont val="ＭＳ Ｐゴシック"/>
        <family val="3"/>
      </rPr>
      <t>２</t>
    </r>
    <r>
      <rPr>
        <sz val="14"/>
        <color indexed="8"/>
        <rFont val="ＭＳ Ｐゴシック"/>
        <family val="3"/>
      </rPr>
      <t>排出量を算出するにあたり、作業船の燃料（A重油）の排出係数は「地球温暖化対策の推進に関する法律」より0.00271</t>
    </r>
    <r>
      <rPr>
        <sz val="14"/>
        <rFont val="ＭＳ Ｐゴシック"/>
        <family val="3"/>
      </rPr>
      <t>t-CO</t>
    </r>
    <r>
      <rPr>
        <vertAlign val="subscript"/>
        <sz val="14"/>
        <rFont val="ＭＳ Ｐゴシック"/>
        <family val="3"/>
      </rPr>
      <t>2</t>
    </r>
    <r>
      <rPr>
        <sz val="14"/>
        <rFont val="ＭＳ Ｐゴシック"/>
        <family val="3"/>
      </rPr>
      <t>/ℓ</t>
    </r>
    <r>
      <rPr>
        <sz val="14"/>
        <color indexed="8"/>
        <rFont val="ＭＳ Ｐゴシック"/>
        <family val="3"/>
      </rPr>
      <t>とする。</t>
    </r>
  </si>
  <si>
    <t>提案事業での施工方法におけるコスト等</t>
  </si>
  <si>
    <t>コスト
（円）（税抜）</t>
  </si>
  <si>
    <t>供用日数
（稼働日数×供用係数1.8）</t>
  </si>
  <si>
    <t>削減
コスト
（円）（税抜）</t>
  </si>
  <si>
    <t>施工工種</t>
  </si>
  <si>
    <t>合計</t>
  </si>
  <si>
    <t>環境省実証事業の施工方法におけるコスト等
【比較基準】</t>
  </si>
  <si>
    <t>【施工】
工種</t>
  </si>
  <si>
    <t>細目</t>
  </si>
  <si>
    <t>海域</t>
  </si>
  <si>
    <t>使用船舶</t>
  </si>
  <si>
    <t>運転
待機</t>
  </si>
  <si>
    <t>隻数
（隻）</t>
  </si>
  <si>
    <t>日数
（日）</t>
  </si>
  <si>
    <t>日数
（隻･日）</t>
  </si>
  <si>
    <t>日あたり燃料
（A重油）使用量
（ℓ）</t>
  </si>
  <si>
    <t>燃料（A重油）
使用量
（ℓ）</t>
  </si>
  <si>
    <r>
      <t>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排出量
（t-CO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）</t>
    </r>
  </si>
  <si>
    <t>総量
あたり
の割合</t>
  </si>
  <si>
    <t>①浜出</t>
  </si>
  <si>
    <t>小計</t>
  </si>
  <si>
    <t>浜出：3日</t>
  </si>
  <si>
    <t>浜出</t>
  </si>
  <si>
    <t>松浦</t>
  </si>
  <si>
    <t>起重機船（3700t吊級）</t>
  </si>
  <si>
    <t>運転</t>
  </si>
  <si>
    <t>待機</t>
  </si>
  <si>
    <t>揚錨船（30t吊）</t>
  </si>
  <si>
    <t>曳船（4,000PS）【3700t吊起重機船】</t>
  </si>
  <si>
    <t>曳船（2,500PS）【3000t台船】</t>
  </si>
  <si>
    <t>②浮体曳航</t>
  </si>
  <si>
    <t>曳航：1日</t>
  </si>
  <si>
    <t>曳航</t>
  </si>
  <si>
    <t>松浦→椛島北</t>
  </si>
  <si>
    <t>曳船（4,000PS）【12000t台船】運転</t>
  </si>
  <si>
    <t>回航</t>
  </si>
  <si>
    <t>曳船（4,000PS）【12000t台船】待機</t>
  </si>
  <si>
    <t>待機</t>
  </si>
  <si>
    <t>③建起</t>
  </si>
  <si>
    <t>建起：6日</t>
  </si>
  <si>
    <t>建起</t>
  </si>
  <si>
    <t>椛島北</t>
  </si>
  <si>
    <t>待機</t>
  </si>
  <si>
    <t>曳船（2,500PS）【3000t台船】</t>
  </si>
  <si>
    <t>④仮係留</t>
  </si>
  <si>
    <t>展張：6日</t>
  </si>
  <si>
    <t>展張</t>
  </si>
  <si>
    <t>艤装台船（6000t積）</t>
  </si>
  <si>
    <t>仮係留：3日</t>
  </si>
  <si>
    <t>曳船（4,000PS）【6000t艤装台船】</t>
  </si>
  <si>
    <t>ROV船（180PS）</t>
  </si>
  <si>
    <t>起重機船（400t吊級）</t>
  </si>
  <si>
    <t>押船（2,000PS）【400t吊起重機船】</t>
  </si>
  <si>
    <t>係留</t>
  </si>
  <si>
    <t>⑤電気機器・バラスト投入</t>
  </si>
  <si>
    <t>投入：2日</t>
  </si>
  <si>
    <t>設置</t>
  </si>
  <si>
    <t>椛島北</t>
  </si>
  <si>
    <t>待機</t>
  </si>
  <si>
    <t>⑥風車組立</t>
  </si>
  <si>
    <t>組立3700t：5日</t>
  </si>
  <si>
    <t>組立</t>
  </si>
  <si>
    <t>組立400t：7日</t>
  </si>
  <si>
    <t>曳船（2,500PS）【3000t台船】</t>
  </si>
  <si>
    <t>⑦本係留</t>
  </si>
  <si>
    <t>展張：9日</t>
  </si>
  <si>
    <t>椛島南</t>
  </si>
  <si>
    <t>曳航：1日</t>
  </si>
  <si>
    <t>本係留：3日</t>
  </si>
  <si>
    <t>椛島北→椛島南</t>
  </si>
  <si>
    <t>曳船（4,000PS）</t>
  </si>
  <si>
    <t>⑧海底ケーブル接続</t>
  </si>
  <si>
    <t>布設：7日</t>
  </si>
  <si>
    <t>接続</t>
  </si>
  <si>
    <t>DPS船（1200PS×4)</t>
  </si>
  <si>
    <t>椛島南</t>
  </si>
  <si>
    <t>DPS船（1200PS×4)</t>
  </si>
  <si>
    <t>待機</t>
  </si>
  <si>
    <t>曳船（4,000PS）【DPS船】</t>
  </si>
  <si>
    <t>合計</t>
  </si>
  <si>
    <t>船　種</t>
  </si>
  <si>
    <t>規格・能力</t>
  </si>
  <si>
    <t>機関出力</t>
  </si>
  <si>
    <t>燃料消費率</t>
  </si>
  <si>
    <t>運転時間</t>
  </si>
  <si>
    <t>燃料消費量</t>
  </si>
  <si>
    <t>備考</t>
  </si>
  <si>
    <t>（kw）</t>
  </si>
  <si>
    <t>（L/kw・h）</t>
  </si>
  <si>
    <t>（h）</t>
  </si>
  <si>
    <t>（L）</t>
  </si>
  <si>
    <t>起重機船（運転）</t>
  </si>
  <si>
    <t>3,700t吊</t>
  </si>
  <si>
    <t>揚錨船（運転）</t>
  </si>
  <si>
    <t>30t吊</t>
  </si>
  <si>
    <t>曳船（運転）</t>
  </si>
  <si>
    <t>4,000ps</t>
  </si>
  <si>
    <t>3,500ps</t>
  </si>
  <si>
    <t>2,500ps</t>
  </si>
  <si>
    <t>400t吊</t>
  </si>
  <si>
    <t>押船（運転）</t>
  </si>
  <si>
    <t>2,000ps</t>
  </si>
  <si>
    <t>200t吊</t>
  </si>
  <si>
    <t>1,000ps</t>
  </si>
  <si>
    <t>ROV船（運転）</t>
  </si>
  <si>
    <r>
      <t>180ps</t>
    </r>
    <r>
      <rPr>
        <sz val="8"/>
        <color indexed="8"/>
        <rFont val="ＭＳ Ｐゴシック"/>
        <family val="3"/>
      </rPr>
      <t>(潜水士船)</t>
    </r>
  </si>
  <si>
    <t>警戒船（運転）</t>
  </si>
  <si>
    <t>180ps</t>
  </si>
  <si>
    <t>交通船（運転）</t>
  </si>
  <si>
    <t>340ps</t>
  </si>
  <si>
    <t>艤装台船（運転）</t>
  </si>
  <si>
    <t>600KVA,400KVA
250KVA,60KVA</t>
  </si>
  <si>
    <t>起重機船（供用）</t>
  </si>
  <si>
    <t>揚錨船（供用）</t>
  </si>
  <si>
    <t>曳船（供用）</t>
  </si>
  <si>
    <t>押船（供用）</t>
  </si>
  <si>
    <t>CO2排出量積算</t>
  </si>
  <si>
    <t>CO2排出量積算に係る１日当たりの燃料使用量算出</t>
  </si>
  <si>
    <t>浜出：●日</t>
  </si>
  <si>
    <t>●●●●</t>
  </si>
  <si>
    <t>曳航：●日</t>
  </si>
  <si>
    <t>●●●●</t>
  </si>
  <si>
    <t>待機</t>
  </si>
  <si>
    <t>建起：●日</t>
  </si>
  <si>
    <t>展張：●日</t>
  </si>
  <si>
    <t>仮係留：●日</t>
  </si>
  <si>
    <t>投入：●日</t>
  </si>
  <si>
    <t>組立3700t：●日</t>
  </si>
  <si>
    <t>組立400t：●日</t>
  </si>
  <si>
    <t>曳航：●日</t>
  </si>
  <si>
    <t>本係留：●日</t>
  </si>
  <si>
    <t>布設：●日</t>
  </si>
  <si>
    <t>●●●●</t>
  </si>
  <si>
    <t>●●●●</t>
  </si>
  <si>
    <t>●●●●</t>
  </si>
  <si>
    <t>●●●●</t>
  </si>
  <si>
    <t>●●●●</t>
  </si>
  <si>
    <t>●●●●</t>
  </si>
  <si>
    <t>●●</t>
  </si>
  <si>
    <t>・供用係数1.8</t>
  </si>
  <si>
    <t>・排出係数0.00271（A重油：地球温暖化対策の推進に関する法律）</t>
  </si>
  <si>
    <t>・日あたりの燃料使用量は「港湾土木請負工事積算基準」の燃料消費率より算定。</t>
  </si>
  <si>
    <t>前提条件</t>
  </si>
  <si>
    <t>・作業船の機関出力（kW）は「船舶および機械器具等の損料算定基準」による。</t>
  </si>
  <si>
    <t>-</t>
  </si>
  <si>
    <t>-</t>
  </si>
  <si>
    <t>・作業船の燃料消費率及び運転時間は「港湾土木請負工事積算基準」の燃料消費量より算定。</t>
  </si>
  <si>
    <t>・供用日の燃料消費量は、船員が船泊するための消費量であり、実証事業での実績に基づく想定値。</t>
  </si>
  <si>
    <t>前提条件等</t>
  </si>
  <si>
    <t>①浮体式洋上風力発電施設は2MW風車を１基、５基、１０基設置する場合の施工コスト等を算出する。</t>
  </si>
  <si>
    <r>
      <t>⑥ＣＯ</t>
    </r>
    <r>
      <rPr>
        <vertAlign val="subscript"/>
        <sz val="14"/>
        <color indexed="8"/>
        <rFont val="ＭＳ Ｐゴシック"/>
        <family val="3"/>
      </rPr>
      <t>２</t>
    </r>
    <r>
      <rPr>
        <sz val="14"/>
        <color indexed="8"/>
        <rFont val="ＭＳ Ｐゴシック"/>
        <family val="3"/>
      </rPr>
      <t>排出量を算出するにあたり、作業船の燃料消費率及び運転時間は「港湾土木請負工事積算基準」の別表１とする。</t>
    </r>
  </si>
  <si>
    <r>
      <t>◎浮体式洋上風力発電において、施工コスト（全施工工種）を</t>
    </r>
    <r>
      <rPr>
        <sz val="14"/>
        <color indexed="10"/>
        <rFont val="ＭＳ Ｐゴシック"/>
        <family val="3"/>
      </rPr>
      <t>○○％</t>
    </r>
    <r>
      <rPr>
        <sz val="14"/>
        <rFont val="ＭＳ Ｐゴシック"/>
        <family val="3"/>
      </rPr>
      <t>程度低減する。</t>
    </r>
  </si>
  <si>
    <r>
      <t>◎浮体式洋上風力発電において、ＣＯ</t>
    </r>
    <r>
      <rPr>
        <vertAlign val="subscript"/>
        <sz val="14"/>
        <rFont val="ＭＳ Ｐゴシック"/>
        <family val="3"/>
      </rPr>
      <t>２</t>
    </r>
    <r>
      <rPr>
        <sz val="14"/>
        <rFont val="ＭＳ Ｐゴシック"/>
        <family val="3"/>
      </rPr>
      <t>排出量（全施工工種）を</t>
    </r>
    <r>
      <rPr>
        <sz val="14"/>
        <color indexed="10"/>
        <rFont val="ＭＳ Ｐゴシック"/>
        <family val="3"/>
      </rPr>
      <t>○○％</t>
    </r>
    <r>
      <rPr>
        <sz val="14"/>
        <rFont val="ＭＳ Ｐゴシック"/>
        <family val="3"/>
      </rPr>
      <t>程度低減する。</t>
    </r>
  </si>
  <si>
    <t>１．2MW×１基の場合の施工コスト</t>
  </si>
  <si>
    <t>２．2MW×５基の場合の施工コスト</t>
  </si>
  <si>
    <t>３．2MW×１０基の場合の施工コスト</t>
  </si>
  <si>
    <t>⑧施工工種のうち、提案内容において対象としないものについては、【比較基準】の対応する欄の値と同じ値を入力する。</t>
  </si>
  <si>
    <t>別紙５　コスト等比較資料【様式】</t>
  </si>
  <si>
    <t>別紙５　コスト等比較資料【様式】</t>
  </si>
  <si>
    <t>別紙５　コスト等比較資料　【比較基準】「環境省洋上風力発電実証事業」における施工方法等</t>
  </si>
  <si>
    <t>別紙５　コスト等比較資料　【比較基準】</t>
  </si>
  <si>
    <t>別紙５　コスト等比較資料【比較基準】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</si>
</sst>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4FZ000&quot;General"/>
    <numFmt numFmtId="178" formatCode="&quot;$&quot;#,##0_);[Red]\(&quot;$&quot;#,##0\)"/>
    <numFmt numFmtId="179" formatCode="&quot;$&quot;#,##0.00_);[Red]\(&quot;$&quot;#,##0.00\)"/>
    <numFmt numFmtId="180" formatCode="h\:mm\:ss\ AM/PM"/>
    <numFmt numFmtId="181" formatCode="0.000"/>
    <numFmt numFmtId="182" formatCode="#,##0.00_ ;[Red]\-#,##0.00\ "/>
    <numFmt numFmtId="183" formatCode="#,##0_ ;[Red]\-#,##0\ "/>
    <numFmt numFmtId="184" formatCode="0.0%"/>
    <numFmt numFmtId="185" formatCode="#,##0_ "/>
    <numFmt numFmtId="186" formatCode="#,##0.000_ "/>
    <numFmt numFmtId="187" formatCode="#,##0.0_ 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color indexed="8"/>
      <name val="ＭＳ Ｐゴシック"/>
      <family val="3"/>
    </font>
    <font>
      <sz val="11"/>
      <name val="ＭＳ Ｐ明朝"/>
      <family val="1"/>
    </font>
    <font>
      <sz val="10"/>
      <name val="明朝"/>
      <family val="1"/>
    </font>
    <font>
      <sz val="14"/>
      <name val="ＭＳ 明朝"/>
      <family val="1"/>
    </font>
    <font>
      <sz val="14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vertAlign val="subscript"/>
      <sz val="9"/>
      <name val="ＭＳ Ｐゴシック"/>
      <family val="3"/>
    </font>
    <font>
      <vertAlign val="subscript"/>
      <sz val="14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vertAlign val="subscript"/>
      <sz val="14"/>
      <name val="ＭＳ Ｐゴシック"/>
      <family val="3"/>
    </font>
    <font>
      <sz val="14"/>
      <color indexed="10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明朝"/>
      <family val="1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ＭＳ Ｐゴシック"/>
      <family val="3"/>
    </font>
    <font>
      <sz val="18"/>
      <color indexed="10"/>
      <name val="Calibri"/>
      <family val="2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明朝"/>
      <family val="1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  <font>
      <sz val="13"/>
      <name val="Calibri"/>
      <family val="3"/>
    </font>
    <font>
      <sz val="13"/>
      <color theme="1"/>
      <name val="Calibri"/>
      <family val="3"/>
    </font>
    <font>
      <b/>
      <sz val="13"/>
      <name val="Calibri"/>
      <family val="3"/>
    </font>
    <font>
      <sz val="14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8"/>
      <color theme="1"/>
      <name val="ＭＳ Ｐゴシック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4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tted"/>
      <bottom style="dotted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9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7" fontId="3" fillId="0" borderId="0" applyFill="0" applyBorder="0" applyAlignment="0">
      <protection/>
    </xf>
    <xf numFmtId="0" fontId="6" fillId="0" borderId="0">
      <alignment/>
      <protection/>
    </xf>
    <xf numFmtId="0" fontId="6" fillId="0" borderId="0">
      <alignment/>
      <protection/>
    </xf>
    <xf numFmtId="38" fontId="7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80" fontId="3" fillId="0" borderId="0">
      <alignment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3" fillId="0" borderId="6">
      <alignment/>
      <protection/>
    </xf>
    <xf numFmtId="0" fontId="61" fillId="30" borderId="7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16" fillId="0" borderId="8">
      <alignment horizontal="right" shrinkToFit="1"/>
      <protection/>
    </xf>
    <xf numFmtId="38" fontId="16" fillId="0" borderId="8" applyNumberFormat="0">
      <alignment horizontal="right" shrinkToFit="1"/>
      <protection/>
    </xf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0" fontId="67" fillId="30" borderId="13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7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181" fontId="17" fillId="0" borderId="0">
      <alignment/>
      <protection/>
    </xf>
    <xf numFmtId="0" fontId="18" fillId="0" borderId="0">
      <alignment/>
      <protection/>
    </xf>
    <xf numFmtId="0" fontId="71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38" fontId="0" fillId="0" borderId="0" xfId="72" applyFont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72" fillId="33" borderId="14" xfId="0" applyNumberFormat="1" applyFont="1" applyFill="1" applyBorder="1" applyAlignment="1">
      <alignment vertical="center" wrapText="1"/>
    </xf>
    <xf numFmtId="38" fontId="0" fillId="0" borderId="14" xfId="72" applyFont="1" applyFill="1" applyBorder="1" applyAlignment="1">
      <alignment horizontal="right" vertical="center"/>
    </xf>
    <xf numFmtId="38" fontId="72" fillId="0" borderId="0" xfId="72" applyFont="1" applyFill="1" applyBorder="1" applyAlignment="1">
      <alignment vertical="center" wrapText="1"/>
    </xf>
    <xf numFmtId="9" fontId="0" fillId="0" borderId="14" xfId="63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72" fillId="0" borderId="0" xfId="0" applyNumberFormat="1" applyFont="1" applyFill="1" applyBorder="1" applyAlignment="1">
      <alignment vertical="center" wrapText="1"/>
    </xf>
    <xf numFmtId="0" fontId="0" fillId="33" borderId="14" xfId="0" applyNumberFormat="1" applyFill="1" applyBorder="1" applyAlignment="1">
      <alignment vertical="center"/>
    </xf>
    <xf numFmtId="0" fontId="72" fillId="0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72" fillId="0" borderId="14" xfId="0" applyNumberFormat="1" applyFont="1" applyFill="1" applyBorder="1" applyAlignment="1">
      <alignment vertical="center" wrapText="1"/>
    </xf>
    <xf numFmtId="38" fontId="72" fillId="0" borderId="14" xfId="0" applyNumberFormat="1" applyFont="1" applyFill="1" applyBorder="1" applyAlignment="1">
      <alignment vertical="center" wrapText="1"/>
    </xf>
    <xf numFmtId="38" fontId="72" fillId="0" borderId="14" xfId="72" applyFont="1" applyFill="1" applyBorder="1" applyAlignment="1">
      <alignment vertical="center" wrapText="1"/>
    </xf>
    <xf numFmtId="176" fontId="72" fillId="0" borderId="14" xfId="72" applyNumberFormat="1" applyFont="1" applyFill="1" applyBorder="1" applyAlignment="1">
      <alignment vertical="center" wrapText="1"/>
    </xf>
    <xf numFmtId="38" fontId="72" fillId="34" borderId="14" xfId="0" applyNumberFormat="1" applyFont="1" applyFill="1" applyBorder="1" applyAlignment="1">
      <alignment vertical="center" wrapText="1"/>
    </xf>
    <xf numFmtId="38" fontId="72" fillId="34" borderId="14" xfId="72" applyFont="1" applyFill="1" applyBorder="1" applyAlignment="1">
      <alignment vertical="center" wrapText="1"/>
    </xf>
    <xf numFmtId="176" fontId="72" fillId="34" borderId="14" xfId="72" applyNumberFormat="1" applyFont="1" applyFill="1" applyBorder="1" applyAlignment="1">
      <alignment vertical="center" wrapText="1"/>
    </xf>
    <xf numFmtId="9" fontId="0" fillId="34" borderId="14" xfId="63" applyFont="1" applyFill="1" applyBorder="1" applyAlignment="1">
      <alignment horizontal="right" vertical="center"/>
    </xf>
    <xf numFmtId="0" fontId="73" fillId="0" borderId="14" xfId="0" applyFont="1" applyBorder="1" applyAlignment="1">
      <alignment horizontal="left" vertical="center" wrapText="1" indent="1"/>
    </xf>
    <xf numFmtId="0" fontId="73" fillId="0" borderId="14" xfId="0" applyFont="1" applyBorder="1" applyAlignment="1">
      <alignment horizontal="left" vertical="center" wrapText="1" indent="1"/>
    </xf>
    <xf numFmtId="9" fontId="72" fillId="0" borderId="14" xfId="63" applyFont="1" applyFill="1" applyBorder="1" applyAlignment="1">
      <alignment horizontal="right" vertical="center"/>
    </xf>
    <xf numFmtId="38" fontId="72" fillId="0" borderId="14" xfId="72" applyFont="1" applyFill="1" applyBorder="1" applyAlignment="1">
      <alignment horizontal="right" vertical="center"/>
    </xf>
    <xf numFmtId="38" fontId="72" fillId="34" borderId="14" xfId="0" applyNumberFormat="1" applyFont="1" applyFill="1" applyBorder="1" applyAlignment="1">
      <alignment vertical="center" wrapText="1"/>
    </xf>
    <xf numFmtId="9" fontId="72" fillId="34" borderId="14" xfId="63" applyFont="1" applyFill="1" applyBorder="1" applyAlignment="1">
      <alignment horizontal="right" vertical="center"/>
    </xf>
    <xf numFmtId="0" fontId="72" fillId="0" borderId="0" xfId="0" applyNumberFormat="1" applyFont="1" applyFill="1" applyBorder="1" applyAlignment="1">
      <alignment vertical="center" wrapText="1"/>
    </xf>
    <xf numFmtId="49" fontId="72" fillId="0" borderId="0" xfId="0" applyNumberFormat="1" applyFont="1" applyFill="1" applyBorder="1" applyAlignment="1">
      <alignment vertical="center" wrapText="1"/>
    </xf>
    <xf numFmtId="0" fontId="66" fillId="34" borderId="14" xfId="0" applyFont="1" applyFill="1" applyBorder="1" applyAlignment="1">
      <alignment horizontal="left" vertical="center"/>
    </xf>
    <xf numFmtId="0" fontId="66" fillId="34" borderId="14" xfId="0" applyFont="1" applyFill="1" applyBorder="1" applyAlignment="1">
      <alignment vertical="center"/>
    </xf>
    <xf numFmtId="0" fontId="74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38" fontId="74" fillId="0" borderId="0" xfId="72" applyFont="1" applyAlignment="1">
      <alignment vertical="center"/>
    </xf>
    <xf numFmtId="49" fontId="0" fillId="0" borderId="14" xfId="0" applyNumberFormat="1" applyFont="1" applyFill="1" applyBorder="1" applyAlignment="1">
      <alignment vertical="center" wrapText="1"/>
    </xf>
    <xf numFmtId="49" fontId="73" fillId="0" borderId="14" xfId="0" applyNumberFormat="1" applyFont="1" applyFill="1" applyBorder="1" applyAlignment="1">
      <alignment vertical="center" wrapText="1"/>
    </xf>
    <xf numFmtId="49" fontId="75" fillId="34" borderId="14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40" fontId="76" fillId="0" borderId="14" xfId="72" applyNumberFormat="1" applyFont="1" applyFill="1" applyBorder="1" applyAlignment="1">
      <alignment horizontal="right" vertical="center" wrapText="1"/>
    </xf>
    <xf numFmtId="38" fontId="77" fillId="0" borderId="14" xfId="0" applyNumberFormat="1" applyFont="1" applyFill="1" applyBorder="1" applyAlignment="1">
      <alignment horizontal="right" vertical="center"/>
    </xf>
    <xf numFmtId="176" fontId="77" fillId="0" borderId="14" xfId="0" applyNumberFormat="1" applyFont="1" applyFill="1" applyBorder="1" applyAlignment="1">
      <alignment horizontal="right" vertical="center"/>
    </xf>
    <xf numFmtId="38" fontId="76" fillId="0" borderId="14" xfId="72" applyNumberFormat="1" applyFont="1" applyFill="1" applyBorder="1" applyAlignment="1">
      <alignment horizontal="right" vertical="center" wrapText="1"/>
    </xf>
    <xf numFmtId="40" fontId="78" fillId="34" borderId="14" xfId="72" applyNumberFormat="1" applyFont="1" applyFill="1" applyBorder="1" applyAlignment="1">
      <alignment horizontal="right" vertical="center" wrapText="1"/>
    </xf>
    <xf numFmtId="38" fontId="78" fillId="34" borderId="14" xfId="72" applyNumberFormat="1" applyFont="1" applyFill="1" applyBorder="1" applyAlignment="1">
      <alignment horizontal="right" vertical="center" wrapText="1"/>
    </xf>
    <xf numFmtId="176" fontId="78" fillId="34" borderId="14" xfId="72" applyNumberFormat="1" applyFont="1" applyFill="1" applyBorder="1" applyAlignment="1">
      <alignment horizontal="right" vertical="center" wrapText="1"/>
    </xf>
    <xf numFmtId="38" fontId="76" fillId="0" borderId="14" xfId="72" applyFont="1" applyFill="1" applyBorder="1" applyAlignment="1">
      <alignment horizontal="right" vertical="center" wrapText="1"/>
    </xf>
    <xf numFmtId="182" fontId="76" fillId="0" borderId="14" xfId="72" applyNumberFormat="1" applyFont="1" applyFill="1" applyBorder="1" applyAlignment="1">
      <alignment horizontal="right" vertical="center" wrapText="1"/>
    </xf>
    <xf numFmtId="183" fontId="76" fillId="0" borderId="14" xfId="72" applyNumberFormat="1" applyFont="1" applyFill="1" applyBorder="1" applyAlignment="1">
      <alignment horizontal="right" vertical="center" wrapText="1"/>
    </xf>
    <xf numFmtId="38" fontId="78" fillId="34" borderId="14" xfId="72" applyFont="1" applyFill="1" applyBorder="1" applyAlignment="1">
      <alignment horizontal="right" vertical="center" wrapText="1"/>
    </xf>
    <xf numFmtId="182" fontId="78" fillId="34" borderId="14" xfId="72" applyNumberFormat="1" applyFont="1" applyFill="1" applyBorder="1" applyAlignment="1">
      <alignment horizontal="right" vertical="center" wrapText="1"/>
    </xf>
    <xf numFmtId="176" fontId="72" fillId="0" borderId="14" xfId="0" applyNumberFormat="1" applyFont="1" applyFill="1" applyBorder="1" applyAlignment="1">
      <alignment vertical="center" wrapText="1"/>
    </xf>
    <xf numFmtId="176" fontId="72" fillId="34" borderId="14" xfId="0" applyNumberFormat="1" applyFont="1" applyFill="1" applyBorder="1" applyAlignment="1">
      <alignment vertical="center" wrapText="1"/>
    </xf>
    <xf numFmtId="38" fontId="0" fillId="35" borderId="14" xfId="72" applyFont="1" applyFill="1" applyBorder="1" applyAlignment="1">
      <alignment vertical="center"/>
    </xf>
    <xf numFmtId="0" fontId="79" fillId="0" borderId="0" xfId="0" applyFont="1" applyAlignment="1">
      <alignment vertical="center"/>
    </xf>
    <xf numFmtId="0" fontId="72" fillId="0" borderId="14" xfId="0" applyNumberFormat="1" applyFont="1" applyFill="1" applyBorder="1" applyAlignment="1">
      <alignment horizontal="right" vertical="center" wrapText="1"/>
    </xf>
    <xf numFmtId="49" fontId="79" fillId="0" borderId="0" xfId="0" applyNumberFormat="1" applyFont="1" applyFill="1" applyBorder="1" applyAlignment="1">
      <alignment vertical="center"/>
    </xf>
    <xf numFmtId="0" fontId="66" fillId="34" borderId="0" xfId="94" applyFont="1" applyFill="1" applyAlignment="1">
      <alignment vertical="center"/>
      <protection/>
    </xf>
    <xf numFmtId="0" fontId="0" fillId="0" borderId="0" xfId="94" applyAlignment="1">
      <alignment horizontal="center" vertical="center"/>
      <protection/>
    </xf>
    <xf numFmtId="0" fontId="66" fillId="0" borderId="0" xfId="94" applyFont="1" applyFill="1" applyAlignment="1">
      <alignment vertical="center"/>
      <protection/>
    </xf>
    <xf numFmtId="0" fontId="0" fillId="0" borderId="0" xfId="94" applyAlignment="1">
      <alignment vertical="center"/>
      <protection/>
    </xf>
    <xf numFmtId="38" fontId="0" fillId="0" borderId="0" xfId="78" applyFont="1" applyAlignment="1">
      <alignment vertical="center"/>
    </xf>
    <xf numFmtId="38" fontId="0" fillId="0" borderId="0" xfId="78" applyFont="1" applyFill="1" applyAlignment="1">
      <alignment vertical="center"/>
    </xf>
    <xf numFmtId="176" fontId="0" fillId="0" borderId="0" xfId="78" applyNumberFormat="1" applyFont="1" applyFill="1" applyAlignment="1">
      <alignment vertical="center"/>
    </xf>
    <xf numFmtId="38" fontId="66" fillId="0" borderId="0" xfId="78" applyFont="1" applyAlignment="1">
      <alignment vertical="center"/>
    </xf>
    <xf numFmtId="38" fontId="0" fillId="0" borderId="0" xfId="78" applyFont="1" applyAlignment="1">
      <alignment vertical="center"/>
    </xf>
    <xf numFmtId="0" fontId="0" fillId="34" borderId="14" xfId="94" applyFill="1" applyBorder="1" applyAlignment="1">
      <alignment vertical="center"/>
      <protection/>
    </xf>
    <xf numFmtId="0" fontId="0" fillId="34" borderId="14" xfId="94" applyFill="1" applyBorder="1" applyAlignment="1">
      <alignment horizontal="center" vertical="center"/>
      <protection/>
    </xf>
    <xf numFmtId="38" fontId="0" fillId="34" borderId="14" xfId="78" applyFont="1" applyFill="1" applyBorder="1" applyAlignment="1">
      <alignment vertical="center"/>
    </xf>
    <xf numFmtId="176" fontId="0" fillId="34" borderId="14" xfId="78" applyNumberFormat="1" applyFont="1" applyFill="1" applyBorder="1" applyAlignment="1">
      <alignment vertical="center"/>
    </xf>
    <xf numFmtId="184" fontId="0" fillId="34" borderId="14" xfId="94" applyNumberFormat="1" applyFill="1" applyBorder="1" applyAlignment="1">
      <alignment vertical="center"/>
      <protection/>
    </xf>
    <xf numFmtId="0" fontId="0" fillId="0" borderId="14" xfId="94" applyBorder="1" applyAlignment="1">
      <alignment vertical="center"/>
      <protection/>
    </xf>
    <xf numFmtId="0" fontId="0" fillId="0" borderId="14" xfId="94" applyBorder="1" applyAlignment="1">
      <alignment horizontal="center" vertical="center"/>
      <protection/>
    </xf>
    <xf numFmtId="38" fontId="0" fillId="0" borderId="14" xfId="78" applyFont="1" applyBorder="1" applyAlignment="1">
      <alignment vertical="center"/>
    </xf>
    <xf numFmtId="38" fontId="0" fillId="0" borderId="14" xfId="78" applyFont="1" applyFill="1" applyBorder="1" applyAlignment="1">
      <alignment vertical="center"/>
    </xf>
    <xf numFmtId="176" fontId="0" fillId="0" borderId="14" xfId="78" applyNumberFormat="1" applyFont="1" applyFill="1" applyBorder="1" applyAlignment="1">
      <alignment vertical="center"/>
    </xf>
    <xf numFmtId="0" fontId="0" fillId="0" borderId="14" xfId="94" applyFill="1" applyBorder="1" applyAlignment="1">
      <alignment vertical="center"/>
      <protection/>
    </xf>
    <xf numFmtId="0" fontId="0" fillId="0" borderId="14" xfId="94" applyBorder="1" applyAlignment="1">
      <alignment horizontal="left" vertical="center" indent="1"/>
      <protection/>
    </xf>
    <xf numFmtId="184" fontId="0" fillId="0" borderId="14" xfId="94" applyNumberFormat="1" applyFill="1" applyBorder="1" applyAlignment="1">
      <alignment vertical="center"/>
      <protection/>
    </xf>
    <xf numFmtId="9" fontId="0" fillId="34" borderId="14" xfId="94" applyNumberFormat="1" applyFill="1" applyBorder="1" applyAlignment="1">
      <alignment vertical="center"/>
      <protection/>
    </xf>
    <xf numFmtId="0" fontId="0" fillId="0" borderId="0" xfId="94" applyFill="1" applyBorder="1" applyAlignment="1">
      <alignment vertical="center"/>
      <protection/>
    </xf>
    <xf numFmtId="0" fontId="80" fillId="0" borderId="0" xfId="91" applyFont="1">
      <alignment vertical="center"/>
      <protection/>
    </xf>
    <xf numFmtId="0" fontId="81" fillId="0" borderId="0" xfId="91" applyFont="1">
      <alignment vertical="center"/>
      <protection/>
    </xf>
    <xf numFmtId="0" fontId="81" fillId="0" borderId="15" xfId="91" applyFont="1" applyBorder="1">
      <alignment vertical="center"/>
      <protection/>
    </xf>
    <xf numFmtId="185" fontId="81" fillId="0" borderId="15" xfId="91" applyNumberFormat="1" applyFont="1" applyBorder="1">
      <alignment vertical="center"/>
      <protection/>
    </xf>
    <xf numFmtId="186" fontId="81" fillId="0" borderId="15" xfId="91" applyNumberFormat="1" applyFont="1" applyBorder="1">
      <alignment vertical="center"/>
      <protection/>
    </xf>
    <xf numFmtId="187" fontId="81" fillId="0" borderId="15" xfId="91" applyNumberFormat="1" applyFont="1" applyBorder="1">
      <alignment vertical="center"/>
      <protection/>
    </xf>
    <xf numFmtId="0" fontId="81" fillId="0" borderId="8" xfId="91" applyFont="1" applyBorder="1">
      <alignment vertical="center"/>
      <protection/>
    </xf>
    <xf numFmtId="185" fontId="81" fillId="0" borderId="8" xfId="91" applyNumberFormat="1" applyFont="1" applyBorder="1">
      <alignment vertical="center"/>
      <protection/>
    </xf>
    <xf numFmtId="186" fontId="81" fillId="0" borderId="8" xfId="91" applyNumberFormat="1" applyFont="1" applyBorder="1">
      <alignment vertical="center"/>
      <protection/>
    </xf>
    <xf numFmtId="187" fontId="81" fillId="0" borderId="8" xfId="91" applyNumberFormat="1" applyFont="1" applyBorder="1">
      <alignment vertical="center"/>
      <protection/>
    </xf>
    <xf numFmtId="0" fontId="81" fillId="0" borderId="16" xfId="91" applyFont="1" applyBorder="1">
      <alignment vertical="center"/>
      <protection/>
    </xf>
    <xf numFmtId="0" fontId="82" fillId="0" borderId="8" xfId="91" applyFont="1" applyBorder="1" applyAlignment="1">
      <alignment vertical="center" wrapText="1"/>
      <protection/>
    </xf>
    <xf numFmtId="0" fontId="81" fillId="0" borderId="17" xfId="91" applyFont="1" applyBorder="1">
      <alignment vertical="center"/>
      <protection/>
    </xf>
    <xf numFmtId="185" fontId="81" fillId="0" borderId="17" xfId="91" applyNumberFormat="1" applyFont="1" applyBorder="1">
      <alignment vertical="center"/>
      <protection/>
    </xf>
    <xf numFmtId="187" fontId="81" fillId="0" borderId="17" xfId="91" applyNumberFormat="1" applyFont="1" applyBorder="1">
      <alignment vertical="center"/>
      <protection/>
    </xf>
    <xf numFmtId="187" fontId="81" fillId="0" borderId="0" xfId="91" applyNumberFormat="1" applyFont="1">
      <alignment vertical="center"/>
      <protection/>
    </xf>
    <xf numFmtId="38" fontId="0" fillId="0" borderId="0" xfId="78" applyFont="1" applyFill="1" applyAlignment="1">
      <alignment vertical="center"/>
    </xf>
    <xf numFmtId="0" fontId="81" fillId="0" borderId="0" xfId="91" applyFont="1" applyFill="1">
      <alignment vertical="center"/>
      <protection/>
    </xf>
    <xf numFmtId="0" fontId="81" fillId="6" borderId="18" xfId="91" applyFont="1" applyFill="1" applyBorder="1" applyAlignment="1">
      <alignment horizontal="center" vertical="center"/>
      <protection/>
    </xf>
    <xf numFmtId="0" fontId="81" fillId="6" borderId="19" xfId="91" applyFont="1" applyFill="1" applyBorder="1" applyAlignment="1">
      <alignment horizontal="center" vertical="center"/>
      <protection/>
    </xf>
    <xf numFmtId="0" fontId="0" fillId="6" borderId="14" xfId="94" applyFill="1" applyBorder="1" applyAlignment="1">
      <alignment horizontal="center" vertical="center" wrapText="1"/>
      <protection/>
    </xf>
    <xf numFmtId="0" fontId="0" fillId="6" borderId="14" xfId="94" applyFill="1" applyBorder="1" applyAlignment="1">
      <alignment horizontal="center" vertical="center"/>
      <protection/>
    </xf>
    <xf numFmtId="38" fontId="0" fillId="6" borderId="14" xfId="78" applyFont="1" applyFill="1" applyBorder="1" applyAlignment="1">
      <alignment horizontal="center" vertical="center" wrapText="1"/>
    </xf>
    <xf numFmtId="176" fontId="0" fillId="6" borderId="14" xfId="78" applyNumberFormat="1" applyFont="1" applyFill="1" applyBorder="1" applyAlignment="1">
      <alignment horizontal="center" vertical="center" wrapText="1"/>
    </xf>
    <xf numFmtId="38" fontId="83" fillId="6" borderId="14" xfId="72" applyFont="1" applyFill="1" applyBorder="1" applyAlignment="1">
      <alignment horizontal="center" vertical="center" wrapText="1"/>
    </xf>
    <xf numFmtId="0" fontId="72" fillId="6" borderId="14" xfId="92" applyFont="1" applyFill="1" applyBorder="1" applyAlignment="1">
      <alignment horizontal="center" vertical="center" wrapText="1"/>
      <protection/>
    </xf>
    <xf numFmtId="0" fontId="84" fillId="6" borderId="14" xfId="0" applyFont="1" applyFill="1" applyBorder="1" applyAlignment="1">
      <alignment horizontal="center" vertical="center"/>
    </xf>
    <xf numFmtId="0" fontId="84" fillId="6" borderId="14" xfId="0" applyFont="1" applyFill="1" applyBorder="1" applyAlignment="1">
      <alignment horizontal="center" vertical="center"/>
    </xf>
    <xf numFmtId="38" fontId="72" fillId="6" borderId="14" xfId="72" applyFont="1" applyFill="1" applyBorder="1" applyAlignment="1">
      <alignment horizontal="center" vertical="center" wrapText="1"/>
    </xf>
    <xf numFmtId="38" fontId="72" fillId="34" borderId="14" xfId="72" applyFont="1" applyFill="1" applyBorder="1" applyAlignment="1">
      <alignment horizontal="center" vertical="center" wrapText="1"/>
    </xf>
    <xf numFmtId="0" fontId="72" fillId="34" borderId="14" xfId="92" applyFont="1" applyFill="1" applyBorder="1" applyAlignment="1">
      <alignment horizontal="center" vertical="center" wrapText="1"/>
      <protection/>
    </xf>
    <xf numFmtId="49" fontId="72" fillId="34" borderId="14" xfId="0" applyNumberFormat="1" applyFont="1" applyFill="1" applyBorder="1" applyAlignment="1">
      <alignment horizontal="center" vertical="center" wrapText="1"/>
    </xf>
    <xf numFmtId="38" fontId="0" fillId="34" borderId="14" xfId="72" applyFont="1" applyFill="1" applyBorder="1" applyAlignment="1">
      <alignment horizontal="center" vertical="center" wrapText="1"/>
    </xf>
    <xf numFmtId="38" fontId="0" fillId="34" borderId="14" xfId="72" applyFont="1" applyFill="1" applyBorder="1" applyAlignment="1">
      <alignment horizontal="left" vertical="center" wrapText="1"/>
    </xf>
    <xf numFmtId="0" fontId="66" fillId="0" borderId="0" xfId="94" applyFont="1" applyAlignment="1">
      <alignment horizontal="right" vertical="center"/>
      <protection/>
    </xf>
    <xf numFmtId="185" fontId="81" fillId="0" borderId="8" xfId="91" applyNumberFormat="1" applyFont="1" applyBorder="1" applyAlignment="1">
      <alignment horizontal="center" vertical="center"/>
      <protection/>
    </xf>
    <xf numFmtId="0" fontId="85" fillId="0" borderId="0" xfId="0" applyNumberFormat="1" applyFont="1" applyFill="1" applyBorder="1" applyAlignment="1">
      <alignment horizontal="center" vertical="center" wrapText="1"/>
    </xf>
    <xf numFmtId="0" fontId="85" fillId="0" borderId="20" xfId="0" applyNumberFormat="1" applyFont="1" applyFill="1" applyBorder="1" applyAlignment="1">
      <alignment horizontal="center" vertical="center" wrapText="1"/>
    </xf>
    <xf numFmtId="0" fontId="85" fillId="0" borderId="0" xfId="0" applyNumberFormat="1" applyFont="1" applyFill="1" applyBorder="1" applyAlignment="1">
      <alignment horizontal="left" vertical="center" wrapText="1"/>
    </xf>
    <xf numFmtId="0" fontId="85" fillId="0" borderId="20" xfId="0" applyNumberFormat="1" applyFont="1" applyFill="1" applyBorder="1" applyAlignment="1">
      <alignment horizontal="left" vertical="center" wrapText="1"/>
    </xf>
    <xf numFmtId="38" fontId="72" fillId="34" borderId="14" xfId="72" applyFont="1" applyFill="1" applyBorder="1" applyAlignment="1">
      <alignment horizontal="center" vertical="center" wrapText="1"/>
    </xf>
    <xf numFmtId="49" fontId="72" fillId="34" borderId="14" xfId="0" applyNumberFormat="1" applyFont="1" applyFill="1" applyBorder="1" applyAlignment="1">
      <alignment horizontal="center" vertical="center" wrapText="1"/>
    </xf>
    <xf numFmtId="49" fontId="72" fillId="34" borderId="14" xfId="0" applyNumberFormat="1" applyFont="1" applyFill="1" applyBorder="1" applyAlignment="1">
      <alignment vertical="center" wrapText="1"/>
    </xf>
    <xf numFmtId="0" fontId="72" fillId="34" borderId="14" xfId="92" applyFont="1" applyFill="1" applyBorder="1" applyAlignment="1">
      <alignment horizontal="center" vertical="center" wrapText="1"/>
      <protection/>
    </xf>
    <xf numFmtId="0" fontId="72" fillId="34" borderId="14" xfId="92" applyFont="1" applyFill="1" applyBorder="1" applyAlignment="1">
      <alignment horizontal="center" vertical="center" wrapText="1"/>
      <protection/>
    </xf>
    <xf numFmtId="14" fontId="0" fillId="36" borderId="0" xfId="94" applyNumberFormat="1" applyFont="1" applyFill="1" applyBorder="1" applyAlignment="1">
      <alignment horizontal="right" vertical="center"/>
      <protection/>
    </xf>
    <xf numFmtId="38" fontId="0" fillId="0" borderId="0" xfId="78" applyFont="1" applyFill="1" applyAlignment="1">
      <alignment horizontal="right" vertical="center" wrapText="1"/>
    </xf>
    <xf numFmtId="38" fontId="0" fillId="0" borderId="0" xfId="78" applyFont="1" applyFill="1" applyAlignment="1">
      <alignment horizontal="right" vertical="center"/>
    </xf>
    <xf numFmtId="0" fontId="81" fillId="6" borderId="14" xfId="91" applyFont="1" applyFill="1" applyBorder="1" applyAlignment="1">
      <alignment horizontal="center" vertical="center"/>
      <protection/>
    </xf>
    <xf numFmtId="0" fontId="81" fillId="0" borderId="0" xfId="91" applyFont="1" applyAlignment="1">
      <alignment horizontal="right" vertical="center"/>
      <protection/>
    </xf>
    <xf numFmtId="0" fontId="84" fillId="0" borderId="20" xfId="0" applyFont="1" applyBorder="1" applyAlignment="1">
      <alignment vertical="center" wrapText="1"/>
    </xf>
    <xf numFmtId="0" fontId="73" fillId="0" borderId="18" xfId="0" applyFont="1" applyBorder="1" applyAlignment="1">
      <alignment horizontal="left" vertical="top" wrapText="1" indent="1"/>
    </xf>
    <xf numFmtId="0" fontId="73" fillId="0" borderId="21" xfId="0" applyFont="1" applyBorder="1" applyAlignment="1">
      <alignment horizontal="left" vertical="top" wrapText="1" indent="1"/>
    </xf>
    <xf numFmtId="0" fontId="73" fillId="0" borderId="19" xfId="0" applyFont="1" applyBorder="1" applyAlignment="1">
      <alignment horizontal="left" vertical="top" wrapText="1" indent="1"/>
    </xf>
    <xf numFmtId="0" fontId="84" fillId="34" borderId="14" xfId="0" applyFont="1" applyFill="1" applyBorder="1" applyAlignment="1">
      <alignment horizontal="center" vertical="center" wrapText="1"/>
    </xf>
    <xf numFmtId="0" fontId="84" fillId="6" borderId="14" xfId="0" applyFont="1" applyFill="1" applyBorder="1" applyAlignment="1">
      <alignment horizontal="center" vertical="center"/>
    </xf>
    <xf numFmtId="0" fontId="84" fillId="6" borderId="14" xfId="0" applyFon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center" vertical="center"/>
    </xf>
    <xf numFmtId="0" fontId="84" fillId="34" borderId="14" xfId="0" applyFont="1" applyFill="1" applyBorder="1" applyAlignment="1">
      <alignment horizontal="center" vertical="center"/>
    </xf>
    <xf numFmtId="38" fontId="0" fillId="0" borderId="0" xfId="78" applyFont="1" applyAlignment="1">
      <alignment horizontal="right" vertical="center"/>
    </xf>
    <xf numFmtId="0" fontId="81" fillId="0" borderId="0" xfId="91" applyFont="1" applyAlignment="1">
      <alignment vertical="center" wrapText="1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 - ｽﾀｲﾙ1" xfId="34"/>
    <cellStyle name="Comma  - ｽﾀｲﾙ2" xfId="35"/>
    <cellStyle name="Comma [0]_laroux" xfId="36"/>
    <cellStyle name="Comma_ - ｽﾀｲﾙ3" xfId="37"/>
    <cellStyle name="Curren - ｽﾀｲﾙ5" xfId="38"/>
    <cellStyle name="Curren - ｽﾀｲﾙ6" xfId="39"/>
    <cellStyle name="Curren - ｽﾀｲﾙ7" xfId="40"/>
    <cellStyle name="Curren - ｽﾀｲﾙ8" xfId="41"/>
    <cellStyle name="Currency [0]_laroux" xfId="42"/>
    <cellStyle name="Currency_laroux" xfId="43"/>
    <cellStyle name="entry" xfId="44"/>
    <cellStyle name="Header1" xfId="45"/>
    <cellStyle name="Header2" xfId="46"/>
    <cellStyle name="Normal - Style1" xfId="47"/>
    <cellStyle name="Normal_#18-Internet" xfId="48"/>
    <cellStyle name="price" xfId="49"/>
    <cellStyle name="revised" xfId="50"/>
    <cellStyle name="section" xfId="51"/>
    <cellStyle name="subhead" xfId="52"/>
    <cellStyle name="title" xfId="53"/>
    <cellStyle name="アクセント 1" xfId="54"/>
    <cellStyle name="アクセント 2" xfId="55"/>
    <cellStyle name="アクセント 3" xfId="56"/>
    <cellStyle name="アクセント 4" xfId="57"/>
    <cellStyle name="アクセント 5" xfId="58"/>
    <cellStyle name="アクセント 6" xfId="59"/>
    <cellStyle name="タイトル" xfId="60"/>
    <cellStyle name="チェック セル" xfId="61"/>
    <cellStyle name="どちらでもない" xfId="62"/>
    <cellStyle name="Percent" xfId="63"/>
    <cellStyle name="パーセント 2" xfId="64"/>
    <cellStyle name="パーセント 3" xfId="65"/>
    <cellStyle name="メモ" xfId="66"/>
    <cellStyle name="リンク セル" xfId="67"/>
    <cellStyle name="悪い" xfId="68"/>
    <cellStyle name="下点線" xfId="69"/>
    <cellStyle name="計算" xfId="70"/>
    <cellStyle name="警告文" xfId="71"/>
    <cellStyle name="Comma [0]" xfId="72"/>
    <cellStyle name="桁区切り [0.0" xfId="73"/>
    <cellStyle name="桁区切り [0.0)" xfId="74"/>
    <cellStyle name="Comma" xfId="75"/>
    <cellStyle name="桁区切り 2" xfId="76"/>
    <cellStyle name="桁区切り 3" xfId="77"/>
    <cellStyle name="桁区切り 4" xfId="78"/>
    <cellStyle name="見出し 1" xfId="79"/>
    <cellStyle name="見出し 2" xfId="80"/>
    <cellStyle name="見出し 3" xfId="81"/>
    <cellStyle name="見出し 4" xfId="82"/>
    <cellStyle name="集計" xfId="83"/>
    <cellStyle name="出力" xfId="84"/>
    <cellStyle name="説明文" xfId="85"/>
    <cellStyle name="Currency [0]" xfId="86"/>
    <cellStyle name="Currency" xfId="87"/>
    <cellStyle name="入力" xfId="88"/>
    <cellStyle name="標準 2" xfId="89"/>
    <cellStyle name="標準 2 2" xfId="90"/>
    <cellStyle name="標準 2 3" xfId="91"/>
    <cellStyle name="標準 3" xfId="92"/>
    <cellStyle name="標準 3 2" xfId="93"/>
    <cellStyle name="標準 4" xfId="94"/>
    <cellStyle name="標準(小数)" xfId="95"/>
    <cellStyle name="未定義" xfId="96"/>
    <cellStyle name="良い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externalLink" Target="externalLinks/externalLink41.xml" /><Relationship Id="rId51" Type="http://schemas.openxmlformats.org/officeDocument/2006/relationships/externalLink" Target="externalLinks/externalLink42.xml" /><Relationship Id="rId52" Type="http://schemas.openxmlformats.org/officeDocument/2006/relationships/externalLink" Target="externalLinks/externalLink43.xml" /><Relationship Id="rId53" Type="http://schemas.openxmlformats.org/officeDocument/2006/relationships/externalLink" Target="externalLinks/externalLink44.xml" /><Relationship Id="rId54" Type="http://schemas.openxmlformats.org/officeDocument/2006/relationships/externalLink" Target="externalLinks/externalLink45.xml" /><Relationship Id="rId55" Type="http://schemas.openxmlformats.org/officeDocument/2006/relationships/externalLink" Target="externalLinks/externalLink46.xml" /><Relationship Id="rId56" Type="http://schemas.openxmlformats.org/officeDocument/2006/relationships/externalLink" Target="externalLinks/externalLink47.xml" /><Relationship Id="rId57" Type="http://schemas.openxmlformats.org/officeDocument/2006/relationships/externalLink" Target="externalLinks/externalLink48.xml" /><Relationship Id="rId58" Type="http://schemas.openxmlformats.org/officeDocument/2006/relationships/externalLink" Target="externalLinks/externalLink49.xml" /><Relationship Id="rId59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10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4</xdr:col>
      <xdr:colOff>828675</xdr:colOff>
      <xdr:row>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95250"/>
          <a:ext cx="4429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別紙５　コスト等比較資料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前提条件等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742950</xdr:colOff>
      <xdr:row>2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7625" y="28575"/>
          <a:ext cx="35337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別紙５　コスト等比較資料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twoCellAnchor>
  <xdr:twoCellAnchor>
    <xdr:from>
      <xdr:col>4</xdr:col>
      <xdr:colOff>57150</xdr:colOff>
      <xdr:row>0</xdr:row>
      <xdr:rowOff>85725</xdr:rowOff>
    </xdr:from>
    <xdr:to>
      <xdr:col>8</xdr:col>
      <xdr:colOff>219075</xdr:colOff>
      <xdr:row>2</xdr:row>
      <xdr:rowOff>104775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486275" y="85725"/>
          <a:ext cx="41148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黄色セル部分について入力してください。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10</xdr:row>
      <xdr:rowOff>400050</xdr:rowOff>
    </xdr:from>
    <xdr:to>
      <xdr:col>5</xdr:col>
      <xdr:colOff>238125</xdr:colOff>
      <xdr:row>10</xdr:row>
      <xdr:rowOff>828675</xdr:rowOff>
    </xdr:to>
    <xdr:grpSp>
      <xdr:nvGrpSpPr>
        <xdr:cNvPr id="1" name="グループ化 104"/>
        <xdr:cNvGrpSpPr>
          <a:grpSpLocks/>
        </xdr:cNvGrpSpPr>
      </xdr:nvGrpSpPr>
      <xdr:grpSpPr>
        <a:xfrm>
          <a:off x="5924550" y="8915400"/>
          <a:ext cx="190500" cy="428625"/>
          <a:chOff x="7914155" y="7135736"/>
          <a:chExt cx="224117" cy="426341"/>
        </a:xfrm>
        <a:solidFill>
          <a:srgbClr val="FFFFFF"/>
        </a:solidFill>
      </xdr:grpSpPr>
      <xdr:sp>
        <xdr:nvSpPr>
          <xdr:cNvPr id="2" name="左大かっこ 105"/>
          <xdr:cNvSpPr>
            <a:spLocks/>
          </xdr:cNvSpPr>
        </xdr:nvSpPr>
        <xdr:spPr>
          <a:xfrm>
            <a:off x="8005483" y="7135736"/>
            <a:ext cx="57318" cy="426341"/>
          </a:xfrm>
          <a:prstGeom prst="leftBracket">
            <a:avLst>
              <a:gd name="adj" fmla="val -4887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正方形/長方形 106"/>
          <xdr:cNvSpPr>
            <a:spLocks/>
          </xdr:cNvSpPr>
        </xdr:nvSpPr>
        <xdr:spPr>
          <a:xfrm>
            <a:off x="7914155" y="7278240"/>
            <a:ext cx="224117" cy="166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</a:t>
            </a:r>
          </a:p>
        </xdr:txBody>
      </xdr:sp>
    </xdr:grpSp>
    <xdr:clientData/>
  </xdr:twoCellAnchor>
  <xdr:twoCellAnchor editAs="oneCell">
    <xdr:from>
      <xdr:col>4</xdr:col>
      <xdr:colOff>781050</xdr:colOff>
      <xdr:row>3</xdr:row>
      <xdr:rowOff>57150</xdr:rowOff>
    </xdr:from>
    <xdr:to>
      <xdr:col>4</xdr:col>
      <xdr:colOff>1914525</xdr:colOff>
      <xdr:row>3</xdr:row>
      <xdr:rowOff>1038225</xdr:rowOff>
    </xdr:to>
    <xdr:pic>
      <xdr:nvPicPr>
        <xdr:cNvPr id="4" name="図 10" descr="\\10.1.102.93\fowt\H25年度業務\503パンフレット\使用写真\１浮体接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104900"/>
          <a:ext cx="1133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4</xdr:row>
      <xdr:rowOff>47625</xdr:rowOff>
    </xdr:from>
    <xdr:to>
      <xdr:col>4</xdr:col>
      <xdr:colOff>1924050</xdr:colOff>
      <xdr:row>4</xdr:row>
      <xdr:rowOff>1019175</xdr:rowOff>
    </xdr:to>
    <xdr:pic>
      <xdr:nvPicPr>
        <xdr:cNvPr id="5" name="図 14" descr="\\10.1.102.93\fowt\H25年度業務\503パンフレット\使用写真\２台船運搬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2162175"/>
          <a:ext cx="1152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6</xdr:row>
      <xdr:rowOff>66675</xdr:rowOff>
    </xdr:from>
    <xdr:to>
      <xdr:col>4</xdr:col>
      <xdr:colOff>2028825</xdr:colOff>
      <xdr:row>6</xdr:row>
      <xdr:rowOff>1000125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4314825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809625</xdr:colOff>
      <xdr:row>5</xdr:row>
      <xdr:rowOff>57150</xdr:rowOff>
    </xdr:from>
    <xdr:to>
      <xdr:col>4</xdr:col>
      <xdr:colOff>1943100</xdr:colOff>
      <xdr:row>5</xdr:row>
      <xdr:rowOff>1028700</xdr:rowOff>
    </xdr:to>
    <xdr:pic>
      <xdr:nvPicPr>
        <xdr:cNvPr id="7" name="図 16" descr="\\10.1.102.93\fowt\H25年度業務\503パンフレット\使用写真\３建起し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3238500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1352550</xdr:colOff>
      <xdr:row>9</xdr:row>
      <xdr:rowOff>38100</xdr:rowOff>
    </xdr:from>
    <xdr:to>
      <xdr:col>4</xdr:col>
      <xdr:colOff>2028825</xdr:colOff>
      <xdr:row>9</xdr:row>
      <xdr:rowOff>1038225</xdr:rowOff>
    </xdr:to>
    <xdr:pic>
      <xdr:nvPicPr>
        <xdr:cNvPr id="8" name="図 17" descr="PA186924.JPG"/>
        <xdr:cNvPicPr preferRelativeResize="1">
          <a:picLocks noChangeAspect="1"/>
        </xdr:cNvPicPr>
      </xdr:nvPicPr>
      <xdr:blipFill>
        <a:blip r:embed="rId5"/>
        <a:srcRect l="20741" r="21711"/>
        <a:stretch>
          <a:fillRect/>
        </a:stretch>
      </xdr:blipFill>
      <xdr:spPr>
        <a:xfrm>
          <a:off x="5029200" y="7486650"/>
          <a:ext cx="676275" cy="1000125"/>
        </a:xfrm>
        <a:prstGeom prst="rect">
          <a:avLst/>
        </a:prstGeom>
        <a:noFill/>
        <a:ln w="15875" cmpd="sng">
          <a:noFill/>
        </a:ln>
      </xdr:spPr>
    </xdr:pic>
    <xdr:clientData/>
  </xdr:twoCellAnchor>
  <xdr:twoCellAnchor editAs="oneCell">
    <xdr:from>
      <xdr:col>4</xdr:col>
      <xdr:colOff>704850</xdr:colOff>
      <xdr:row>8</xdr:row>
      <xdr:rowOff>47625</xdr:rowOff>
    </xdr:from>
    <xdr:to>
      <xdr:col>4</xdr:col>
      <xdr:colOff>1343025</xdr:colOff>
      <xdr:row>8</xdr:row>
      <xdr:rowOff>1000125</xdr:rowOff>
    </xdr:to>
    <xdr:pic>
      <xdr:nvPicPr>
        <xdr:cNvPr id="9" name="図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0" y="6429375"/>
          <a:ext cx="628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10</xdr:row>
      <xdr:rowOff>47625</xdr:rowOff>
    </xdr:from>
    <xdr:to>
      <xdr:col>4</xdr:col>
      <xdr:colOff>1933575</xdr:colOff>
      <xdr:row>10</xdr:row>
      <xdr:rowOff>1019175</xdr:rowOff>
    </xdr:to>
    <xdr:pic>
      <xdr:nvPicPr>
        <xdr:cNvPr id="10" name="図 19" descr="\\10.1.102.93\fowt\H25年度業務\503パンフレット\使用写真\6実証海域設置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8562975"/>
          <a:ext cx="1133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9</xdr:row>
      <xdr:rowOff>47625</xdr:rowOff>
    </xdr:from>
    <xdr:to>
      <xdr:col>4</xdr:col>
      <xdr:colOff>1285875</xdr:colOff>
      <xdr:row>9</xdr:row>
      <xdr:rowOff>1038225</xdr:rowOff>
    </xdr:to>
    <xdr:pic>
      <xdr:nvPicPr>
        <xdr:cNvPr id="11" name="図 20" descr="IMG_7479.JPG"/>
        <xdr:cNvPicPr preferRelativeResize="1">
          <a:picLocks noChangeAspect="1"/>
        </xdr:cNvPicPr>
      </xdr:nvPicPr>
      <xdr:blipFill>
        <a:blip r:embed="rId8"/>
        <a:srcRect r="13516"/>
        <a:stretch>
          <a:fillRect/>
        </a:stretch>
      </xdr:blipFill>
      <xdr:spPr>
        <a:xfrm>
          <a:off x="4410075" y="7496175"/>
          <a:ext cx="552450" cy="990600"/>
        </a:xfrm>
        <a:prstGeom prst="rect">
          <a:avLst/>
        </a:prstGeom>
        <a:noFill/>
        <a:ln w="15875" cmpd="sng">
          <a:noFill/>
        </a:ln>
      </xdr:spPr>
    </xdr:pic>
    <xdr:clientData/>
  </xdr:twoCellAnchor>
  <xdr:twoCellAnchor editAs="oneCell">
    <xdr:from>
      <xdr:col>4</xdr:col>
      <xdr:colOff>1409700</xdr:colOff>
      <xdr:row>8</xdr:row>
      <xdr:rowOff>66675</xdr:rowOff>
    </xdr:from>
    <xdr:to>
      <xdr:col>4</xdr:col>
      <xdr:colOff>2019300</xdr:colOff>
      <xdr:row>8</xdr:row>
      <xdr:rowOff>990600</xdr:rowOff>
    </xdr:to>
    <xdr:pic>
      <xdr:nvPicPr>
        <xdr:cNvPr id="12" name="図 21" descr="\\10.1.102.93\fowt\H25年度業務\503パンフレット\使用写真\４風車組立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86350" y="6448425"/>
          <a:ext cx="609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7</xdr:row>
      <xdr:rowOff>57150</xdr:rowOff>
    </xdr:from>
    <xdr:to>
      <xdr:col>4</xdr:col>
      <xdr:colOff>1895475</xdr:colOff>
      <xdr:row>7</xdr:row>
      <xdr:rowOff>1019175</xdr:rowOff>
    </xdr:to>
    <xdr:pic>
      <xdr:nvPicPr>
        <xdr:cNvPr id="13" name="図 2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48175" y="5372100"/>
          <a:ext cx="1123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3</xdr:row>
      <xdr:rowOff>190500</xdr:rowOff>
    </xdr:from>
    <xdr:to>
      <xdr:col>6</xdr:col>
      <xdr:colOff>238125</xdr:colOff>
      <xdr:row>3</xdr:row>
      <xdr:rowOff>590550</xdr:rowOff>
    </xdr:to>
    <xdr:grpSp>
      <xdr:nvGrpSpPr>
        <xdr:cNvPr id="14" name="グループ化 7"/>
        <xdr:cNvGrpSpPr>
          <a:grpSpLocks/>
        </xdr:cNvGrpSpPr>
      </xdr:nvGrpSpPr>
      <xdr:grpSpPr>
        <a:xfrm>
          <a:off x="7372350" y="1238250"/>
          <a:ext cx="190500" cy="400050"/>
          <a:chOff x="7914155" y="1181100"/>
          <a:chExt cx="224117" cy="402119"/>
        </a:xfrm>
        <a:solidFill>
          <a:srgbClr val="FFFFFF"/>
        </a:solidFill>
      </xdr:grpSpPr>
      <xdr:sp>
        <xdr:nvSpPr>
          <xdr:cNvPr id="15" name="左大かっこ 45"/>
          <xdr:cNvSpPr>
            <a:spLocks/>
          </xdr:cNvSpPr>
        </xdr:nvSpPr>
        <xdr:spPr>
          <a:xfrm>
            <a:off x="8003802" y="1181100"/>
            <a:ext cx="45720" cy="402119"/>
          </a:xfrm>
          <a:prstGeom prst="leftBracket">
            <a:avLst>
              <a:gd name="adj" fmla="val -490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正方形/長方形 1"/>
          <xdr:cNvSpPr>
            <a:spLocks/>
          </xdr:cNvSpPr>
        </xdr:nvSpPr>
        <xdr:spPr>
          <a:xfrm>
            <a:off x="7914155" y="1315609"/>
            <a:ext cx="224117" cy="1666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6</xdr:col>
      <xdr:colOff>47625</xdr:colOff>
      <xdr:row>4</xdr:row>
      <xdr:rowOff>514350</xdr:rowOff>
    </xdr:from>
    <xdr:to>
      <xdr:col>6</xdr:col>
      <xdr:colOff>238125</xdr:colOff>
      <xdr:row>4</xdr:row>
      <xdr:rowOff>790575</xdr:rowOff>
    </xdr:to>
    <xdr:grpSp>
      <xdr:nvGrpSpPr>
        <xdr:cNvPr id="17" name="グループ化 3"/>
        <xdr:cNvGrpSpPr>
          <a:grpSpLocks/>
        </xdr:cNvGrpSpPr>
      </xdr:nvGrpSpPr>
      <xdr:grpSpPr>
        <a:xfrm>
          <a:off x="7372350" y="2628900"/>
          <a:ext cx="190500" cy="276225"/>
          <a:chOff x="7914155" y="2531713"/>
          <a:chExt cx="224117" cy="277561"/>
        </a:xfrm>
        <a:solidFill>
          <a:srgbClr val="FFFFFF"/>
        </a:solidFill>
      </xdr:grpSpPr>
      <xdr:sp>
        <xdr:nvSpPr>
          <xdr:cNvPr id="18" name="左大かっこ 46"/>
          <xdr:cNvSpPr>
            <a:spLocks/>
          </xdr:cNvSpPr>
        </xdr:nvSpPr>
        <xdr:spPr>
          <a:xfrm>
            <a:off x="8015008" y="253171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正方形/長方形 51"/>
          <xdr:cNvSpPr>
            <a:spLocks/>
          </xdr:cNvSpPr>
        </xdr:nvSpPr>
        <xdr:spPr>
          <a:xfrm>
            <a:off x="7914155" y="2582368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6</xdr:col>
      <xdr:colOff>47625</xdr:colOff>
      <xdr:row>5</xdr:row>
      <xdr:rowOff>552450</xdr:rowOff>
    </xdr:from>
    <xdr:to>
      <xdr:col>6</xdr:col>
      <xdr:colOff>238125</xdr:colOff>
      <xdr:row>5</xdr:row>
      <xdr:rowOff>828675</xdr:rowOff>
    </xdr:to>
    <xdr:grpSp>
      <xdr:nvGrpSpPr>
        <xdr:cNvPr id="20" name="グループ化 4"/>
        <xdr:cNvGrpSpPr>
          <a:grpSpLocks/>
        </xdr:cNvGrpSpPr>
      </xdr:nvGrpSpPr>
      <xdr:grpSpPr>
        <a:xfrm>
          <a:off x="7372350" y="3733800"/>
          <a:ext cx="190500" cy="276225"/>
          <a:chOff x="7914155" y="3609243"/>
          <a:chExt cx="224117" cy="277561"/>
        </a:xfrm>
        <a:solidFill>
          <a:srgbClr val="FFFFFF"/>
        </a:solidFill>
      </xdr:grpSpPr>
      <xdr:sp>
        <xdr:nvSpPr>
          <xdr:cNvPr id="21" name="左大かっこ 47"/>
          <xdr:cNvSpPr>
            <a:spLocks/>
          </xdr:cNvSpPr>
        </xdr:nvSpPr>
        <xdr:spPr>
          <a:xfrm>
            <a:off x="8003802" y="360924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正方形/長方形 52"/>
          <xdr:cNvSpPr>
            <a:spLocks/>
          </xdr:cNvSpPr>
        </xdr:nvSpPr>
        <xdr:spPr>
          <a:xfrm>
            <a:off x="7914155" y="3668225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</a:t>
            </a:r>
          </a:p>
        </xdr:txBody>
      </xdr:sp>
    </xdr:grpSp>
    <xdr:clientData/>
  </xdr:twoCellAnchor>
  <xdr:twoCellAnchor>
    <xdr:from>
      <xdr:col>6</xdr:col>
      <xdr:colOff>47625</xdr:colOff>
      <xdr:row>6</xdr:row>
      <xdr:rowOff>752475</xdr:rowOff>
    </xdr:from>
    <xdr:to>
      <xdr:col>6</xdr:col>
      <xdr:colOff>238125</xdr:colOff>
      <xdr:row>6</xdr:row>
      <xdr:rowOff>1028700</xdr:rowOff>
    </xdr:to>
    <xdr:grpSp>
      <xdr:nvGrpSpPr>
        <xdr:cNvPr id="23" name="グループ化 8"/>
        <xdr:cNvGrpSpPr>
          <a:grpSpLocks/>
        </xdr:cNvGrpSpPr>
      </xdr:nvGrpSpPr>
      <xdr:grpSpPr>
        <a:xfrm>
          <a:off x="7372350" y="5000625"/>
          <a:ext cx="190500" cy="276225"/>
          <a:chOff x="7914155" y="4830124"/>
          <a:chExt cx="224117" cy="277561"/>
        </a:xfrm>
        <a:solidFill>
          <a:srgbClr val="FFFFFF"/>
        </a:solidFill>
      </xdr:grpSpPr>
      <xdr:sp>
        <xdr:nvSpPr>
          <xdr:cNvPr id="24" name="左大かっこ 48"/>
          <xdr:cNvSpPr>
            <a:spLocks/>
          </xdr:cNvSpPr>
        </xdr:nvSpPr>
        <xdr:spPr>
          <a:xfrm>
            <a:off x="8003802" y="4830124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正方形/長方形 53"/>
          <xdr:cNvSpPr>
            <a:spLocks/>
          </xdr:cNvSpPr>
        </xdr:nvSpPr>
        <xdr:spPr>
          <a:xfrm>
            <a:off x="7914155" y="4896947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</a:t>
            </a:r>
          </a:p>
        </xdr:txBody>
      </xdr:sp>
    </xdr:grpSp>
    <xdr:clientData/>
  </xdr:twoCellAnchor>
  <xdr:twoCellAnchor>
    <xdr:from>
      <xdr:col>6</xdr:col>
      <xdr:colOff>47625</xdr:colOff>
      <xdr:row>7</xdr:row>
      <xdr:rowOff>762000</xdr:rowOff>
    </xdr:from>
    <xdr:to>
      <xdr:col>6</xdr:col>
      <xdr:colOff>238125</xdr:colOff>
      <xdr:row>7</xdr:row>
      <xdr:rowOff>1038225</xdr:rowOff>
    </xdr:to>
    <xdr:grpSp>
      <xdr:nvGrpSpPr>
        <xdr:cNvPr id="26" name="グループ化 9"/>
        <xdr:cNvGrpSpPr>
          <a:grpSpLocks/>
        </xdr:cNvGrpSpPr>
      </xdr:nvGrpSpPr>
      <xdr:grpSpPr>
        <a:xfrm>
          <a:off x="7372350" y="6076950"/>
          <a:ext cx="190500" cy="276225"/>
          <a:chOff x="7914155" y="5894120"/>
          <a:chExt cx="224117" cy="279802"/>
        </a:xfrm>
        <a:solidFill>
          <a:srgbClr val="FFFFFF"/>
        </a:solidFill>
      </xdr:grpSpPr>
      <xdr:sp>
        <xdr:nvSpPr>
          <xdr:cNvPr id="27" name="左大かっこ 49"/>
          <xdr:cNvSpPr>
            <a:spLocks/>
          </xdr:cNvSpPr>
        </xdr:nvSpPr>
        <xdr:spPr>
          <a:xfrm>
            <a:off x="8003802" y="5894120"/>
            <a:ext cx="49978" cy="279802"/>
          </a:xfrm>
          <a:prstGeom prst="leftBracket">
            <a:avLst>
              <a:gd name="adj" fmla="val -4850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正方形/長方形 54"/>
          <xdr:cNvSpPr>
            <a:spLocks/>
          </xdr:cNvSpPr>
        </xdr:nvSpPr>
        <xdr:spPr>
          <a:xfrm>
            <a:off x="7914155" y="5954277"/>
            <a:ext cx="224117" cy="166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6</xdr:col>
      <xdr:colOff>47625</xdr:colOff>
      <xdr:row>8</xdr:row>
      <xdr:rowOff>790575</xdr:rowOff>
    </xdr:from>
    <xdr:to>
      <xdr:col>6</xdr:col>
      <xdr:colOff>238125</xdr:colOff>
      <xdr:row>9</xdr:row>
      <xdr:rowOff>161925</xdr:rowOff>
    </xdr:to>
    <xdr:grpSp>
      <xdr:nvGrpSpPr>
        <xdr:cNvPr id="29" name="グループ化 6"/>
        <xdr:cNvGrpSpPr>
          <a:grpSpLocks/>
        </xdr:cNvGrpSpPr>
      </xdr:nvGrpSpPr>
      <xdr:grpSpPr>
        <a:xfrm>
          <a:off x="7372350" y="7172325"/>
          <a:ext cx="190500" cy="438150"/>
          <a:chOff x="7914155" y="7135736"/>
          <a:chExt cx="224117" cy="426341"/>
        </a:xfrm>
        <a:solidFill>
          <a:srgbClr val="FFFFFF"/>
        </a:solidFill>
      </xdr:grpSpPr>
      <xdr:sp>
        <xdr:nvSpPr>
          <xdr:cNvPr id="30" name="左大かっこ 50"/>
          <xdr:cNvSpPr>
            <a:spLocks/>
          </xdr:cNvSpPr>
        </xdr:nvSpPr>
        <xdr:spPr>
          <a:xfrm>
            <a:off x="8005483" y="7135736"/>
            <a:ext cx="57318" cy="426341"/>
          </a:xfrm>
          <a:prstGeom prst="leftBracket">
            <a:avLst>
              <a:gd name="adj" fmla="val -4887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正方形/長方形 55"/>
          <xdr:cNvSpPr>
            <a:spLocks/>
          </xdr:cNvSpPr>
        </xdr:nvSpPr>
        <xdr:spPr>
          <a:xfrm>
            <a:off x="7914155" y="7278240"/>
            <a:ext cx="224117" cy="16669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f</a:t>
            </a:r>
          </a:p>
        </xdr:txBody>
      </xdr:sp>
    </xdr:grpSp>
    <xdr:clientData/>
  </xdr:twoCellAnchor>
  <xdr:twoCellAnchor>
    <xdr:from>
      <xdr:col>5</xdr:col>
      <xdr:colOff>38100</xdr:colOff>
      <xdr:row>3</xdr:row>
      <xdr:rowOff>38100</xdr:rowOff>
    </xdr:from>
    <xdr:to>
      <xdr:col>5</xdr:col>
      <xdr:colOff>228600</xdr:colOff>
      <xdr:row>3</xdr:row>
      <xdr:rowOff>438150</xdr:rowOff>
    </xdr:to>
    <xdr:grpSp>
      <xdr:nvGrpSpPr>
        <xdr:cNvPr id="32" name="グループ化 59"/>
        <xdr:cNvGrpSpPr>
          <a:grpSpLocks/>
        </xdr:cNvGrpSpPr>
      </xdr:nvGrpSpPr>
      <xdr:grpSpPr>
        <a:xfrm>
          <a:off x="5915025" y="1085850"/>
          <a:ext cx="190500" cy="400050"/>
          <a:chOff x="7914155" y="1181100"/>
          <a:chExt cx="224117" cy="402119"/>
        </a:xfrm>
        <a:solidFill>
          <a:srgbClr val="FFFFFF"/>
        </a:solidFill>
      </xdr:grpSpPr>
      <xdr:sp>
        <xdr:nvSpPr>
          <xdr:cNvPr id="33" name="左大かっこ 60"/>
          <xdr:cNvSpPr>
            <a:spLocks/>
          </xdr:cNvSpPr>
        </xdr:nvSpPr>
        <xdr:spPr>
          <a:xfrm>
            <a:off x="8003802" y="1181100"/>
            <a:ext cx="45720" cy="402119"/>
          </a:xfrm>
          <a:prstGeom prst="leftBracket">
            <a:avLst>
              <a:gd name="adj" fmla="val -490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正方形/長方形 61"/>
          <xdr:cNvSpPr>
            <a:spLocks/>
          </xdr:cNvSpPr>
        </xdr:nvSpPr>
        <xdr:spPr>
          <a:xfrm>
            <a:off x="7914155" y="1315609"/>
            <a:ext cx="224117" cy="1666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38100</xdr:colOff>
      <xdr:row>3</xdr:row>
      <xdr:rowOff>466725</xdr:rowOff>
    </xdr:from>
    <xdr:to>
      <xdr:col>5</xdr:col>
      <xdr:colOff>228600</xdr:colOff>
      <xdr:row>3</xdr:row>
      <xdr:rowOff>742950</xdr:rowOff>
    </xdr:to>
    <xdr:grpSp>
      <xdr:nvGrpSpPr>
        <xdr:cNvPr id="35" name="グループ化 62"/>
        <xdr:cNvGrpSpPr>
          <a:grpSpLocks/>
        </xdr:cNvGrpSpPr>
      </xdr:nvGrpSpPr>
      <xdr:grpSpPr>
        <a:xfrm>
          <a:off x="5915025" y="1514475"/>
          <a:ext cx="190500" cy="276225"/>
          <a:chOff x="7914155" y="2531713"/>
          <a:chExt cx="224117" cy="277561"/>
        </a:xfrm>
        <a:solidFill>
          <a:srgbClr val="FFFFFF"/>
        </a:solidFill>
      </xdr:grpSpPr>
      <xdr:sp>
        <xdr:nvSpPr>
          <xdr:cNvPr id="36" name="左大かっこ 63"/>
          <xdr:cNvSpPr>
            <a:spLocks/>
          </xdr:cNvSpPr>
        </xdr:nvSpPr>
        <xdr:spPr>
          <a:xfrm>
            <a:off x="8015008" y="253171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正方形/長方形 64"/>
          <xdr:cNvSpPr>
            <a:spLocks/>
          </xdr:cNvSpPr>
        </xdr:nvSpPr>
        <xdr:spPr>
          <a:xfrm>
            <a:off x="7914155" y="2582368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5</xdr:col>
      <xdr:colOff>38100</xdr:colOff>
      <xdr:row>3</xdr:row>
      <xdr:rowOff>771525</xdr:rowOff>
    </xdr:from>
    <xdr:to>
      <xdr:col>5</xdr:col>
      <xdr:colOff>228600</xdr:colOff>
      <xdr:row>3</xdr:row>
      <xdr:rowOff>1047750</xdr:rowOff>
    </xdr:to>
    <xdr:grpSp>
      <xdr:nvGrpSpPr>
        <xdr:cNvPr id="38" name="グループ化 65"/>
        <xdr:cNvGrpSpPr>
          <a:grpSpLocks/>
        </xdr:cNvGrpSpPr>
      </xdr:nvGrpSpPr>
      <xdr:grpSpPr>
        <a:xfrm>
          <a:off x="5915025" y="1819275"/>
          <a:ext cx="190500" cy="276225"/>
          <a:chOff x="7914155" y="3609243"/>
          <a:chExt cx="224117" cy="277561"/>
        </a:xfrm>
        <a:solidFill>
          <a:srgbClr val="FFFFFF"/>
        </a:solidFill>
      </xdr:grpSpPr>
      <xdr:sp>
        <xdr:nvSpPr>
          <xdr:cNvPr id="39" name="左大かっこ 66"/>
          <xdr:cNvSpPr>
            <a:spLocks/>
          </xdr:cNvSpPr>
        </xdr:nvSpPr>
        <xdr:spPr>
          <a:xfrm>
            <a:off x="8003802" y="360924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正方形/長方形 67"/>
          <xdr:cNvSpPr>
            <a:spLocks/>
          </xdr:cNvSpPr>
        </xdr:nvSpPr>
        <xdr:spPr>
          <a:xfrm>
            <a:off x="7914155" y="3668225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</a:t>
            </a:r>
          </a:p>
        </xdr:txBody>
      </xdr:sp>
    </xdr:grpSp>
    <xdr:clientData/>
  </xdr:twoCellAnchor>
  <xdr:twoCellAnchor>
    <xdr:from>
      <xdr:col>5</xdr:col>
      <xdr:colOff>38100</xdr:colOff>
      <xdr:row>4</xdr:row>
      <xdr:rowOff>400050</xdr:rowOff>
    </xdr:from>
    <xdr:to>
      <xdr:col>5</xdr:col>
      <xdr:colOff>228600</xdr:colOff>
      <xdr:row>4</xdr:row>
      <xdr:rowOff>676275</xdr:rowOff>
    </xdr:to>
    <xdr:grpSp>
      <xdr:nvGrpSpPr>
        <xdr:cNvPr id="41" name="グループ化 68"/>
        <xdr:cNvGrpSpPr>
          <a:grpSpLocks/>
        </xdr:cNvGrpSpPr>
      </xdr:nvGrpSpPr>
      <xdr:grpSpPr>
        <a:xfrm>
          <a:off x="5915025" y="2514600"/>
          <a:ext cx="190500" cy="276225"/>
          <a:chOff x="7914155" y="2531713"/>
          <a:chExt cx="224117" cy="277561"/>
        </a:xfrm>
        <a:solidFill>
          <a:srgbClr val="FFFFFF"/>
        </a:solidFill>
      </xdr:grpSpPr>
      <xdr:sp>
        <xdr:nvSpPr>
          <xdr:cNvPr id="42" name="左大かっこ 69"/>
          <xdr:cNvSpPr>
            <a:spLocks/>
          </xdr:cNvSpPr>
        </xdr:nvSpPr>
        <xdr:spPr>
          <a:xfrm>
            <a:off x="8015008" y="253171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正方形/長方形 70"/>
          <xdr:cNvSpPr>
            <a:spLocks/>
          </xdr:cNvSpPr>
        </xdr:nvSpPr>
        <xdr:spPr>
          <a:xfrm>
            <a:off x="7914155" y="2582368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5</xdr:col>
      <xdr:colOff>38100</xdr:colOff>
      <xdr:row>5</xdr:row>
      <xdr:rowOff>38100</xdr:rowOff>
    </xdr:from>
    <xdr:to>
      <xdr:col>5</xdr:col>
      <xdr:colOff>228600</xdr:colOff>
      <xdr:row>5</xdr:row>
      <xdr:rowOff>438150</xdr:rowOff>
    </xdr:to>
    <xdr:grpSp>
      <xdr:nvGrpSpPr>
        <xdr:cNvPr id="44" name="グループ化 71"/>
        <xdr:cNvGrpSpPr>
          <a:grpSpLocks/>
        </xdr:cNvGrpSpPr>
      </xdr:nvGrpSpPr>
      <xdr:grpSpPr>
        <a:xfrm>
          <a:off x="5915025" y="3219450"/>
          <a:ext cx="190500" cy="400050"/>
          <a:chOff x="7914155" y="1181100"/>
          <a:chExt cx="224117" cy="402119"/>
        </a:xfrm>
        <a:solidFill>
          <a:srgbClr val="FFFFFF"/>
        </a:solidFill>
      </xdr:grpSpPr>
      <xdr:sp>
        <xdr:nvSpPr>
          <xdr:cNvPr id="45" name="左大かっこ 72"/>
          <xdr:cNvSpPr>
            <a:spLocks/>
          </xdr:cNvSpPr>
        </xdr:nvSpPr>
        <xdr:spPr>
          <a:xfrm>
            <a:off x="8003802" y="1181100"/>
            <a:ext cx="45720" cy="402119"/>
          </a:xfrm>
          <a:prstGeom prst="leftBracket">
            <a:avLst>
              <a:gd name="adj" fmla="val -490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正方形/長方形 73"/>
          <xdr:cNvSpPr>
            <a:spLocks/>
          </xdr:cNvSpPr>
        </xdr:nvSpPr>
        <xdr:spPr>
          <a:xfrm>
            <a:off x="7914155" y="1315609"/>
            <a:ext cx="224117" cy="1666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38100</xdr:colOff>
      <xdr:row>5</xdr:row>
      <xdr:rowOff>466725</xdr:rowOff>
    </xdr:from>
    <xdr:to>
      <xdr:col>5</xdr:col>
      <xdr:colOff>228600</xdr:colOff>
      <xdr:row>5</xdr:row>
      <xdr:rowOff>742950</xdr:rowOff>
    </xdr:to>
    <xdr:grpSp>
      <xdr:nvGrpSpPr>
        <xdr:cNvPr id="47" name="グループ化 74"/>
        <xdr:cNvGrpSpPr>
          <a:grpSpLocks/>
        </xdr:cNvGrpSpPr>
      </xdr:nvGrpSpPr>
      <xdr:grpSpPr>
        <a:xfrm>
          <a:off x="5915025" y="3648075"/>
          <a:ext cx="190500" cy="276225"/>
          <a:chOff x="7914155" y="2531713"/>
          <a:chExt cx="224117" cy="277561"/>
        </a:xfrm>
        <a:solidFill>
          <a:srgbClr val="FFFFFF"/>
        </a:solidFill>
      </xdr:grpSpPr>
      <xdr:sp>
        <xdr:nvSpPr>
          <xdr:cNvPr id="48" name="左大かっこ 75"/>
          <xdr:cNvSpPr>
            <a:spLocks/>
          </xdr:cNvSpPr>
        </xdr:nvSpPr>
        <xdr:spPr>
          <a:xfrm>
            <a:off x="8015008" y="253171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正方形/長方形 76"/>
          <xdr:cNvSpPr>
            <a:spLocks/>
          </xdr:cNvSpPr>
        </xdr:nvSpPr>
        <xdr:spPr>
          <a:xfrm>
            <a:off x="7914155" y="2582368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5</xdr:col>
      <xdr:colOff>38100</xdr:colOff>
      <xdr:row>5</xdr:row>
      <xdr:rowOff>771525</xdr:rowOff>
    </xdr:from>
    <xdr:to>
      <xdr:col>5</xdr:col>
      <xdr:colOff>228600</xdr:colOff>
      <xdr:row>5</xdr:row>
      <xdr:rowOff>1047750</xdr:rowOff>
    </xdr:to>
    <xdr:grpSp>
      <xdr:nvGrpSpPr>
        <xdr:cNvPr id="50" name="グループ化 77"/>
        <xdr:cNvGrpSpPr>
          <a:grpSpLocks/>
        </xdr:cNvGrpSpPr>
      </xdr:nvGrpSpPr>
      <xdr:grpSpPr>
        <a:xfrm>
          <a:off x="5915025" y="3952875"/>
          <a:ext cx="190500" cy="276225"/>
          <a:chOff x="7914155" y="3609243"/>
          <a:chExt cx="224117" cy="277561"/>
        </a:xfrm>
        <a:solidFill>
          <a:srgbClr val="FFFFFF"/>
        </a:solidFill>
      </xdr:grpSpPr>
      <xdr:sp>
        <xdr:nvSpPr>
          <xdr:cNvPr id="51" name="左大かっこ 78"/>
          <xdr:cNvSpPr>
            <a:spLocks/>
          </xdr:cNvSpPr>
        </xdr:nvSpPr>
        <xdr:spPr>
          <a:xfrm>
            <a:off x="8003802" y="360924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正方形/長方形 79"/>
          <xdr:cNvSpPr>
            <a:spLocks/>
          </xdr:cNvSpPr>
        </xdr:nvSpPr>
        <xdr:spPr>
          <a:xfrm>
            <a:off x="7914155" y="3668225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</a:t>
            </a:r>
          </a:p>
        </xdr:txBody>
      </xdr:sp>
    </xdr:grpSp>
    <xdr:clientData/>
  </xdr:twoCellAnchor>
  <xdr:twoCellAnchor>
    <xdr:from>
      <xdr:col>5</xdr:col>
      <xdr:colOff>38100</xdr:colOff>
      <xdr:row>6</xdr:row>
      <xdr:rowOff>219075</xdr:rowOff>
    </xdr:from>
    <xdr:to>
      <xdr:col>5</xdr:col>
      <xdr:colOff>228600</xdr:colOff>
      <xdr:row>6</xdr:row>
      <xdr:rowOff>495300</xdr:rowOff>
    </xdr:to>
    <xdr:grpSp>
      <xdr:nvGrpSpPr>
        <xdr:cNvPr id="53" name="グループ化 80"/>
        <xdr:cNvGrpSpPr>
          <a:grpSpLocks/>
        </xdr:cNvGrpSpPr>
      </xdr:nvGrpSpPr>
      <xdr:grpSpPr>
        <a:xfrm>
          <a:off x="5915025" y="4467225"/>
          <a:ext cx="190500" cy="276225"/>
          <a:chOff x="7914155" y="4830124"/>
          <a:chExt cx="224117" cy="277561"/>
        </a:xfrm>
        <a:solidFill>
          <a:srgbClr val="FFFFFF"/>
        </a:solidFill>
      </xdr:grpSpPr>
      <xdr:sp>
        <xdr:nvSpPr>
          <xdr:cNvPr id="54" name="左大かっこ 81"/>
          <xdr:cNvSpPr>
            <a:spLocks/>
          </xdr:cNvSpPr>
        </xdr:nvSpPr>
        <xdr:spPr>
          <a:xfrm>
            <a:off x="8003802" y="4830124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正方形/長方形 82"/>
          <xdr:cNvSpPr>
            <a:spLocks/>
          </xdr:cNvSpPr>
        </xdr:nvSpPr>
        <xdr:spPr>
          <a:xfrm>
            <a:off x="7914155" y="4896947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</a:t>
            </a:r>
          </a:p>
        </xdr:txBody>
      </xdr:sp>
    </xdr:grpSp>
    <xdr:clientData/>
  </xdr:twoCellAnchor>
  <xdr:twoCellAnchor>
    <xdr:from>
      <xdr:col>5</xdr:col>
      <xdr:colOff>38100</xdr:colOff>
      <xdr:row>6</xdr:row>
      <xdr:rowOff>552450</xdr:rowOff>
    </xdr:from>
    <xdr:to>
      <xdr:col>5</xdr:col>
      <xdr:colOff>228600</xdr:colOff>
      <xdr:row>6</xdr:row>
      <xdr:rowOff>828675</xdr:rowOff>
    </xdr:to>
    <xdr:grpSp>
      <xdr:nvGrpSpPr>
        <xdr:cNvPr id="56" name="グループ化 83"/>
        <xdr:cNvGrpSpPr>
          <a:grpSpLocks/>
        </xdr:cNvGrpSpPr>
      </xdr:nvGrpSpPr>
      <xdr:grpSpPr>
        <a:xfrm>
          <a:off x="5915025" y="4800600"/>
          <a:ext cx="190500" cy="276225"/>
          <a:chOff x="7914155" y="5894120"/>
          <a:chExt cx="224117" cy="279802"/>
        </a:xfrm>
        <a:solidFill>
          <a:srgbClr val="FFFFFF"/>
        </a:solidFill>
      </xdr:grpSpPr>
      <xdr:sp>
        <xdr:nvSpPr>
          <xdr:cNvPr id="57" name="左大かっこ 84"/>
          <xdr:cNvSpPr>
            <a:spLocks/>
          </xdr:cNvSpPr>
        </xdr:nvSpPr>
        <xdr:spPr>
          <a:xfrm>
            <a:off x="8003802" y="5894120"/>
            <a:ext cx="49978" cy="279802"/>
          </a:xfrm>
          <a:prstGeom prst="leftBracket">
            <a:avLst>
              <a:gd name="adj" fmla="val -4850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正方形/長方形 85"/>
          <xdr:cNvSpPr>
            <a:spLocks/>
          </xdr:cNvSpPr>
        </xdr:nvSpPr>
        <xdr:spPr>
          <a:xfrm>
            <a:off x="7914155" y="5954277"/>
            <a:ext cx="224117" cy="166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5</xdr:col>
      <xdr:colOff>38100</xdr:colOff>
      <xdr:row>7</xdr:row>
      <xdr:rowOff>400050</xdr:rowOff>
    </xdr:from>
    <xdr:to>
      <xdr:col>5</xdr:col>
      <xdr:colOff>228600</xdr:colOff>
      <xdr:row>7</xdr:row>
      <xdr:rowOff>676275</xdr:rowOff>
    </xdr:to>
    <xdr:grpSp>
      <xdr:nvGrpSpPr>
        <xdr:cNvPr id="59" name="グループ化 86"/>
        <xdr:cNvGrpSpPr>
          <a:grpSpLocks/>
        </xdr:cNvGrpSpPr>
      </xdr:nvGrpSpPr>
      <xdr:grpSpPr>
        <a:xfrm>
          <a:off x="5915025" y="5715000"/>
          <a:ext cx="190500" cy="276225"/>
          <a:chOff x="7914155" y="5894120"/>
          <a:chExt cx="224117" cy="279802"/>
        </a:xfrm>
        <a:solidFill>
          <a:srgbClr val="FFFFFF"/>
        </a:solidFill>
      </xdr:grpSpPr>
      <xdr:sp>
        <xdr:nvSpPr>
          <xdr:cNvPr id="60" name="左大かっこ 87"/>
          <xdr:cNvSpPr>
            <a:spLocks/>
          </xdr:cNvSpPr>
        </xdr:nvSpPr>
        <xdr:spPr>
          <a:xfrm>
            <a:off x="8003802" y="5894120"/>
            <a:ext cx="49978" cy="279802"/>
          </a:xfrm>
          <a:prstGeom prst="leftBracket">
            <a:avLst>
              <a:gd name="adj" fmla="val -4850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正方形/長方形 88"/>
          <xdr:cNvSpPr>
            <a:spLocks/>
          </xdr:cNvSpPr>
        </xdr:nvSpPr>
        <xdr:spPr>
          <a:xfrm>
            <a:off x="7914155" y="5954277"/>
            <a:ext cx="224117" cy="166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  <xdr:twoCellAnchor>
    <xdr:from>
      <xdr:col>5</xdr:col>
      <xdr:colOff>38100</xdr:colOff>
      <xdr:row>8</xdr:row>
      <xdr:rowOff>38100</xdr:rowOff>
    </xdr:from>
    <xdr:to>
      <xdr:col>5</xdr:col>
      <xdr:colOff>228600</xdr:colOff>
      <xdr:row>8</xdr:row>
      <xdr:rowOff>438150</xdr:rowOff>
    </xdr:to>
    <xdr:grpSp>
      <xdr:nvGrpSpPr>
        <xdr:cNvPr id="62" name="グループ化 89"/>
        <xdr:cNvGrpSpPr>
          <a:grpSpLocks/>
        </xdr:cNvGrpSpPr>
      </xdr:nvGrpSpPr>
      <xdr:grpSpPr>
        <a:xfrm>
          <a:off x="5915025" y="6419850"/>
          <a:ext cx="190500" cy="400050"/>
          <a:chOff x="7914155" y="1181100"/>
          <a:chExt cx="224117" cy="402119"/>
        </a:xfrm>
        <a:solidFill>
          <a:srgbClr val="FFFFFF"/>
        </a:solidFill>
      </xdr:grpSpPr>
      <xdr:sp>
        <xdr:nvSpPr>
          <xdr:cNvPr id="63" name="左大かっこ 90"/>
          <xdr:cNvSpPr>
            <a:spLocks/>
          </xdr:cNvSpPr>
        </xdr:nvSpPr>
        <xdr:spPr>
          <a:xfrm>
            <a:off x="8003802" y="1181100"/>
            <a:ext cx="45720" cy="402119"/>
          </a:xfrm>
          <a:prstGeom prst="leftBracket">
            <a:avLst>
              <a:gd name="adj" fmla="val -4905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正方形/長方形 91"/>
          <xdr:cNvSpPr>
            <a:spLocks/>
          </xdr:cNvSpPr>
        </xdr:nvSpPr>
        <xdr:spPr>
          <a:xfrm>
            <a:off x="7914155" y="1315609"/>
            <a:ext cx="224117" cy="1666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</a:t>
            </a:r>
          </a:p>
        </xdr:txBody>
      </xdr:sp>
    </xdr:grpSp>
    <xdr:clientData/>
  </xdr:twoCellAnchor>
  <xdr:twoCellAnchor>
    <xdr:from>
      <xdr:col>5</xdr:col>
      <xdr:colOff>38100</xdr:colOff>
      <xdr:row>8</xdr:row>
      <xdr:rowOff>466725</xdr:rowOff>
    </xdr:from>
    <xdr:to>
      <xdr:col>5</xdr:col>
      <xdr:colOff>228600</xdr:colOff>
      <xdr:row>8</xdr:row>
      <xdr:rowOff>742950</xdr:rowOff>
    </xdr:to>
    <xdr:grpSp>
      <xdr:nvGrpSpPr>
        <xdr:cNvPr id="65" name="グループ化 92"/>
        <xdr:cNvGrpSpPr>
          <a:grpSpLocks/>
        </xdr:cNvGrpSpPr>
      </xdr:nvGrpSpPr>
      <xdr:grpSpPr>
        <a:xfrm>
          <a:off x="5915025" y="6848475"/>
          <a:ext cx="190500" cy="276225"/>
          <a:chOff x="7914155" y="2531713"/>
          <a:chExt cx="224117" cy="277561"/>
        </a:xfrm>
        <a:solidFill>
          <a:srgbClr val="FFFFFF"/>
        </a:solidFill>
      </xdr:grpSpPr>
      <xdr:sp>
        <xdr:nvSpPr>
          <xdr:cNvPr id="66" name="左大かっこ 93"/>
          <xdr:cNvSpPr>
            <a:spLocks/>
          </xdr:cNvSpPr>
        </xdr:nvSpPr>
        <xdr:spPr>
          <a:xfrm>
            <a:off x="8015008" y="253171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正方形/長方形 94"/>
          <xdr:cNvSpPr>
            <a:spLocks/>
          </xdr:cNvSpPr>
        </xdr:nvSpPr>
        <xdr:spPr>
          <a:xfrm>
            <a:off x="7914155" y="2582368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</a:t>
            </a:r>
          </a:p>
        </xdr:txBody>
      </xdr:sp>
    </xdr:grpSp>
    <xdr:clientData/>
  </xdr:twoCellAnchor>
  <xdr:twoCellAnchor>
    <xdr:from>
      <xdr:col>5</xdr:col>
      <xdr:colOff>38100</xdr:colOff>
      <xdr:row>8</xdr:row>
      <xdr:rowOff>771525</xdr:rowOff>
    </xdr:from>
    <xdr:to>
      <xdr:col>5</xdr:col>
      <xdr:colOff>228600</xdr:colOff>
      <xdr:row>8</xdr:row>
      <xdr:rowOff>1047750</xdr:rowOff>
    </xdr:to>
    <xdr:grpSp>
      <xdr:nvGrpSpPr>
        <xdr:cNvPr id="68" name="グループ化 95"/>
        <xdr:cNvGrpSpPr>
          <a:grpSpLocks/>
        </xdr:cNvGrpSpPr>
      </xdr:nvGrpSpPr>
      <xdr:grpSpPr>
        <a:xfrm>
          <a:off x="5915025" y="7153275"/>
          <a:ext cx="190500" cy="276225"/>
          <a:chOff x="7914155" y="3609243"/>
          <a:chExt cx="224117" cy="277561"/>
        </a:xfrm>
        <a:solidFill>
          <a:srgbClr val="FFFFFF"/>
        </a:solidFill>
      </xdr:grpSpPr>
      <xdr:sp>
        <xdr:nvSpPr>
          <xdr:cNvPr id="69" name="左大かっこ 96"/>
          <xdr:cNvSpPr>
            <a:spLocks/>
          </xdr:cNvSpPr>
        </xdr:nvSpPr>
        <xdr:spPr>
          <a:xfrm>
            <a:off x="8003802" y="3609243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正方形/長方形 97"/>
          <xdr:cNvSpPr>
            <a:spLocks/>
          </xdr:cNvSpPr>
        </xdr:nvSpPr>
        <xdr:spPr>
          <a:xfrm>
            <a:off x="7914155" y="3668225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</a:t>
            </a:r>
          </a:p>
        </xdr:txBody>
      </xdr:sp>
    </xdr:grpSp>
    <xdr:clientData/>
  </xdr:twoCellAnchor>
  <xdr:twoCellAnchor>
    <xdr:from>
      <xdr:col>5</xdr:col>
      <xdr:colOff>38100</xdr:colOff>
      <xdr:row>9</xdr:row>
      <xdr:rowOff>247650</xdr:rowOff>
    </xdr:from>
    <xdr:to>
      <xdr:col>5</xdr:col>
      <xdr:colOff>228600</xdr:colOff>
      <xdr:row>9</xdr:row>
      <xdr:rowOff>523875</xdr:rowOff>
    </xdr:to>
    <xdr:grpSp>
      <xdr:nvGrpSpPr>
        <xdr:cNvPr id="71" name="グループ化 98"/>
        <xdr:cNvGrpSpPr>
          <a:grpSpLocks/>
        </xdr:cNvGrpSpPr>
      </xdr:nvGrpSpPr>
      <xdr:grpSpPr>
        <a:xfrm>
          <a:off x="5915025" y="7696200"/>
          <a:ext cx="190500" cy="276225"/>
          <a:chOff x="7914155" y="4830124"/>
          <a:chExt cx="224117" cy="277561"/>
        </a:xfrm>
        <a:solidFill>
          <a:srgbClr val="FFFFFF"/>
        </a:solidFill>
      </xdr:grpSpPr>
      <xdr:sp>
        <xdr:nvSpPr>
          <xdr:cNvPr id="72" name="左大かっこ 99"/>
          <xdr:cNvSpPr>
            <a:spLocks/>
          </xdr:cNvSpPr>
        </xdr:nvSpPr>
        <xdr:spPr>
          <a:xfrm>
            <a:off x="8003802" y="4830124"/>
            <a:ext cx="49978" cy="277561"/>
          </a:xfrm>
          <a:prstGeom prst="leftBracket">
            <a:avLst>
              <a:gd name="adj" fmla="val -485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正方形/長方形 100"/>
          <xdr:cNvSpPr>
            <a:spLocks/>
          </xdr:cNvSpPr>
        </xdr:nvSpPr>
        <xdr:spPr>
          <a:xfrm>
            <a:off x="7914155" y="4896947"/>
            <a:ext cx="224117" cy="1667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</a:t>
            </a:r>
          </a:p>
        </xdr:txBody>
      </xdr:sp>
    </xdr:grpSp>
    <xdr:clientData/>
  </xdr:twoCellAnchor>
  <xdr:twoCellAnchor>
    <xdr:from>
      <xdr:col>5</xdr:col>
      <xdr:colOff>38100</xdr:colOff>
      <xdr:row>9</xdr:row>
      <xdr:rowOff>581025</xdr:rowOff>
    </xdr:from>
    <xdr:to>
      <xdr:col>5</xdr:col>
      <xdr:colOff>228600</xdr:colOff>
      <xdr:row>9</xdr:row>
      <xdr:rowOff>857250</xdr:rowOff>
    </xdr:to>
    <xdr:grpSp>
      <xdr:nvGrpSpPr>
        <xdr:cNvPr id="74" name="グループ化 101"/>
        <xdr:cNvGrpSpPr>
          <a:grpSpLocks/>
        </xdr:cNvGrpSpPr>
      </xdr:nvGrpSpPr>
      <xdr:grpSpPr>
        <a:xfrm>
          <a:off x="5915025" y="8029575"/>
          <a:ext cx="190500" cy="276225"/>
          <a:chOff x="7914155" y="5894120"/>
          <a:chExt cx="224117" cy="279802"/>
        </a:xfrm>
        <a:solidFill>
          <a:srgbClr val="FFFFFF"/>
        </a:solidFill>
      </xdr:grpSpPr>
      <xdr:sp>
        <xdr:nvSpPr>
          <xdr:cNvPr id="75" name="左大かっこ 102"/>
          <xdr:cNvSpPr>
            <a:spLocks/>
          </xdr:cNvSpPr>
        </xdr:nvSpPr>
        <xdr:spPr>
          <a:xfrm>
            <a:off x="8003802" y="5894120"/>
            <a:ext cx="49978" cy="279802"/>
          </a:xfrm>
          <a:prstGeom prst="leftBracket">
            <a:avLst>
              <a:gd name="adj" fmla="val -48509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正方形/長方形 103"/>
          <xdr:cNvSpPr>
            <a:spLocks/>
          </xdr:cNvSpPr>
        </xdr:nvSpPr>
        <xdr:spPr>
          <a:xfrm>
            <a:off x="7914155" y="5954277"/>
            <a:ext cx="224117" cy="166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35036;&#21161;&#24037;&#27861;&#12398;&#36984;&#23450;&#65288;&#37444;&#24314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WINDOWS\&#65411;&#65438;&#65405;&#65400;&#65412;&#65391;&#65420;&#65439;\&#26976;&#26412;&#12487;&#12540;&#12479;&#12540;\&#22235;&#22269;&#22320;&#26041;\&#20304;&#34276;&#25918;&#27700;&#36335;\&#27010;&#31639;&#24037;&#20107;&#36027;\&#27700;&#25244;&#12365;&#23380;13.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D\&#12487;&#12540;&#12479;&#12540;\&#65288;&#26666;&#65289;&#12459;&#12486;&#12483;&#12463;&#12473;\&#35036;&#21161;&#24037;&#27861;&#36984;&#23450;&#12501;&#12525;&#12540;\&#37857;&#38754;&#23550;&#31574;&#36984;&#23450;&#12501;&#12525;&#1254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ONSYA6\&#24037;&#20855;&#26448;&#26009;&#37096;\&#35336;&#30011;&#26360;&#12501;&#12457;&#12540;&#12510;&#12483;&#12488;\&#12501;&#12455;&#12452;&#12473;&#12508;&#12523;&#12488;&#65288;&#12510;&#12523;&#12481;&#36984;&#25246;&#21487;&#6528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0491;&#21029;&#12450;&#12463;&#12475;&#12473;&#21046;&#38480;&#12501;&#12457;&#12523;&#12480;$\&#26032;&#21271;&#20061;&#24030;&#31354;&#28207;&#36899;&#32097;&#27211;&#25216;&#34899;&#32232;\&#26032;&#21271;&#20061;&#24030;&#27211;&#65318;&#65315;&#36027;&#27604;&#3661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shareddocs\&#35373;&#35336;&#23460;(&#26032;&#65289;\&#9319;&#26908;&#35342;&#26360;&#12539;&#35336;&#30011;&#26360;&#12539;&#35373;&#35336;&#26360;\&#35036;&#21161;&#24037;&#27861;&#35336;&#30011;&#26360;\&#9312;&#27880;&#20837;&#24335;&#12508;&#12523;&#12488;\&#9319;&#27880;&#20837;&#24335;&#65420;&#65386;&#65394;&#65405;&#65422;&#65438;&#65433;&#65412;&#65288;&#35336;&#31639;&#12394;&#12375;%20SRF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shareddocs\&#35373;&#35336;&#23460;(&#26032;&#65289;\&#9319;&#26908;&#35342;&#26360;&#12539;&#35336;&#30011;&#26360;&#12539;&#35373;&#35336;&#26360;\&#35036;&#21161;&#24037;&#27861;&#35336;&#30011;&#26360;\&#9312;&#27880;&#20837;&#24335;&#12508;&#12523;&#12488;\&#9312;&#27880;&#20837;&#24335;&#65420;&#65387;&#65393;&#65422;&#65439;&#65392;&#65432;&#65437;&#65400;&#65438;&#65288;&#27161;&#28310;&#6528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shareddocs\&#35373;&#35336;&#23460;(&#26032;&#65289;\&#9319;&#26908;&#35342;&#26360;&#12539;&#35336;&#30011;&#26360;&#12539;&#35373;&#35336;&#26360;\&#35036;&#21161;&#24037;&#27861;&#35336;&#30011;&#26360;\&#9312;&#27880;&#20837;&#24335;&#12508;&#12523;&#12488;\&#9316;&#27880;&#20837;&#24335;&#65420;&#65387;&#65393;&#65422;&#65439;&#65392;&#65432;&#65437;&#65400;&#65438;&#65288;&#65395;&#65434;&#65408;&#65437;&#65433;&#65392;&#65420;&#6528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20870;&#35895;&#65332;&#65326;\&#31532;&#65297;&#22238;&#25171;&#21512;\&#12392;&#12426;&#12354;&#12360;&#12378;&#20445;&#23384;\&#32784;&#21147;&#26908;&#35342;\&#37628;&#31649;&#12497;&#12452;&#12503;&#12523;&#12540;&#12501;&#35336;&#3163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D\&#12487;&#12540;&#12479;&#12540;\&#65288;&#26666;&#65289;&#12459;&#12486;&#12483;&#12463;&#12473;\&#29289;&#20214;&#65288;&#38306;&#35199;&#65289;\&#24049;&#26000;&#65332;&#65326;\&#35036;&#21161;&#24037;&#27861;&#12398;&#26908;&#35342;\&#65395;&#65434;&#65408;&#65437;&#65433;&#65392;&#65420;&#24037;&#27861;&#65288;&#65404;&#65438;&#65386;&#65397;&#65420;&#65435;&#65437;&#65411;&#12289;&#24179;&#25104;&#65297;&#65297;&#24180;&#65289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22478;&#12398;&#21488;&#65332;&#65326;\&#35036;&#21161;&#24037;&#27861;&#27604;&#36611;&#34920;\&#65313;&#65319;&#65318;-P&#24037;&#27861;(&#20870;&#26609;&#12289;&#21069;&#65307;&#24179;&#25104;11&#24180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shareddocs\&#20316;&#26989;&#20013;&#29289;&#20214;\&#9312;&#20316;&#26989;&#20013;&#29289;&#20214;\&#12381;&#12398;&#20182;\&#23500;&#22763;&#22478;&#65298;&#21495;&#65332;&#65326;&#65288;&#28165;&#27700;&#24314;&#35373;&#65289;\&#27010;&#31639;&#24037;&#20107;&#36027;\&#25313;&#24133;&#22411;\&#25313;&#24133;&#36027;&#29992;&#65288;3&#24515;&#20870;&#65289;&#19978;&#2132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26032;&#35215;&#38283;&#30330;\&#12497;&#12494;&#12521;&#12510;\&#31309;&#31639;&#65295;&#20385;&#26684;\&#31309;&#31639;&#22522;&#28310;(&#12377;&#12409;&#12390;&#12398;&#12473;&#12479;&#12531;&#12480;&#12540;&#12489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shareddocs\&#35373;&#35336;&#23460;(&#26032;&#65289;\&#9319;&#26908;&#35342;&#26360;&#12539;&#35336;&#30011;&#26360;&#12539;&#35373;&#35336;&#26360;\&#35036;&#21161;&#24037;&#27861;&#35336;&#30011;&#26360;\&#9312;&#27880;&#20837;&#24335;&#12508;&#12523;&#12488;\&#9317;&#65427;&#65433;&#65408;&#65433;&#20805;&#22635;&#65435;&#65391;&#65400;&#65422;&#65438;&#65433;&#65412;&#2403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htgl16a\share\&#29289;&#20214;\&#24341;&#20304;&#31532;&#19968;&#65332;&#65358;&#65288;&#40251;&#27744;&#65289;\&#23431;&#30000;&#35506;&#38263;\&#20462;&#27491;&#29256;\&#20999;&#32701;&#38754;&#12398;&#23433;&#2345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YBS-61\&#12487;&#12473;&#12463;&#12488;&#12483;&#12503;\&#26412;&#24215;&#26481;&#20140;&#21942;&#26989;&#37096;\&#24195;&#23798;&#24066;&#22826;&#30000;&#24029;&#27211;&#26753;\&#35211;&#31309;&#12426;\&#26412;&#24215;&#26481;&#20140;&#21942;&#26989;&#37096;\&#26412;&#29287;&#33256;&#28207;&#36947;&#36335;\&#35211;&#31309;&#12426;&#38306;&#20418;\H23.03.25&#25552;&#20986;\&#35211;&#31309;&#12426;&#2636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&#29289;&#20214;&#65288;&#36817;&#30079;&#65289;\&#29289;&#20214;&#65288;&#65402;&#65437;&#65403;&#65433;&#12539;&#24441;&#25152;&#65289;\&#40251;&#27744;&#32068;&#65295;&#23665;&#30000;&#27663;\&#65313;&#65319;&#65318;&#65293;&#65328;&#24037;&#27861;&#12398;&#35336;&#30011;\&#65313;&#65319;&#65318;&#24037;&#27861;&#65288;&#24179;&#25104;&#65297;&#65296;&#24180;&#65305;&#26376;&#6528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&#29289;&#20214;&#65288;&#36817;&#30079;&#65289;\&#12487;&#12540;&#12479;&#12540;\&#65288;&#26666;&#65289;&#12459;&#12486;&#12483;&#12463;&#12473;\&#29289;&#20214;&#65288;&#38306;&#35199;&#65289;\&#20870;&#35895;&#65332;&#65326;\&#31532;&#65297;&#22238;&#25171;&#21512;\&#12392;&#12426;&#12354;&#12360;&#12378;&#20445;&#23384;\&#32784;&#21147;&#26908;&#35342;\&#37628;&#31649;&#12497;&#12452;&#12503;&#12523;&#12540;&#12501;&#35336;&#3163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b73c6d\disk\DOCUME~1\ADMINI~1\LOCALS~1\Temp\Documents%20and%20Settings\YBS-61\&#12487;&#12473;&#12463;&#12488;&#12483;&#12503;\&#35211;&#31309;&#12426;&#2636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35336;&#30011;&#26360;&#12501;&#12457;&#12540;&#12510;&#12483;&#12488;\&#12501;&#12455;&#12452;&#12473;&#12508;&#12523;&#12488;&#65288;&#12510;&#12523;&#12481;&#36984;&#25246;&#21487;&#65289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D\&#12487;&#12540;&#12479;&#12540;\&#65288;&#26666;&#65289;&#12459;&#12486;&#12483;&#12463;&#12473;\&#29289;&#20214;&#65288;&#22235;&#22269;&#65289;\&#35199;&#27849;TN\&#35036;&#21161;&#24037;&#27861;&#26908;&#35342;&#26360;\&#65301;&#65294;&#35036;&#21161;&#24037;&#27861;&#12398;&#36984;&#2345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&#35373;&#35336;&#23460;\&#12503;&#12525;&#12464;&#12521;&#12512;\&#35036;&#21161;&#24037;&#27861;&#35336;&#30011;&#26360;\AGF&#24037;&#27861;\&#12525;&#12473;&#12488;\AGF&#24037;&#27861;&#65288;&#26481;&#37030;&#65435;&#65405;&#65412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&#65297;\&#29289;&#20214;&#65288;&#36817;&#30079;&#65289;\&#19978;&#12494;&#22478;&#65332;&#65326;&#65288;&#40575;&#23798;&#65289;\&#32066;&#28857;&#20596;&#22353;&#21475;&#37096;&#26908;&#35342;\&#26908;&#35342;&#26360;&#26368;&#32066;H16.8.23\&#26908;&#35342;&#26360;\&#12496;&#12483;&#12463;&#12487;&#12540;&#12479;\&#25313;&#24133;&#36027;&#29992;&#65288;3&#24515;&#20870;&#65289;&#65313;&#65319;&#65318;&#65293;&#65331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46\D\&#35336;&#30011;&#26360;&#12501;&#12457;&#12540;&#12510;&#12483;&#12488;\AGF-P&#24037;&#27861;&#65288;&#65323;&#65313;&#65332;&#65289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36763;&#30382;&#65332;&#65326;\&#22353;&#20869;&#30772;&#30741;&#24111;&#37096;\&#65313;&#65319;&#65318;&#24037;&#27861;&#65288;&#24179;&#25104;&#65297;&#65296;&#24180;&#65305;&#26376;&#65289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12503;&#12525;&#12464;&#12521;&#12512;\&#35036;&#21161;&#24037;&#27861;&#35336;&#30011;&#26360;\&#27880;&#20837;&#24335;&#65420;&#65387;&#65393;&#65422;&#65439;&#65392;&#65432;&#65437;&#65400;&#65438;\&#65328;&#65333;&#65293;&#65321;&#65318;&#24037;&#27861;&#65288;&#65404;&#65438;&#65386;&#65397;&#65420;&#65435;&#65397;&#65437;&#65411;&#27880;&#20837;&#37327;&#12289;&#24179;&#25104;&#65297;&#65297;&#24180;&#65289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26696;&#26465;&#65332;&#65326;\&#35036;&#21161;&#24037;&#27861;&#35336;&#30011;&#26360;\&#65313;&#65319;&#65318;&#24037;&#27861;&#65288;&#24179;&#25104;&#65297;&#65296;&#24180;&#65305;&#26376;&#65289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24049;&#26000;&#65332;&#65326;\&#35036;&#21161;&#24037;&#27861;&#12398;&#26908;&#35342;\&#65395;&#65434;&#65408;&#65437;&#65433;&#65392;&#65420;&#24037;&#27861;&#65288;&#65404;&#65438;&#65386;&#65397;&#65420;&#65435;&#65437;&#65411;&#12289;&#24179;&#25104;&#65297;&#65297;&#24180;&#65289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shareddocs\&#35373;&#35336;&#23460;(&#26032;&#65289;\&#9319;&#26908;&#35342;&#26360;&#12539;&#35336;&#30011;&#26360;&#12539;&#35373;&#35336;&#26360;\&#35036;&#21161;&#24037;&#27861;&#35336;&#30011;&#26360;\&#9312;&#27880;&#20837;&#24335;&#12508;&#12523;&#12488;\&#9314;&#27880;&#20837;&#24335;&#65420;&#65387;&#65393;&#65422;&#65439;&#65392;&#65432;&#65437;&#65400;&#65438;&#65288;ES-IF&#24037;&#27861;&#65289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12503;&#12525;&#12464;&#12521;&#12512;\&#35036;&#21161;&#24037;&#27861;&#35336;&#30011;&#26360;\&#12501;&#12455;&#12452;&#12473;&#12508;&#12523;&#12488;&#65288;&#12371;&#12371;&#12363;&#12425;&#65289;\&#12501;&#12455;&#12452;&#12473;&#12508;&#12523;&#12488;&#65288;SRF&#27880;&#20837;&#65306;&#65404;&#65438;&#65386;&#65397;&#65420;&#65435;&#65437;&#65411;&#29256;&#65289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D\&#12487;&#12540;&#12479;&#12540;\&#65288;&#26666;&#65289;&#12459;&#12486;&#12483;&#12463;&#12473;\&#12503;&#12525;&#12464;&#12521;&#12512;\&#35036;&#21161;&#24037;&#27861;&#35336;&#30011;&#26360;\AGF-P&#24037;&#27861;\&#24460;&#21481;&#12365;\AGF-P&#24037;&#27861;&#65288;&#20870;&#37648;&#65292;&#24460;%20&#65289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35336;&#30011;&#26360;&#12501;&#12457;&#12540;&#12510;&#12483;&#12488;\&#65420;&#65386;&#65394;&#65405;&#29992;Small-P&#24037;&#27861;(1999.12.13&#65289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12503;&#12525;&#12464;&#12521;&#12512;\&#35036;&#21161;&#24037;&#27861;&#35336;&#30011;&#26360;\AGF-P&#24037;&#27861;\&#65313;&#65319;&#65318;-P&#24037;&#27861;(&#20870;&#26609;&#12289;&#21069;&#65307;&#24179;&#25104;11&#24180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D\&#12487;&#12540;&#12479;&#12540;\&#65288;&#26666;&#65289;&#12459;&#12486;&#12483;&#12463;&#12473;\&#29289;&#20214;&#65288;&#38306;&#35199;&#65289;\&#20870;&#35895;&#65332;&#65326;\&#31532;&#65297;&#22238;&#25171;&#21512;\&#12392;&#12426;&#12354;&#12360;&#12378;&#20445;&#23384;\&#32784;&#21147;&#26908;&#35342;\&#37628;&#31649;&#12497;&#12452;&#12503;&#12523;&#12540;&#12501;&#35336;&#31639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24314;&#35373;3\&#65313;&#65319;&#65318;-P&#24037;&#27861;&#28165;&#27700;&#31532;3&#12488;&#12531;&#12493;&#12523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65402;&#65437;&#65403;&#65433;&#12539;&#24441;&#25152;&#65289;\&#26126;&#30707;&#31532;&#65298;&#65332;&#65326;\&#33050;&#37096;&#23433;&#23450;&#23550;&#31574;&#12398;&#26908;&#35342;\&#12524;&#12483;&#12464;&#12497;&#12452;&#12523;&#65288;&#35282;&#24230;&#35036;&#27491;&#26696;&#65289;&#65307;&#945;&#65316;&#65360;&#35336;&#3163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36763;&#30382;&#65332;&#65326;\&#22353;&#20869;&#30772;&#30741;&#24111;&#37096;\&#65313;&#65319;&#65318;-P&#24037;&#27861;10.4m(&#12525;&#12473;&#12488;&#26368;&#26032;)&#65307;&#22353;&#20869;&#30772;&#30741;&#24111;&#65289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0491;&#21029;&#12450;&#12463;&#12475;&#12473;&#21046;&#38480;&#12501;&#12457;&#12523;&#12480;$\&#20037;&#31859;&#30010;&#31532;&#65297;&#27738;&#27700;&#24185;&#32218;\&#23455;&#34892;&#20104;&#31639;&#31561;\&#20037;&#31859;&#27880;&#25991;&#37329;&#38989;&#31639;&#23450;&#29992;&#22793;&#26356;&#24037;&#21306;1015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7;&#12540;&#12479;&#12540;\&#65288;&#26666;&#65289;&#12459;&#12486;&#12483;&#12463;&#12473;\&#29289;&#20214;&#65288;&#38306;&#35199;&#65289;\&#24179;&#30000;&#65332;&#65326;\&#65313;&#65319;&#65318;-P&#24037;&#27861;(&#20870;&#26609;&#12289;&#24179;&#25104;&#65297;&#65296;&#24180;)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0491;&#21029;&#12450;&#12463;&#12475;&#12473;&#21046;&#38480;&#12501;&#12457;&#12523;&#12480;$\DATA\&#26032;&#35211;&#24185;&#32218;\&#23455;&#34892;&#20104;&#31639;&#26360;\&#23455;&#34892;&#20104;&#31639;&#26360;A4&#27096;&#24335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sv01\&#20491;&#21029;&#12450;&#12463;&#12475;&#12473;&#21046;&#38480;&#12501;&#12457;&#12523;&#12480;$\Documents%20and%20Settings\TODA\&#12487;&#12473;&#12463;&#12488;&#12483;&#12503;\nakao\My%20Documents%20-%20nakao%20(Todg85011)\&#29590;&#35199;\WINDOWS\TEMP\EXCEL&#20986;&#21147;&#36039;&#26009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019\SharedDocs\&#35373;&#35336;&#23460;(&#26032;&#65289;\&#9319;&#26908;&#35342;&#26360;&#12539;&#35336;&#30011;&#26360;&#12539;&#35373;&#35336;&#26360;\&#35036;&#21161;&#24037;&#27861;&#35336;&#30011;&#26360;\&#9313;&#65313;&#65319;&#65318;&#24037;&#27861;&#65288;&#12454;&#12524;&#12479;&#12531;&#31995;&#65289;\&#12524;&#12483;&#12464;&#12497;&#12452;&#12523;&#24037;&#27861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87;&#12540;&#12479;&#12540;\&#65288;&#26666;&#65289;&#12459;&#12486;&#12483;&#12463;&#12473;\&#12503;&#12525;&#12464;&#12521;&#12512;\&#35036;&#21161;&#24037;&#27861;&#35336;&#30011;&#26360;\&#27880;&#20837;&#24335;&#65420;&#65387;&#65393;&#65422;&#65439;&#65392;&#65432;&#65437;&#65400;&#65438;\&#65395;&#65434;&#65408;&#65437;&#65433;&#65392;&#65420;&#24037;&#27861;&#65288;&#65404;&#65438;&#65386;&#65397;&#65420;&#65435;&#65437;&#65411;&#12289;&#24179;&#25104;&#65297;&#65297;&#24180;&#65289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12503;&#12525;&#12464;&#12521;&#12512;\&#35036;&#21161;&#24037;&#27861;&#35336;&#30011;&#26360;\Small-P&#24037;&#27861;\&#21069;&#21481;&#12365;\Small-P&#24037;&#27861;&#65288;&#21069;&#65307;&#65404;&#65432;&#65398;&#65434;&#65404;&#65438;&#65437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D\&#12487;&#12540;&#12479;&#12540;\&#65288;&#26666;&#65289;&#12459;&#12486;&#12483;&#12463;&#12473;\&#29289;&#20214;&#65288;&#38306;&#35199;&#65289;\&#32321;&#34276;&#65332;&#65326;\&#35036;&#21161;&#24037;&#27861;&#26908;&#35342;&#12539;&#35336;&#30011;&#26360;\&#35036;&#21161;&#24037;&#27861;&#26908;&#35342;&#26360;&#65288;&#22353;&#20869;&#33030;&#24369;&#3709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275;&#31435;&#12288;&#24544;&#24422;\D\&#12487;&#12540;&#12479;&#12540;\&#65288;&#26666;&#65289;&#12459;&#12486;&#12483;&#12463;&#12473;\&#29289;&#20214;&#65288;&#38306;&#35199;&#65289;\&#39321;&#20303;&#65332;&#65326;\&#39321;&#20303;&#26908;&#35342;&#2636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32321;&#34276;&#65332;&#65326;\&#35036;&#21161;&#24037;&#27861;&#26908;&#35342;&#12539;&#35336;&#30011;&#26360;\&#35036;&#21161;&#24037;&#27861;&#26908;&#35342;&#26360;&#65288;&#22353;&#20869;&#33030;&#24369;&#37096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29289;&#20214;&#65288;&#38306;&#35199;&#65289;\&#39321;&#20303;&#65332;&#65326;\&#39321;&#20303;&#26908;&#35342;&#263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pc505\d\&#12487;&#12540;&#12479;&#12540;\&#65288;&#26666;&#65289;&#12459;&#12486;&#12483;&#12463;&#12473;\&#35036;&#21161;&#24037;&#27861;&#36984;&#23450;&#12501;&#12525;&#12540;\&#37857;&#38754;&#23550;&#31574;&#36984;&#23450;&#12501;&#12525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チェックシート"/>
      <sheetName val="価格表"/>
      <sheetName val="補助工法について"/>
      <sheetName val="補助工法の選定について"/>
      <sheetName val="予備選定"/>
      <sheetName val="１次選定・２次選定"/>
      <sheetName val="補助工法比較表（２次選定）"/>
      <sheetName val="２次選定検討結果"/>
      <sheetName val="３次選定"/>
      <sheetName val="最小先受け長根拠"/>
      <sheetName val="３次選定比較表"/>
      <sheetName val="天端安定比較表（地山の緩み防止）"/>
      <sheetName val="３次選定検討結果"/>
      <sheetName val="予備選定 (2)"/>
      <sheetName val="補助工法比較表（２次選定）(2)"/>
      <sheetName val="注入材の選定"/>
      <sheetName val="注入材比較表"/>
      <sheetName val="Graph5"/>
      <sheetName val="注入量と経済性"/>
      <sheetName val="補助工法比較表（１次選定）"/>
      <sheetName val="補助工法比較表（２次選定） (2)"/>
      <sheetName val="ﾊﾞｯｸﾃﾞｰﾀ表紙（施工の安全性の確保）"/>
      <sheetName val="ＰＵ・ＥＳ"/>
      <sheetName val="ＰＵ・ＥＳｻｲｸﾙ"/>
      <sheetName val="ＰＵ・ＥＳ直工費"/>
      <sheetName val="ＰＵ・ＡＧＦ直工費"/>
      <sheetName val="ＰＵＩＦｼﾘｶ"/>
      <sheetName val="ＰＵｼﾘｶｻｲｸﾙ"/>
      <sheetName val="ＰＵｼﾘｶ直工費"/>
      <sheetName val="ＰＵＩＦｳﾚﾀﾝ"/>
      <sheetName val="ＰＵｳﾚﾀﾝｻｲｸﾙ"/>
      <sheetName val="ＰＵｳﾚﾀﾝ直工費"/>
      <sheetName val="ＡＧＦＰｾﾒﾝﾄ"/>
      <sheetName val="ＡＧＦＰＥＳｻｲｸﾙ"/>
      <sheetName val="ＡＧＦＰＥＳ直工費"/>
      <sheetName val="ＡＧＦＰＡ直工費"/>
      <sheetName val="ＡＧＦＰｼﾘｶ"/>
      <sheetName val="ＡＧＦＰｼﾘｶｻｲｸﾙ"/>
      <sheetName val="ＡＧＦＰｼﾘｶ直工費"/>
      <sheetName val="ＡＧＦＰｳﾚﾀﾝ"/>
      <sheetName val="ＡＧＦＰｳﾚﾀﾝｻｲｸﾙ"/>
      <sheetName val="ＡＧＦＰｳﾚﾀﾝ直工費"/>
      <sheetName val="ＡＧＦｼﾘｶ12.5m"/>
      <sheetName val="ＡＧＦｼﾘｶｻｲｸﾙ無拡幅"/>
      <sheetName val="ＡＧＦｼﾘｶ直工費無拡幅"/>
      <sheetName val="ＡＧＦｼﾘｶｻｲｸﾙ拡幅"/>
      <sheetName val="ＡＧＦｼﾘｶ直工費拡幅"/>
      <sheetName val="ＡＧＦｼﾘｶ坑口"/>
      <sheetName val="ＡＧＦｼﾘｶｻｲｸﾙ坑口"/>
      <sheetName val="ＡＧＦｼﾘｶ直工費坑口"/>
      <sheetName val="ＡＧＦｳﾚﾀﾝ坑口"/>
      <sheetName val="ＡＧＦｳﾚﾀﾝｻｲｸﾙ坑口"/>
      <sheetName val="ＡＧＦｳﾚﾀﾝ直工費坑口"/>
      <sheetName val="ﾊﾞｯｸﾃﾞｰﾀ表紙（地山の緩み防止）"/>
      <sheetName val="ＰＵ・ＥＳ (2)"/>
      <sheetName val="ＰＵ・ＥＳｻｲｸﾙ (2)"/>
      <sheetName val="ＰＵ・ＥＳ直工費 (2)"/>
      <sheetName val="ＰＵ・ＡＧＦ直工費 (2)"/>
      <sheetName val="ＰＵＩＦｼﾘｶ (2)"/>
      <sheetName val="ＰＵｼﾘｶｻｲｸﾙ (2)"/>
      <sheetName val="ＰＵｼﾘｶ直工費 (2)"/>
      <sheetName val="ＰＵＩＦｳﾚﾀﾝ (2)"/>
      <sheetName val="ＰＵｳﾚﾀﾝｻｲｸﾙ (2)"/>
      <sheetName val="ＰＵｳﾚﾀﾝ直工費 (2)"/>
      <sheetName val="ＡＧＦＰｾﾒﾝﾄ (2)"/>
      <sheetName val="ＡＧＦＰＥＳｻｲｸﾙ (2)"/>
      <sheetName val="ＡＧＦＰＥＳ直工費 (2)"/>
      <sheetName val="ＡＧＦＰＡ直工費 (2)"/>
      <sheetName val="ＡＧＦＰｼﾘｶ (2)"/>
      <sheetName val="ＡＧＦＰｼﾘｶｻｲｸﾙ (2)"/>
      <sheetName val="ＡＧＦＰｼﾘｶ直工費 (2)"/>
      <sheetName val="ＡＧＦＰｳﾚﾀﾝ (2)"/>
      <sheetName val="ＡＧＦＰｳﾚﾀﾝｻｲｸﾙ (2)"/>
      <sheetName val="ＡＧＦＰｳﾚﾀﾝ直工費 (2)"/>
      <sheetName val="ＡＧＦｼﾘｶ12.5m (2)"/>
      <sheetName val="ＡＧＦｼﾘｶｻｲｸﾙ無拡幅 (2)"/>
      <sheetName val="ＡＧＦｼﾘｶ直工費無拡幅 (2)"/>
      <sheetName val="ＡＧＦｼﾘｶｻｲｸﾙ拡幅 (2)"/>
      <sheetName val="ＡＧＦｼﾘｶ直工費拡幅 (2)"/>
      <sheetName val="ＡＧＦｼﾘｶ坑口 (2)"/>
      <sheetName val="ＡＧＦｼﾘｶｻｲｸﾙ坑口 (2)"/>
      <sheetName val="ＡＧＦｼﾘｶ直工費坑口 (2)"/>
      <sheetName val="ＡＧＦｳﾚﾀﾝ坑口 (2)"/>
      <sheetName val="ＡＧＦｳﾚﾀﾝｻｲｸﾙ坑口 (2)"/>
      <sheetName val="ＡＧＦｳﾚﾀﾝ直工費坑口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鋼管組立図"/>
      <sheetName val="AGF-Pサイクルタイム"/>
      <sheetName val="直接工事費"/>
    </sheetNames>
    <sheetDataSet>
      <sheetData sheetId="0">
        <row r="5">
          <cell r="E5">
            <v>114.3</v>
          </cell>
        </row>
        <row r="6">
          <cell r="E6">
            <v>6</v>
          </cell>
        </row>
        <row r="7">
          <cell r="E7">
            <v>450</v>
          </cell>
        </row>
        <row r="14">
          <cell r="E14">
            <v>1.9</v>
          </cell>
        </row>
        <row r="15">
          <cell r="E15">
            <v>0</v>
          </cell>
        </row>
        <row r="16">
          <cell r="E16">
            <v>1</v>
          </cell>
        </row>
        <row r="17">
          <cell r="E17">
            <v>10</v>
          </cell>
        </row>
        <row r="18">
          <cell r="E18">
            <v>1.7</v>
          </cell>
        </row>
        <row r="20">
          <cell r="E20">
            <v>1.8</v>
          </cell>
        </row>
        <row r="21">
          <cell r="E21">
            <v>0.45</v>
          </cell>
        </row>
        <row r="22">
          <cell r="E22">
            <v>114.3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</row>
        <row r="34">
          <cell r="E34">
            <v>125</v>
          </cell>
        </row>
        <row r="37">
          <cell r="E37">
            <v>102.3</v>
          </cell>
        </row>
        <row r="39">
          <cell r="E39">
            <v>9</v>
          </cell>
        </row>
        <row r="40">
          <cell r="E40">
            <v>0</v>
          </cell>
        </row>
        <row r="41">
          <cell r="E41">
            <v>450</v>
          </cell>
        </row>
        <row r="42">
          <cell r="E42" t="str">
            <v>－</v>
          </cell>
        </row>
        <row r="43">
          <cell r="E43">
            <v>19</v>
          </cell>
        </row>
        <row r="44">
          <cell r="E44">
            <v>13.53</v>
          </cell>
        </row>
        <row r="45">
          <cell r="E45">
            <v>13.5</v>
          </cell>
        </row>
        <row r="46">
          <cell r="E46">
            <v>0</v>
          </cell>
        </row>
        <row r="47">
          <cell r="E47">
            <v>9</v>
          </cell>
        </row>
        <row r="48">
          <cell r="E48">
            <v>5</v>
          </cell>
        </row>
        <row r="55">
          <cell r="F55">
            <v>0</v>
          </cell>
        </row>
        <row r="56">
          <cell r="F56">
            <v>2</v>
          </cell>
        </row>
        <row r="63">
          <cell r="F63">
            <v>0</v>
          </cell>
        </row>
      </sheetData>
      <sheetData sheetId="3">
        <row r="17">
          <cell r="I17">
            <v>97</v>
          </cell>
        </row>
        <row r="21">
          <cell r="I21">
            <v>1222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チェックシート"/>
      <sheetName val="価格表"/>
      <sheetName val="フェイス"/>
      <sheetName val="鏡面崩落対策施工ﾌﾛｰ図"/>
      <sheetName val="比較表"/>
      <sheetName val="フェイス比較表"/>
      <sheetName val="ﾊﾞｯｸﾃﾞｰﾀ表紙"/>
      <sheetName val="フェイスGRP注入量"/>
      <sheetName val="フェイスGRPサイクル"/>
      <sheetName val="フェイスGRP挿直工費"/>
      <sheetName val="フェイスGRP自直工費"/>
      <sheetName val="SMALL注入量"/>
      <sheetName val="SMALLサイクル"/>
      <sheetName val="SMALL直工費"/>
      <sheetName val="SMALL直工費SR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ﾌｪｲｽﾎﾞﾙﾄの特徴"/>
      <sheetName val="設計条件"/>
      <sheetName val="鉛直荷重"/>
      <sheetName val="施工ﾊﾟﾀｰﾝ"/>
      <sheetName val="定着材"/>
      <sheetName val="定着材②"/>
      <sheetName val="注入量の設定"/>
      <sheetName val="注入量の算定（一括）"/>
      <sheetName val="使用資機材"/>
      <sheetName val="マルチ3ｍ"/>
      <sheetName val="マルチ4ｍ"/>
      <sheetName val="サイクルタイム"/>
      <sheetName val="直接工事費"/>
    </sheetNames>
    <sheetDataSet>
      <sheetData sheetId="0">
        <row r="30">
          <cell r="E30">
            <v>6</v>
          </cell>
        </row>
        <row r="32">
          <cell r="E32">
            <v>20</v>
          </cell>
        </row>
        <row r="52">
          <cell r="E52">
            <v>3</v>
          </cell>
        </row>
        <row r="59">
          <cell r="D59">
            <v>27100</v>
          </cell>
        </row>
        <row r="60">
          <cell r="D60">
            <v>22700</v>
          </cell>
          <cell r="H60">
            <v>46660</v>
          </cell>
        </row>
        <row r="61">
          <cell r="D61">
            <v>40000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検討ｹｰｽ"/>
      <sheetName val="単価表"/>
    </sheetNames>
    <sheetDataSet>
      <sheetData sheetId="1">
        <row r="5">
          <cell r="F5">
            <v>6000000</v>
          </cell>
        </row>
        <row r="6">
          <cell r="F6">
            <v>5000000</v>
          </cell>
        </row>
        <row r="7">
          <cell r="F7">
            <v>3600000</v>
          </cell>
        </row>
        <row r="8">
          <cell r="F8">
            <v>3600000</v>
          </cell>
        </row>
        <row r="10">
          <cell r="F10">
            <v>7000000</v>
          </cell>
        </row>
        <row r="11">
          <cell r="F11">
            <v>5600000</v>
          </cell>
        </row>
        <row r="12">
          <cell r="F12">
            <v>4200000</v>
          </cell>
        </row>
        <row r="13">
          <cell r="F13">
            <v>4200000</v>
          </cell>
        </row>
        <row r="15">
          <cell r="F15">
            <v>1500000</v>
          </cell>
        </row>
        <row r="16">
          <cell r="F16">
            <v>900000</v>
          </cell>
        </row>
        <row r="17">
          <cell r="F17">
            <v>600000</v>
          </cell>
        </row>
        <row r="19">
          <cell r="F19">
            <v>1000000</v>
          </cell>
        </row>
        <row r="20">
          <cell r="F20">
            <v>800000</v>
          </cell>
        </row>
        <row r="21">
          <cell r="F21">
            <v>500000</v>
          </cell>
        </row>
        <row r="23">
          <cell r="F23">
            <v>500000</v>
          </cell>
        </row>
        <row r="24">
          <cell r="F24">
            <v>300000</v>
          </cell>
        </row>
        <row r="25">
          <cell r="F25">
            <v>200000</v>
          </cell>
        </row>
        <row r="32">
          <cell r="F32">
            <v>400000</v>
          </cell>
        </row>
        <row r="35">
          <cell r="F35">
            <v>350000</v>
          </cell>
        </row>
        <row r="37">
          <cell r="F37">
            <v>100000</v>
          </cell>
        </row>
        <row r="39">
          <cell r="F39">
            <v>350000</v>
          </cell>
        </row>
        <row r="40">
          <cell r="F40">
            <v>350000</v>
          </cell>
        </row>
        <row r="41">
          <cell r="F41">
            <v>350000</v>
          </cell>
        </row>
        <row r="45">
          <cell r="F45">
            <v>150000</v>
          </cell>
        </row>
        <row r="47">
          <cell r="F47">
            <v>32500000</v>
          </cell>
        </row>
        <row r="48">
          <cell r="F48">
            <v>24100000</v>
          </cell>
        </row>
        <row r="50">
          <cell r="F50">
            <v>5000000</v>
          </cell>
        </row>
        <row r="51">
          <cell r="F51">
            <v>6000000</v>
          </cell>
        </row>
        <row r="54">
          <cell r="F54">
            <v>300000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ﾌｪｲｽﾎﾞﾙﾄ"/>
      <sheetName val="提案ﾊﾟﾀｰﾝ"/>
      <sheetName val="施工ﾊﾟﾀｰﾝ"/>
      <sheetName val="施工ﾊﾟﾀｰﾝ２"/>
      <sheetName val="注入材メカニズム（案①）"/>
      <sheetName val="注入材メカニズム（案②）"/>
      <sheetName val="注入材の選定(G-SRF)"/>
      <sheetName val="注入材の選定(S-SRF)"/>
      <sheetName val="注入材の選定 (ｳﾚﾀﾝ)"/>
      <sheetName val="注入量の設定"/>
      <sheetName val="注入量の算定（一括）"/>
      <sheetName val="注入量の算定（三分割）"/>
      <sheetName val="施工順序（挿入自穿孔）"/>
      <sheetName val="施工順序 (GRPﾏﾙﾁ)"/>
      <sheetName val="施工図（自穿孔型）"/>
      <sheetName val="施工図（挿入型）"/>
      <sheetName val="施工図（GRPﾏﾙﾁ）"/>
      <sheetName val="注入管理（ＪＦ版）"/>
      <sheetName val="施工管理"/>
      <sheetName val="使用薬液及び資機材（G-ＳＲＦ）"/>
      <sheetName val="使用薬液及び資機材（S-ＳＲＦ）"/>
      <sheetName val="使用薬液及び資機材（ｳﾚﾀﾝ）"/>
      <sheetName val="GRP自穿孔"/>
      <sheetName val="GRP自穿孔（ｶｯﾌﾟﾘﾝｸﾞ）"/>
      <sheetName val="GRPボルト"/>
      <sheetName val="GRPﾏﾙﾁ"/>
      <sheetName val="GRPﾏﾙﾁ（ｶｯﾌﾟﾘﾝｸﾞ）"/>
      <sheetName val="サイクルタイム"/>
      <sheetName val="直接工事費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特徴（案①）"/>
      <sheetName val="工法の特徴（GRP)"/>
      <sheetName val="工法の特徴（案②）"/>
      <sheetName val="施工ﾊﾟﾀｰﾝ"/>
      <sheetName val="施工ﾊﾟﾀｰﾝ２"/>
      <sheetName val="注入材メカニズム（案①）"/>
      <sheetName val="注入材メカニズム（案②）"/>
      <sheetName val="注入材の選定(G-SRF)"/>
      <sheetName val="注入材の選定(S-SRF)"/>
      <sheetName val="注入材の選定 (ｳﾚﾀﾝ)"/>
      <sheetName val="注入量の設定"/>
      <sheetName val="注入量の算定"/>
      <sheetName val="注入量の算定 (2)"/>
      <sheetName val="施工順序（挿入自穿孔）"/>
      <sheetName val="施工順序 (GRPﾏﾙﾁ)"/>
      <sheetName val="施工図（自穿孔型）"/>
      <sheetName val="施工図（挿入型）"/>
      <sheetName val="施工図（GRPﾏﾙﾁ）"/>
      <sheetName val="注入管理（ＪＦ版）"/>
      <sheetName val="注入管理（案）"/>
      <sheetName val="施工管理"/>
      <sheetName val="使用薬液及び資機材（G-ＳＲＦ）"/>
      <sheetName val="使用薬液及び資機材（S-ＳＲＦ）"/>
      <sheetName val="使用薬液及び資機材（ｳﾚﾀﾝ）"/>
      <sheetName val="自穿孔ボルト"/>
      <sheetName val="自穿孔ボルト（ｶｯﾌﾟﾘﾝｸﾞ）"/>
      <sheetName val="PUボルト（13C）"/>
      <sheetName val="PUボルト（17C）"/>
      <sheetName val="GRPﾏﾙﾁ"/>
      <sheetName val="サイクルタイム"/>
      <sheetName val="直接工事費"/>
    </sheetNames>
    <sheetDataSet>
      <sheetData sheetId="0">
        <row r="8">
          <cell r="G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ｳﾚﾀﾝﾙｰﾌ工法"/>
      <sheetName val="注入式ＦＰ工法"/>
      <sheetName val="施工ﾊﾟﾀｰﾝ"/>
      <sheetName val="施工ﾊﾟﾀｰﾝ（毎基掘削）"/>
      <sheetName val="施工ﾊﾟﾀｰﾝ（２ｍ掘削）"/>
      <sheetName val="注入材メカニズム（案①）"/>
      <sheetName val="注入材メカニズム（案②）"/>
      <sheetName val="注入材の選定(G-SRF)"/>
      <sheetName val="注入材の選定(S-SRF)"/>
      <sheetName val="注入材の選定 (ｳﾚﾀﾝ)"/>
      <sheetName val="注入量の設定"/>
      <sheetName val="注入量の算定 (ｳﾚﾀﾝﾙｰﾌ)"/>
      <sheetName val="施工順序（挿入）"/>
      <sheetName val="施工順序（自穿孔）"/>
      <sheetName val="施工順序 (GRPﾏﾙﾁ)"/>
      <sheetName val="施工手順"/>
      <sheetName val="施工図（自穿孔型）"/>
      <sheetName val="施工図（挿入型）"/>
      <sheetName val="施工図（GRPﾏﾙﾁ）"/>
      <sheetName val="注入管理（ＪＦ版）"/>
      <sheetName val="注入管理（案）"/>
      <sheetName val="施工管理"/>
      <sheetName val="使用薬液及び資機材（G-ＳＲＦ）"/>
      <sheetName val="使用薬液及び資機材（S-ＳＲＦ）"/>
      <sheetName val="使用薬液及び資機材（ｳﾚﾀﾝ）"/>
      <sheetName val="PUボルト（13C）"/>
      <sheetName val="自穿孔ボルト"/>
      <sheetName val="自穿孔ボルト（ｶｯﾌﾟﾘﾝｸﾞ）"/>
      <sheetName val="GRPﾏﾙﾁ"/>
      <sheetName val="GRPﾏﾙﾁ（ｶｯﾌﾟﾘﾝｸﾞ）"/>
      <sheetName val="サイクルタイム"/>
      <sheetName val="直接工事費"/>
    </sheetNames>
    <sheetDataSet>
      <sheetData sheetId="0">
        <row r="20">
          <cell r="B20">
            <v>3</v>
          </cell>
        </row>
        <row r="38">
          <cell r="D38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設計の考え方"/>
      <sheetName val="設計条件"/>
      <sheetName val="荷重"/>
      <sheetName val="土荷重の表"/>
      <sheetName val="強度計算"/>
      <sheetName val="注入量"/>
      <sheetName val="Sheet5"/>
    </sheetNames>
    <sheetDataSet>
      <sheetData sheetId="0">
        <row r="8">
          <cell r="D8">
            <v>2.42</v>
          </cell>
        </row>
        <row r="10">
          <cell r="D10">
            <v>36</v>
          </cell>
        </row>
        <row r="20">
          <cell r="D20">
            <v>20.41</v>
          </cell>
        </row>
        <row r="22">
          <cell r="D22">
            <v>52.5</v>
          </cell>
        </row>
        <row r="24">
          <cell r="D24">
            <v>9.73</v>
          </cell>
        </row>
        <row r="25">
          <cell r="D25">
            <v>4.89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ｳﾚﾀﾝﾙｰﾌ工法"/>
      <sheetName val="施工ﾊﾟﾀｰﾝ(2)"/>
      <sheetName val="注入材メカニズム"/>
      <sheetName val="注入材の選定(SRF)"/>
      <sheetName val="注入材の選定 (ｳﾚﾀﾝ)"/>
      <sheetName val="注入量の設定"/>
      <sheetName val="注入量の算定 (ｳﾚﾀﾝﾙｰﾌ)"/>
      <sheetName val="施工順序"/>
      <sheetName val="施工図（自穿孔型）"/>
      <sheetName val="施工図（挿入型）"/>
      <sheetName val="施工手順"/>
      <sheetName val="注入管理"/>
      <sheetName val="品質管理"/>
      <sheetName val="使用薬液及び資機材（ＳＲＦ）"/>
      <sheetName val="使用薬液及び資機材（ｳﾚﾀﾝ）"/>
      <sheetName val="注入ボルト・自穿孔型"/>
      <sheetName val="注入ボルト・自穿孔型 (6m)"/>
      <sheetName val="注入ボルト・挿入型 "/>
      <sheetName val="注入ボルト・挿入型  (2)"/>
      <sheetName val="サイクルタイム"/>
      <sheetName val="直接工事費"/>
    </sheetNames>
    <sheetDataSet>
      <sheetData sheetId="0">
        <row r="25">
          <cell r="D25">
            <v>39</v>
          </cell>
        </row>
        <row r="37">
          <cell r="H37">
            <v>46660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用途"/>
      <sheetName val="用途２"/>
      <sheetName val="AGF-P鋼管の検討"/>
      <sheetName val="AGF-P鋼管の検討2"/>
      <sheetName val="施工ﾊﾟﾀｰﾝ"/>
      <sheetName val="施工ﾊﾟﾀｰﾝ縦断図"/>
      <sheetName val="施工ﾊﾟﾀｰﾝ縦断図 (左右反転）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スーパーメックスビット"/>
      <sheetName val="鋼管組立図"/>
      <sheetName val="ｲﾝｻｰﾄ管"/>
      <sheetName val="断面図"/>
      <sheetName val="AGF-Pサイクルタイム"/>
      <sheetName val="直接工事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拡幅費用"/>
      <sheetName val="表紙"/>
      <sheetName val="寸法諸元"/>
      <sheetName val="掘削"/>
      <sheetName val="吹付"/>
      <sheetName val="覆工"/>
      <sheetName val="防水シート"/>
      <sheetName val="金網・鋼製支保工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資材価格"/>
      <sheetName val="FITとの比較"/>
      <sheetName val="資材価格比較"/>
      <sheetName val="工費比較"/>
      <sheetName val="Ｐａｎｏｒａｍａ天端注入量"/>
      <sheetName val="Ｐａｎｏｒａｍａ天端サイクル"/>
      <sheetName val="Ｐａｎｏｒａｍａ天端工費"/>
      <sheetName val="FIT天端注入量"/>
      <sheetName val="FIT天端サイクル"/>
      <sheetName val="FIT天端工費"/>
      <sheetName val="Ｐａｎｏｒａｍａﾌｪｲｽ注入量"/>
      <sheetName val="Ｐａｎｏｒａｍａﾌｪｲｽサイクル"/>
      <sheetName val="Ｐａｎｏｒａｍａﾌｪｲｽ工費"/>
      <sheetName val="ＦＩＴﾌｪｲｽ注入量"/>
      <sheetName val="FITﾌｪｲｽサイクル"/>
      <sheetName val="FITﾌｪｲｽ工費"/>
      <sheetName val="チェックシート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ボルト"/>
      <sheetName val="表紙"/>
      <sheetName val="施工時間"/>
      <sheetName val="注入量の設定(1)"/>
      <sheetName val="注入量の設定(2)"/>
      <sheetName val="ﾊﾟｰﾌｪｸﾄﾓﾙﾀﾙ（赤）"/>
      <sheetName val="ﾊﾟｰﾌｪｸﾄﾓﾙﾀﾙ（青）"/>
      <sheetName val="サイクルタイム"/>
      <sheetName val="直接工事費"/>
    </sheetNames>
    <sheetDataSet>
      <sheetData sheetId="0">
        <row r="51">
          <cell r="I51">
            <v>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 (本数計算)"/>
      <sheetName val="５心円（機械）"/>
      <sheetName val="設計条件"/>
      <sheetName val="鉛直荷重"/>
      <sheetName val="設計条件 (2)"/>
      <sheetName val="鉛直荷重 (2)"/>
    </sheetNames>
    <sheetDataSet>
      <sheetData sheetId="0">
        <row r="33">
          <cell r="E33">
            <v>1.9</v>
          </cell>
        </row>
        <row r="38">
          <cell r="E38">
            <v>25</v>
          </cell>
        </row>
        <row r="41">
          <cell r="E41">
            <v>7.71</v>
          </cell>
        </row>
        <row r="44">
          <cell r="E44">
            <v>1.2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内訳書備考欄つき"/>
      <sheetName val="内訳書"/>
      <sheetName val="明細書"/>
      <sheetName val="代価表"/>
      <sheetName val="単価表"/>
      <sheetName val="代価表(1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工法の特徴 (2)"/>
      <sheetName val="工法の特徴 (3)"/>
      <sheetName val="AGF鋼管の検討"/>
      <sheetName val="AGF鋼管の検討2"/>
      <sheetName val="施工ﾊﾟﾀｰﾝ"/>
      <sheetName val="施工ﾊﾟﾀｰﾝ縦断図"/>
      <sheetName val="施工ﾊﾟﾀｰﾝ縦断図 (左右反転)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AGF鋼管組立図"/>
      <sheetName val="AGF鋼管組立図 (2)"/>
      <sheetName val="ｲﾝｻｰﾄ管"/>
      <sheetName val="ｲﾝｻｰﾄ管 (4m)"/>
      <sheetName val="断面図"/>
      <sheetName val="断面図 (4m)"/>
      <sheetName val="AGFサイクルタイム"/>
      <sheetName val="直接工事費AG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設計の考え方"/>
      <sheetName val="設計条件"/>
      <sheetName val="荷重"/>
      <sheetName val="土荷重の表"/>
      <sheetName val="強度計算"/>
      <sheetName val="注入量"/>
      <sheetName val="Sheet5"/>
    </sheetNames>
    <sheetDataSet>
      <sheetData sheetId="0">
        <row r="8">
          <cell r="D8">
            <v>2.42</v>
          </cell>
        </row>
        <row r="10">
          <cell r="D10">
            <v>36</v>
          </cell>
        </row>
        <row r="20">
          <cell r="D20">
            <v>20.41</v>
          </cell>
        </row>
        <row r="22">
          <cell r="D22">
            <v>52.5</v>
          </cell>
        </row>
        <row r="24">
          <cell r="D24">
            <v>9.73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内訳書備考欄つき"/>
      <sheetName val="内訳書"/>
      <sheetName val="明細書"/>
      <sheetName val="代価表"/>
      <sheetName val="単価表"/>
      <sheetName val="代価表(1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ﾌｪｲｽﾎﾞﾙﾄの特徴"/>
      <sheetName val="設計条件"/>
      <sheetName val="鉛直荷重"/>
      <sheetName val="施工ﾊﾟﾀｰﾝ"/>
      <sheetName val="定着材"/>
      <sheetName val="定着材②"/>
      <sheetName val="注入量の設定"/>
      <sheetName val="注入量の算定（一括）"/>
      <sheetName val="使用資機材"/>
      <sheetName val="マルチ3ｍ"/>
      <sheetName val="マルチ4ｍ"/>
      <sheetName val="サイクルタイム"/>
      <sheetName val="直接工事費"/>
    </sheetNames>
    <sheetDataSet>
      <sheetData sheetId="5">
        <row r="13">
          <cell r="O13">
            <v>7.43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チェックシート"/>
      <sheetName val="価格表"/>
      <sheetName val="補助工法について"/>
      <sheetName val="補助工法の選定について"/>
      <sheetName val="予備選定"/>
      <sheetName val="１次選定・２次選定"/>
      <sheetName val="補助工法比較表（２次選定）"/>
      <sheetName val="２次選定検討結果"/>
      <sheetName val="３次選定"/>
      <sheetName val="最小先受け長根拠"/>
      <sheetName val="３次選定比較表"/>
      <sheetName val="天端安定比較表（地山の緩み防止）"/>
      <sheetName val="３次選定検討結果"/>
      <sheetName val="予備選定 (2)"/>
      <sheetName val="１次選定・２次選定 (2)"/>
      <sheetName val="補助工法比較表（２次選定）(2)"/>
      <sheetName val="天端安定比較表（天端崩落防止）"/>
      <sheetName val="２次選定結果 (2)"/>
      <sheetName val="選定フロー図"/>
      <sheetName val="注入材の選定"/>
      <sheetName val="注入材比較表"/>
      <sheetName val="Graph5"/>
      <sheetName val="注入量と経済性"/>
      <sheetName val="補助工法比較表（１次選定）"/>
      <sheetName val="補助工法比較表（２次選定） (2)"/>
      <sheetName val="ﾊﾞｯｸﾃﾞｰﾀ表紙（施工の安全性の確保）"/>
      <sheetName val="ＰＵ・ＥＳ"/>
      <sheetName val="ＰＵ・ＥＳｻｲｸﾙ"/>
      <sheetName val="ＰＵ・ＥＳ直工費"/>
      <sheetName val="ＰＵ・ＡＧＦ直工費"/>
      <sheetName val="ＰＵＩＦｼﾘｶ"/>
      <sheetName val="ＰＵｼﾘｶｻｲｸﾙ"/>
      <sheetName val="ＰＵｼﾘｶ直工費"/>
      <sheetName val="ＰＵＩＦｳﾚﾀﾝ"/>
      <sheetName val="ＰＵｳﾚﾀﾝｻｲｸﾙ"/>
      <sheetName val="ＰＵｳﾚﾀﾝ直工費"/>
      <sheetName val="ＡＧＦＰｾﾒﾝﾄ"/>
      <sheetName val="ＡＧＦＰＥＳｻｲｸﾙ"/>
      <sheetName val="ＡＧＦＰＥＳ直工費"/>
      <sheetName val="ＡＧＦＰＡ直工費"/>
      <sheetName val="ＡＧＦＰｼﾘｶ"/>
      <sheetName val="ＡＧＦＰｼﾘｶｻｲｸﾙ"/>
      <sheetName val="ＡＧＦＰｼﾘｶ直工費"/>
      <sheetName val="ＡＧＦＰｳﾚﾀﾝ"/>
      <sheetName val="ＡＧＦＰｳﾚﾀﾝｻｲｸﾙ"/>
      <sheetName val="ＡＧＦＰｳﾚﾀﾝ直工費"/>
      <sheetName val="ＡＧＦｼﾘｶ12.5m"/>
      <sheetName val="ＡＧＦｼﾘｶｻｲｸﾙ無拡幅"/>
      <sheetName val="ＡＧＦｼﾘｶ直工費無拡幅"/>
      <sheetName val="ＡＧＦｼﾘｶｻｲｸﾙ拡幅"/>
      <sheetName val="ＡＧＦｼﾘｶ直工費拡幅"/>
      <sheetName val="ＡＧＦｼﾘｶ坑口"/>
      <sheetName val="ＡＧＦｼﾘｶｻｲｸﾙ坑口"/>
      <sheetName val="ＡＧＦｼﾘｶ直工費坑口"/>
      <sheetName val="ＡＧＦｳﾚﾀﾝ坑口"/>
      <sheetName val="ＡＧＦｳﾚﾀﾝｻｲｸﾙ坑口"/>
      <sheetName val="ＡＧＦｳﾚﾀﾝ直工費坑口"/>
      <sheetName val="ﾊﾞｯｸﾃﾞｰﾀ表紙（地山の緩み防止）"/>
      <sheetName val="ＰＵ・ＥＳ (2)"/>
      <sheetName val="ＰＵ・ＥＳｻｲｸﾙ (2)"/>
      <sheetName val="ＰＵ・ＥＳ直工費 (2)"/>
      <sheetName val="ＰＵ・ＡＧＦ直工費 (2)"/>
      <sheetName val="ＰＵＩＦｼﾘｶ (2)"/>
      <sheetName val="ＰＵｼﾘｶｻｲｸﾙ (2)"/>
      <sheetName val="ＰＵｼﾘｶ直工費 (2)"/>
      <sheetName val="ＰＵＩＦｳﾚﾀﾝ (2)"/>
      <sheetName val="ＰＵｳﾚﾀﾝｻｲｸﾙ (2)"/>
      <sheetName val="ＰＵｳﾚﾀﾝ直工費 (2)"/>
      <sheetName val="ＡＧＦＰｾﾒﾝﾄ (2)"/>
      <sheetName val="ＡＧＦＰＥＳｻｲｸﾙ (2)"/>
      <sheetName val="ＡＧＦＰＥＳ直工費 (2)"/>
      <sheetName val="ＡＧＦＰＡ直工費 (2)"/>
      <sheetName val="ＡＧＦＰｼﾘｶ (2)"/>
      <sheetName val="ＡＧＦＰｼﾘｶｻｲｸﾙ (2)"/>
      <sheetName val="ＡＧＦＰｼﾘｶ直工費 (2)"/>
      <sheetName val="ＡＧＦＰｳﾚﾀﾝ (2)"/>
      <sheetName val="ＡＧＦＰｳﾚﾀﾝｻｲｸﾙ (2)"/>
      <sheetName val="ＡＧＦＰｳﾚﾀﾝ直工費 (2)"/>
      <sheetName val="ＡＧＦｼﾘｶ12.5m (2)"/>
      <sheetName val="ＡＧＦｼﾘｶｻｲｸﾙ無拡幅 (2)"/>
      <sheetName val="ＡＧＦｼﾘｶ直工費無拡幅 (2)"/>
      <sheetName val="ＡＧＦｼﾘｶｻｲｸﾙ拡幅 (2)"/>
      <sheetName val="ＡＧＦｼﾘｶ直工費拡幅 (2)"/>
      <sheetName val="ＡＧＦｼﾘｶ坑口 (2)"/>
      <sheetName val="ＡＧＦｼﾘｶｻｲｸﾙ坑口 (2)"/>
      <sheetName val="ＡＧＦｼﾘｶ直工費坑口 (2)"/>
      <sheetName val="ＡＧＦｳﾚﾀﾝ坑口 (2)"/>
      <sheetName val="ＡＧＦｳﾚﾀﾝｻｲｸﾙ坑口 (2)"/>
      <sheetName val="ＡＧＦｳﾚﾀﾝ直工費坑口 (2)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工法の特徴 (2)"/>
      <sheetName val="工法の特徴 (3)"/>
      <sheetName val="AGF鋼管の検討"/>
      <sheetName val="AGF鋼管の検討2"/>
      <sheetName val="施工ﾊﾟﾀｰﾝ"/>
      <sheetName val="施工ﾊﾟﾀｰﾝ縦断図"/>
      <sheetName val="施工ﾊﾟﾀｰﾝ縦断図 (左右反転)"/>
      <sheetName val="注入材メカニズム"/>
      <sheetName val="注入材の選定(G-SRF)"/>
      <sheetName val="注入材の選定(S-SRF)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(G-SRF)"/>
      <sheetName val="使用薬液及び資機材(S-SRF)"/>
      <sheetName val="ロスト"/>
      <sheetName val="AGF鋼管組立図"/>
      <sheetName val="AGF鋼管組立図 (2)"/>
      <sheetName val="ｲﾝｻｰﾄ管組立図(12m)"/>
      <sheetName val="ｲﾝｻｰﾄ管断面図(12m)"/>
      <sheetName val="AGFサイクルタイム"/>
      <sheetName val="直接工事費AGF"/>
    </sheetNames>
    <sheetDataSet>
      <sheetData sheetId="0">
        <row r="6">
          <cell r="I6">
            <v>0</v>
          </cell>
        </row>
        <row r="55">
          <cell r="E55">
            <v>2</v>
          </cell>
        </row>
        <row r="68">
          <cell r="E68">
            <v>43000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寸法諸元"/>
      <sheetName val="掘削"/>
      <sheetName val="吹付"/>
      <sheetName val="覆工"/>
      <sheetName val="防水シート"/>
      <sheetName val="金網・鋼製支保工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はじめに"/>
      <sheetName val="工法の概要"/>
      <sheetName val="工法の特徴"/>
      <sheetName val="工法の特徴 ②"/>
      <sheetName val="設計"/>
      <sheetName val="設計②"/>
      <sheetName val="AGF鋼管の検討"/>
      <sheetName val="AGF鋼管の検討2"/>
      <sheetName val="施工ﾊﾟﾀｰﾝ"/>
      <sheetName val="施工ﾊﾟﾀｰﾝ縦断図"/>
      <sheetName val="注入材のメカニズム"/>
      <sheetName val="注入材の選定（GSRF）"/>
      <sheetName val="注入材の選定（SSRF)"/>
      <sheetName val="注入量の設定"/>
      <sheetName val="地山注入量の算出"/>
      <sheetName val="施工フロー図"/>
      <sheetName val="打設工"/>
      <sheetName val="鋼管打設"/>
      <sheetName val="注入ｼｽﾃﾑ"/>
      <sheetName val="注入方式"/>
      <sheetName val="作業手順１"/>
      <sheetName val="作業手順２"/>
      <sheetName val="作業手順３"/>
      <sheetName val="ｽﾃｯﾌﾟ注入手順"/>
      <sheetName val="注入管理"/>
      <sheetName val="施工管理"/>
      <sheetName val="施工管理２"/>
      <sheetName val="使用薬液及び資機材(G-SRF) "/>
      <sheetName val="使用薬液及び資機材(S-SRF)"/>
      <sheetName val="削孔システム"/>
      <sheetName val="ＡＧＦ鋼管組立図"/>
      <sheetName val="ｲﾝｻｰﾄ管組立図(12m)"/>
      <sheetName val="ｲﾝｻｰﾄ管断面図(12m)"/>
      <sheetName val="サイクルタイム"/>
      <sheetName val="直接工事費"/>
    </sheetNames>
    <sheetDataSet>
      <sheetData sheetId="0">
        <row r="5">
          <cell r="E5">
            <v>114.3</v>
          </cell>
        </row>
        <row r="32">
          <cell r="E32">
            <v>1.34</v>
          </cell>
          <cell r="F32">
            <v>4</v>
          </cell>
        </row>
        <row r="35">
          <cell r="E35">
            <v>120</v>
          </cell>
        </row>
        <row r="38">
          <cell r="E38">
            <v>102.3</v>
          </cell>
        </row>
        <row r="40">
          <cell r="E40">
            <v>80</v>
          </cell>
        </row>
        <row r="41">
          <cell r="E41">
            <v>450</v>
          </cell>
        </row>
        <row r="45">
          <cell r="E45">
            <v>12.5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工法の特徴 (2)"/>
      <sheetName val="工法の特徴 (3)"/>
      <sheetName val="AGF鋼管の検討"/>
      <sheetName val="AGF鋼管の検討2"/>
      <sheetName val="施工ﾊﾟﾀｰﾝ"/>
      <sheetName val="施工ﾊﾟﾀｰﾝ縦断図"/>
      <sheetName val="施工ﾊﾟﾀｰﾝ縦断図 (左右反転)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AGF鋼管組立図"/>
      <sheetName val="AGF鋼管組立図 (2)"/>
      <sheetName val="ｲﾝｻｰﾄ管"/>
      <sheetName val="ｲﾝｻｰﾄ管 (4m)"/>
      <sheetName val="断面図"/>
      <sheetName val="断面図 (4m)"/>
      <sheetName val="AGFサイクルタイム"/>
      <sheetName val="直接工事費AGF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特徴"/>
      <sheetName val="施工ﾊﾟﾀｰﾝ"/>
      <sheetName val="施工ﾊﾟﾀｰﾝ２"/>
      <sheetName val="注入材メカニズム"/>
      <sheetName val="注入材の選定(SRF)"/>
      <sheetName val="注入材の選定 (ｳﾚﾀﾝ)"/>
      <sheetName val="注入量の決定"/>
      <sheetName val="施工順序"/>
      <sheetName val="施工図（自穿孔型）"/>
      <sheetName val="施工図（挿入型）"/>
      <sheetName val="注入管理"/>
      <sheetName val="施工管理"/>
      <sheetName val="使用薬液及び資機材（ＳＲＦ）"/>
      <sheetName val="使用薬液及び資機材（ｳﾚﾀﾝ）"/>
      <sheetName val="注入ボルト・自穿孔型"/>
      <sheetName val="注入ボルト・自穿孔型 (6m)"/>
      <sheetName val="注入ボルト・挿入型 "/>
      <sheetName val="注入ボルト・挿入型  (2)"/>
      <sheetName val="PU-IFサイクルタイム (技術資料；施工の安全性の確保)"/>
      <sheetName val="PU-IFサイクルタイム (技術資料；地山の緩み防止)"/>
      <sheetName val="直接工事費(施工の安全性の確保)"/>
      <sheetName val="直接工事費(地山の緩み防止)"/>
      <sheetName val="直接工事費 (2)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工法の特徴 (2)"/>
      <sheetName val="工法の特徴 (3)"/>
      <sheetName val="AGF鋼管の検討"/>
      <sheetName val="AGF鋼管の検討2"/>
      <sheetName val="施工ﾊﾟﾀｰﾝ"/>
      <sheetName val="施工ﾊﾟﾀｰﾝ縦断図"/>
      <sheetName val="施工ﾊﾟﾀｰﾝ縦断図 (左右反転)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AGF鋼管組立図"/>
      <sheetName val="AGF鋼管組立図 (2)"/>
      <sheetName val="ｲﾝｻｰﾄ管"/>
      <sheetName val="ｲﾝｻｰﾄ管 (4m)"/>
      <sheetName val="断面図"/>
      <sheetName val="断面図 (4m)"/>
      <sheetName val="AGFサイクルタイム"/>
      <sheetName val="直接工事費AGF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ｳﾚﾀﾝﾙｰﾌ工法"/>
      <sheetName val="施工ﾊﾟﾀｰﾝ(2)"/>
      <sheetName val="注入材メカニズム"/>
      <sheetName val="注入材の選定(SRF)"/>
      <sheetName val="注入材の選定 (ｳﾚﾀﾝ)"/>
      <sheetName val="注入量の設定"/>
      <sheetName val="注入量の算定 (ｳﾚﾀﾝﾙｰﾌ)"/>
      <sheetName val="施工順序"/>
      <sheetName val="施工図（自穿孔型）"/>
      <sheetName val="施工図（挿入型）"/>
      <sheetName val="施工手順"/>
      <sheetName val="注入管理"/>
      <sheetName val="品質管理"/>
      <sheetName val="使用薬液及び資機材（ＳＲＦ）"/>
      <sheetName val="使用薬液及び資機材（ｳﾚﾀﾝ）"/>
      <sheetName val="注入ボルト・自穿孔型"/>
      <sheetName val="注入ボルト・自穿孔型 (6m)"/>
      <sheetName val="注入ボルト・挿入型 "/>
      <sheetName val="注入ボルト・挿入型  (2)"/>
      <sheetName val="サイクルタイム"/>
      <sheetName val="直接工事費"/>
    </sheetNames>
    <sheetDataSet>
      <sheetData sheetId="0">
        <row r="10">
          <cell r="D10">
            <v>1100</v>
          </cell>
        </row>
        <row r="23">
          <cell r="C23">
            <v>6</v>
          </cell>
          <cell r="D23">
            <v>19.5</v>
          </cell>
        </row>
        <row r="24">
          <cell r="C24">
            <v>3</v>
          </cell>
          <cell r="D24">
            <v>19.5</v>
          </cell>
        </row>
        <row r="25">
          <cell r="D25">
            <v>39</v>
          </cell>
        </row>
        <row r="30">
          <cell r="B30">
            <v>0.6</v>
          </cell>
          <cell r="C30">
            <v>8</v>
          </cell>
          <cell r="D30">
            <v>4</v>
          </cell>
          <cell r="E30">
            <v>2</v>
          </cell>
          <cell r="F30">
            <v>2</v>
          </cell>
          <cell r="G30">
            <v>2</v>
          </cell>
        </row>
        <row r="37">
          <cell r="D37">
            <v>28500</v>
          </cell>
          <cell r="H37">
            <v>46660</v>
          </cell>
        </row>
        <row r="38">
          <cell r="D38">
            <v>27100</v>
          </cell>
        </row>
        <row r="39">
          <cell r="D39">
            <v>22700</v>
          </cell>
        </row>
        <row r="40">
          <cell r="D40">
            <v>40000</v>
          </cell>
          <cell r="H40">
            <v>2430</v>
          </cell>
        </row>
        <row r="47">
          <cell r="C47">
            <v>2</v>
          </cell>
          <cell r="D47">
            <v>4200</v>
          </cell>
          <cell r="E47">
            <v>6500</v>
          </cell>
        </row>
        <row r="48">
          <cell r="C48">
            <v>3</v>
          </cell>
          <cell r="D48">
            <v>6300</v>
          </cell>
          <cell r="E48">
            <v>9000</v>
          </cell>
        </row>
        <row r="49">
          <cell r="C49">
            <v>4</v>
          </cell>
          <cell r="D49">
            <v>8400</v>
          </cell>
          <cell r="E49">
            <v>11500</v>
          </cell>
        </row>
        <row r="50">
          <cell r="C50">
            <v>5</v>
          </cell>
          <cell r="D50">
            <v>12600</v>
          </cell>
        </row>
        <row r="51">
          <cell r="C51">
            <v>6</v>
          </cell>
          <cell r="D51">
            <v>14700</v>
          </cell>
        </row>
      </sheetData>
      <sheetData sheetId="3">
        <row r="9">
          <cell r="J9" t="str">
            <v>シリカレジン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特徴"/>
      <sheetName val="施工ﾊﾟﾀｰﾝ"/>
      <sheetName val="施工ﾊﾟﾀｰﾝ２"/>
      <sheetName val="注入材メカニズム"/>
      <sheetName val="注入材の選定"/>
      <sheetName val="注入量の設定"/>
      <sheetName val="注入量の算定"/>
      <sheetName val="施工順序"/>
      <sheetName val="施工図（自穿孔型）"/>
      <sheetName val="施工図（挿入型）"/>
      <sheetName val="注入管理"/>
      <sheetName val="施工管理"/>
      <sheetName val="使用薬液及び資機材（ｺﾛｲﾀﾞﾙｽｰﾊﾟｰ）"/>
      <sheetName val="使用薬液及び資機材（ｺﾛｲﾀﾞﾙｾﾒﾝﾄ）"/>
      <sheetName val="自穿孔ボルト"/>
      <sheetName val="自穿孔ボルト（ｶｯﾌﾟﾘﾝｸﾞ）"/>
      <sheetName val="ＰＵボルト"/>
      <sheetName val="ES-IFサイクルタイム"/>
      <sheetName val="直接工事費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ﾌｪｲｽﾎﾞﾙﾄの特徴"/>
      <sheetName val="設計条件"/>
      <sheetName val="鉛直荷重"/>
      <sheetName val="施工ﾊﾟﾀｰﾝ"/>
      <sheetName val="注入量の設定"/>
      <sheetName val="注入量の算定"/>
      <sheetName val="使用薬液及び資機材（ＳＲＦ）"/>
      <sheetName val="使用薬液及び資機材（ｳﾚﾀﾝ）"/>
      <sheetName val="サイクルタイム"/>
      <sheetName val="直接工事費"/>
    </sheetNames>
    <sheetDataSet>
      <sheetData sheetId="0">
        <row r="30">
          <cell r="E30">
            <v>4</v>
          </cell>
        </row>
        <row r="34">
          <cell r="E34">
            <v>27</v>
          </cell>
        </row>
        <row r="35">
          <cell r="E35">
            <v>17</v>
          </cell>
        </row>
        <row r="44">
          <cell r="E44">
            <v>0.14</v>
          </cell>
        </row>
        <row r="49">
          <cell r="C49">
            <v>51</v>
          </cell>
        </row>
        <row r="50">
          <cell r="C50">
            <v>450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用途"/>
      <sheetName val="用途２"/>
      <sheetName val="AGF-P鋼管の検討"/>
      <sheetName val="AGF-P鋼管の検討2"/>
      <sheetName val="施工ﾊﾟﾀｰﾝ"/>
      <sheetName val="施工ﾊﾟﾀｰﾝ縦断図"/>
      <sheetName val="施工ﾊﾟﾀｰﾝ縦断図 (左右反転）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ｽｰﾊﾟｰﾒｯｸｽﾋﾞﾂﾄ（φ114.3）"/>
      <sheetName val="ｽｰﾊﾟｰﾒｯｸｽﾋﾞﾂﾄ（φ101.6）"/>
      <sheetName val="鋼管組立図（端末塩ビ管）"/>
      <sheetName val="鋼管組立図（端末鋼管）"/>
      <sheetName val="ｲﾝｻｰﾄ管組立図(12m)"/>
      <sheetName val="ｲﾝｻｰﾄ管断面図(12m)"/>
      <sheetName val="AGF-Pサイクルタイム"/>
      <sheetName val="直接工事費"/>
    </sheetNames>
    <sheetDataSet>
      <sheetData sheetId="0">
        <row r="53">
          <cell r="F53">
            <v>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（本数の決定）"/>
      <sheetName val="条件設定（Ｓｍａｌｌ－Ｐ）"/>
      <sheetName val="表紙"/>
      <sheetName val="目次"/>
      <sheetName val="ﾌｪｲｽﾎﾞﾙﾄの特徴"/>
      <sheetName val="工法の概要"/>
      <sheetName val="設計条件"/>
      <sheetName val="鉛直荷重"/>
      <sheetName val="施工ﾊﾟﾀｰﾝ"/>
      <sheetName val="注入量の設定"/>
      <sheetName val="地山注入量の算出"/>
      <sheetName val="地山注入量の算出（円筒）"/>
      <sheetName val="使用薬液及び資機材"/>
      <sheetName val="サイクルタイム"/>
      <sheetName val="直接工事費"/>
    </sheetNames>
    <sheetDataSet>
      <sheetData sheetId="1">
        <row r="26">
          <cell r="E26">
            <v>300</v>
          </cell>
        </row>
        <row r="30">
          <cell r="E30">
            <v>12.12</v>
          </cell>
        </row>
        <row r="33">
          <cell r="E33">
            <v>8</v>
          </cell>
        </row>
        <row r="34">
          <cell r="E34">
            <v>8</v>
          </cell>
        </row>
      </sheetData>
      <sheetData sheetId="13">
        <row r="24">
          <cell r="J24">
            <v>76</v>
          </cell>
        </row>
        <row r="28">
          <cell r="J28">
            <v>727</v>
          </cell>
        </row>
        <row r="33">
          <cell r="J33">
            <v>162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用途"/>
      <sheetName val="用途２"/>
      <sheetName val="AGF-P鋼管の検討"/>
      <sheetName val="AGF-P鋼管の検討2"/>
      <sheetName val="施工ﾊﾟﾀｰﾝ"/>
      <sheetName val="施工ﾊﾟﾀｰﾝ縦断図"/>
      <sheetName val="施工ﾊﾟﾀｰﾝ縦断図 (左右反転）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スーパーメックスビット"/>
      <sheetName val="鋼管組立図"/>
      <sheetName val="ｲﾝｻｰﾄ管"/>
      <sheetName val="断面図"/>
      <sheetName val="AGF-Pサイクルタイム"/>
      <sheetName val="直接工事費"/>
    </sheetNames>
    <sheetDataSet>
      <sheetData sheetId="0">
        <row r="43">
          <cell r="E43">
            <v>28</v>
          </cell>
        </row>
        <row r="45">
          <cell r="E45">
            <v>12.5</v>
          </cell>
        </row>
        <row r="64">
          <cell r="F6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設計の考え方"/>
      <sheetName val="設計条件"/>
      <sheetName val="荷重"/>
      <sheetName val="土荷重の表"/>
      <sheetName val="強度計算"/>
      <sheetName val="注入量"/>
      <sheetName val="Sheet5"/>
    </sheetNames>
    <sheetDataSet>
      <sheetData sheetId="0">
        <row r="8">
          <cell r="D8">
            <v>2.42</v>
          </cell>
        </row>
        <row r="10">
          <cell r="D10">
            <v>36</v>
          </cell>
        </row>
        <row r="20">
          <cell r="D20">
            <v>20.41</v>
          </cell>
        </row>
        <row r="22">
          <cell r="D22">
            <v>52.5</v>
          </cell>
        </row>
        <row r="24">
          <cell r="D24">
            <v>9.73</v>
          </cell>
        </row>
        <row r="25">
          <cell r="D25">
            <v>4.89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用途"/>
      <sheetName val="用途２"/>
      <sheetName val="施工ﾊﾟﾀｰﾝ"/>
      <sheetName val="施工ﾊﾟﾀｰﾝ縦断図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ｽｰﾊﾟｰﾒｯｸｽﾋﾞﾂﾄ（φ114.3）"/>
      <sheetName val="AGF-P鋼管組立図"/>
      <sheetName val="ｲﾝｻｰﾄ管"/>
      <sheetName val="断面図"/>
      <sheetName val="AGF-Pサイクルタイム"/>
      <sheetName val="Sheet1"/>
      <sheetName val="直接工事費"/>
      <sheetName val="工法の特徴（２）"/>
      <sheetName val="注入式鋼管先受工法の仕様"/>
      <sheetName val="注入材の選定 (2)"/>
      <sheetName val="注入量の決定"/>
      <sheetName val="注入量の設定 (3)"/>
      <sheetName val="無拡幅ＡＧＦ工法の標準パターン"/>
      <sheetName val="AGF-P鋼管の検討"/>
      <sheetName val="AGF-P鋼管の検討2"/>
      <sheetName val="施工ﾊﾟﾀｰﾝ縦断図 (左右反転）"/>
      <sheetName val="SRF注入ｼｽﾃﾑ (2)"/>
      <sheetName val="注入管理（１）"/>
      <sheetName val="注入管理（２）"/>
      <sheetName val="注入管理（３）"/>
      <sheetName val="注入管理案２"/>
      <sheetName val="施工管理（１）"/>
      <sheetName val="施工管理（２）"/>
      <sheetName val="施工管理（３）"/>
      <sheetName val="施工管理（４）"/>
      <sheetName val="施工管理（５）"/>
      <sheetName val="施工管理（６）"/>
      <sheetName val="施工管理（７）"/>
      <sheetName val="ｳﾙﾄﾗﾒｯｸｽﾋﾞｯﾄ（φ114.3）"/>
      <sheetName val="ｲﾝｻｰﾄ管組立図(10m)"/>
      <sheetName val="ｲﾝｻｰﾄ管断面図(10m)"/>
    </sheetNames>
    <sheetDataSet>
      <sheetData sheetId="0">
        <row r="5">
          <cell r="E5">
            <v>114.3</v>
          </cell>
        </row>
        <row r="21">
          <cell r="E21">
            <v>0.45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１はじめに"/>
      <sheetName val="期待効果"/>
      <sheetName val="２耐力算定①"/>
      <sheetName val="耐力算定②"/>
      <sheetName val="耐力算定③"/>
      <sheetName val="耐力算定④"/>
      <sheetName val="注入材選定①"/>
      <sheetName val="注入材選定②"/>
      <sheetName val="注入量算出"/>
      <sheetName val="レッグ注入量"/>
      <sheetName val="施工方法"/>
      <sheetName val="施工方法-2"/>
      <sheetName val="施工パターン"/>
      <sheetName val="注入管理"/>
      <sheetName val="施工管理"/>
      <sheetName val="写真撮影"/>
      <sheetName val="使用資機材"/>
      <sheetName val="鋼管・インサート管"/>
      <sheetName val="レッグサイクル"/>
      <sheetName val="レッグ直工費"/>
    </sheetNames>
    <sheetDataSet>
      <sheetData sheetId="0">
        <row r="13">
          <cell r="F13">
            <v>2</v>
          </cell>
        </row>
        <row r="16">
          <cell r="F16">
            <v>12</v>
          </cell>
        </row>
        <row r="18">
          <cell r="F18">
            <v>5.5</v>
          </cell>
        </row>
        <row r="19">
          <cell r="F19">
            <v>0.25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はじめに"/>
      <sheetName val="工法の概要"/>
      <sheetName val="工法の特徴"/>
      <sheetName val="工法の特徴（２）"/>
      <sheetName val="用途"/>
      <sheetName val="注入式鋼管先受工法の仕様"/>
      <sheetName val="注入材の選定 (2)"/>
      <sheetName val="注入材メカニズム"/>
      <sheetName val="注入量の設定"/>
      <sheetName val="地山注入量の算出"/>
      <sheetName val="無拡幅ＡＧＦ工法の標準パターン"/>
      <sheetName val="無拡幅ＡＧＦ工法施工図"/>
      <sheetName val="AGF-P鋼管の検討"/>
      <sheetName val="AGF-P鋼管の検討2"/>
      <sheetName val="施工ﾊﾟﾀｰﾝ"/>
      <sheetName val="施工ﾊﾟﾀｰﾝ縦断図"/>
      <sheetName val="施工ﾊﾟﾀｰﾝ縦断図 (左右反転）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（１）"/>
      <sheetName val="注入管理（２）"/>
      <sheetName val="注入管理（３）"/>
      <sheetName val="注入管理案２"/>
      <sheetName val="施工管理（１）"/>
      <sheetName val="施工管理（２）"/>
      <sheetName val="施工管理（３）"/>
      <sheetName val="施工管理（４）"/>
      <sheetName val="施工管理（５）"/>
      <sheetName val="施工管理（６）"/>
      <sheetName val="施工管理（７）"/>
      <sheetName val="使用薬液及び資機材"/>
      <sheetName val="ｳﾙﾄﾗﾒｯｸｽﾋﾞｯﾄ（φ114.3）"/>
      <sheetName val="鋼管組立図"/>
      <sheetName val="ｲﾝｻｰﾄ管"/>
      <sheetName val="AGF-Pサイクルタイム"/>
      <sheetName val="直接工事費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実行予算書総覧"/>
      <sheetName val="大内訳"/>
      <sheetName val="直１．仮設工事"/>
      <sheetName val="直２．管渠φ350開削工事"/>
      <sheetName val="直３．管渠φ150開削工事"/>
      <sheetName val="直４．マンホール工事"/>
      <sheetName val="直５．取付管及び桝工事"/>
      <sheetName val="直６．付帯工事"/>
      <sheetName val="間１．仮設物費"/>
      <sheetName val="間２．機械等経費"/>
      <sheetName val="間３．動力用水光熱費"/>
      <sheetName val="間４．運搬費"/>
      <sheetName val="間５．雑資材費"/>
      <sheetName val="間６．各職小工事"/>
      <sheetName val="間７．設計費"/>
      <sheetName val="間８．補償費"/>
      <sheetName val="間９．事務所経費"/>
      <sheetName val="工事請負諸条件"/>
      <sheetName val="参考協定給料-Aga02"/>
      <sheetName val="事務諸経費詳細"/>
      <sheetName val="主要材料単価比較表"/>
      <sheetName val="間９．事務所経費 (2)"/>
      <sheetName val="Sheet1"/>
      <sheetName val="Sheet12"/>
    </sheetNames>
    <sheetDataSet>
      <sheetData sheetId="17">
        <row r="43">
          <cell r="I43">
            <v>544000</v>
          </cell>
        </row>
        <row r="53">
          <cell r="I53">
            <v>120000</v>
          </cell>
        </row>
        <row r="73">
          <cell r="I73">
            <v>2311000</v>
          </cell>
        </row>
        <row r="83">
          <cell r="I83">
            <v>1144800</v>
          </cell>
        </row>
        <row r="101">
          <cell r="I101">
            <v>19950410</v>
          </cell>
        </row>
        <row r="107">
          <cell r="I107">
            <v>0</v>
          </cell>
        </row>
        <row r="113">
          <cell r="I113">
            <v>1757085</v>
          </cell>
        </row>
        <row r="120">
          <cell r="I120">
            <v>633000</v>
          </cell>
        </row>
        <row r="146">
          <cell r="I146">
            <v>298400</v>
          </cell>
        </row>
        <row r="167">
          <cell r="I167">
            <v>1170000</v>
          </cell>
        </row>
        <row r="200">
          <cell r="I200">
            <v>1539000</v>
          </cell>
        </row>
        <row r="212">
          <cell r="I212">
            <v>621250</v>
          </cell>
        </row>
        <row r="228">
          <cell r="I228">
            <v>1171250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目次"/>
      <sheetName val="工法の概要"/>
      <sheetName val="工法の特徴"/>
      <sheetName val="用途"/>
      <sheetName val="用途２"/>
      <sheetName val="AGF-P鋼管の検討"/>
      <sheetName val="AGF-P鋼管の検討2"/>
      <sheetName val="施工ﾊﾟﾀｰﾝ"/>
      <sheetName val="施工ﾊﾟﾀｰﾝ縦断図"/>
      <sheetName val="施工ﾊﾟﾀｰﾝ縦断図 (左右反転）"/>
      <sheetName val="注入材メカニズム"/>
      <sheetName val="注入材の選定"/>
      <sheetName val="注入量の設定"/>
      <sheetName val="地山注入量の算出"/>
      <sheetName val="施工フロー図"/>
      <sheetName val="打設工"/>
      <sheetName val="鋼管打設"/>
      <sheetName val="SRF注入ｼｽﾃﾑ"/>
      <sheetName val="注入方式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施工管理２"/>
      <sheetName val="使用薬液及び資機材"/>
      <sheetName val="ｽｰﾊﾟｰﾒｯｸｽﾋﾞﾂﾄ（φ114.3）"/>
      <sheetName val="ｽｰﾊﾟｰﾒｯｸｽﾋﾞﾂﾄ（φ101.6）"/>
      <sheetName val="AGF-P鋼管組立図"/>
      <sheetName val="ｲﾝｻｰﾄ管"/>
      <sheetName val="ｲﾝｻｰﾄ管 (4m)"/>
      <sheetName val="断面図"/>
      <sheetName val="断面図 (4m)"/>
      <sheetName val="AGF-Pサイクルタイム"/>
      <sheetName val="直接工事費"/>
    </sheetNames>
    <sheetDataSet>
      <sheetData sheetId="0">
        <row r="6">
          <cell r="E6">
            <v>5.7</v>
          </cell>
        </row>
        <row r="21">
          <cell r="E21">
            <v>0.45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内訳書元"/>
      <sheetName val="掘進手間内訳"/>
      <sheetName val="立坑工事"/>
      <sheetName val="迂回道路工元"/>
      <sheetName val="迂回路-ﾛﾃｯｸ"/>
      <sheetName val="迂回路-片岡"/>
      <sheetName val="地盤改良数量"/>
      <sheetName val="地盤改良工"/>
      <sheetName val="内訳書元 (2)"/>
      <sheetName val="単価内訳書元"/>
      <sheetName val="表紙"/>
      <sheetName val="予算書総覧"/>
      <sheetName val="工事集計表"/>
      <sheetName val="間接工事費"/>
      <sheetName val="事務所経費"/>
      <sheetName val="1仮設物費"/>
      <sheetName val="2機械等経費"/>
      <sheetName val="3動力用水光熱費"/>
      <sheetName val="4運搬費"/>
      <sheetName val="5雑資材費"/>
      <sheetName val="6各職常用"/>
      <sheetName val="事務所経費詳細"/>
      <sheetName val="見積依頼書"/>
      <sheetName val="出入金予定表"/>
    </sheetNames>
    <sheetDataSet>
      <sheetData sheetId="12">
        <row r="49">
          <cell r="AN49">
            <v>38844142.666666664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XCEL出力資料"/>
    </sheetNames>
    <definedNames>
      <definedName name="切り捨て計算"/>
    </defined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（耐力算定）"/>
      <sheetName val="条件設定（注入）"/>
      <sheetName val="表紙"/>
      <sheetName val="目次"/>
      <sheetName val="脚部補強工の概要"/>
      <sheetName val="脚部補強工の設計"/>
      <sheetName val="レッグパイルの概要"/>
      <sheetName val="２耐力算定①"/>
      <sheetName val="耐力算定②"/>
      <sheetName val="耐力算定③"/>
      <sheetName val="耐力算定④"/>
      <sheetName val="τ①"/>
      <sheetName val="τ②"/>
      <sheetName val="耐力算定⑤"/>
      <sheetName val="耐力算定⑥"/>
      <sheetName val="注入材メカニズム"/>
      <sheetName val="注入材の選定(S-SRF)"/>
      <sheetName val="注入量の設定"/>
      <sheetName val="地山注入量の算出"/>
      <sheetName val="施工方法"/>
      <sheetName val="施工方法-2"/>
      <sheetName val="施工パターン"/>
      <sheetName val="注入管理"/>
      <sheetName val="施工管理"/>
      <sheetName val="写真撮影"/>
      <sheetName val="使用資機材"/>
      <sheetName val="鋼管・インサート管"/>
      <sheetName val="サイクルタイム"/>
      <sheetName val="直接工事費"/>
    </sheetNames>
    <sheetDataSet>
      <sheetData sheetId="1">
        <row r="27">
          <cell r="E27">
            <v>500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ｳﾚﾀﾝﾙｰﾌ工法"/>
      <sheetName val="施工ﾊﾟﾀｰﾝ(2)"/>
      <sheetName val="注入材メカニズム"/>
      <sheetName val="注入材の選定(SRF)"/>
      <sheetName val="注入材の選定 (ｳﾚﾀﾝ)"/>
      <sheetName val="注入量の設定"/>
      <sheetName val="注入量の算定 (ｳﾚﾀﾝﾙｰﾌ)"/>
      <sheetName val="施工順序"/>
      <sheetName val="施工図（自穿孔型）"/>
      <sheetName val="施工図（挿入型）"/>
      <sheetName val="施工手順"/>
      <sheetName val="注入管理"/>
      <sheetName val="品質管理"/>
      <sheetName val="使用薬液及び資機材（ＳＲＦ）"/>
      <sheetName val="使用薬液及び資機材（ｳﾚﾀﾝ）"/>
      <sheetName val="注入ボルト・自穿孔型"/>
      <sheetName val="注入ボルト・自穿孔型 (6m)"/>
      <sheetName val="注入ボルト・挿入型 "/>
      <sheetName val="注入ボルト・挿入型  (2)"/>
      <sheetName val="サイクルタイム"/>
      <sheetName val="直接工事費"/>
    </sheetNames>
    <sheetDataSet>
      <sheetData sheetId="9">
        <row r="24">
          <cell r="D24">
            <v>64</v>
          </cell>
        </row>
        <row r="31">
          <cell r="D31">
            <v>60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条件設定"/>
      <sheetName val="表紙"/>
      <sheetName val="目次"/>
      <sheetName val="工法の概要"/>
      <sheetName val="工法の特徴"/>
      <sheetName val="施工ﾊﾟﾀｰﾝ"/>
      <sheetName val="施工ﾊﾟﾀｰﾝ縦断図"/>
      <sheetName val="施工ﾊﾟﾀｰﾝ縦断図 (左右反転）"/>
      <sheetName val="注入材メカニズム"/>
      <sheetName val="注入材の選定"/>
      <sheetName val="注入量の設定"/>
      <sheetName val="地山注入量の算出(三分割)"/>
      <sheetName val="地山注入量の算出(一括)"/>
      <sheetName val="施工フロー図"/>
      <sheetName val="打設工"/>
      <sheetName val="鋼管打設"/>
      <sheetName val="SRF注入ｼｽﾃﾑ"/>
      <sheetName val="作業手順"/>
      <sheetName val="作業手順２"/>
      <sheetName val="作業手順３"/>
      <sheetName val="ｽﾃｯﾌﾟ注入施工手順"/>
      <sheetName val="注入管理"/>
      <sheetName val="施工管理"/>
      <sheetName val="写真撮影"/>
      <sheetName val="使用薬液及び資機材"/>
      <sheetName val="ｲﾝｻｰﾄ管組立図(11m)"/>
      <sheetName val="ｲﾝｻｰﾄ管組立図(8m)"/>
      <sheetName val="ｲﾝｻｰﾄ管組立図(5m)"/>
      <sheetName val="サイクルタイム"/>
      <sheetName val="直接工事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チェックシート"/>
      <sheetName val="価格表"/>
      <sheetName val="表紙"/>
      <sheetName val="目次"/>
      <sheetName val="はじめに"/>
      <sheetName val="予想される現象及び問題点の把握"/>
      <sheetName val="天端・切羽の安定性の評価一覧表"/>
      <sheetName val="補助工法について"/>
      <sheetName val="予備選定"/>
      <sheetName val="１次選定・２次選定"/>
      <sheetName val="補助工法比較検討表"/>
      <sheetName val="天端安定比較表（天端崩落防止）"/>
      <sheetName val="天端安定比較表（地山の緩み防止）"/>
      <sheetName val="２次選定結果"/>
      <sheetName val="選定フロー図"/>
      <sheetName val="注入材の選定"/>
      <sheetName val="注入条件"/>
      <sheetName val="注入条件 (2)"/>
      <sheetName val="注入材比較表"/>
      <sheetName val="Graph5"/>
      <sheetName val="注入量と経済性"/>
      <sheetName val="ﾊﾞｯｸﾃﾞｰﾀ表紙（施工の安全性の確保）"/>
      <sheetName val="ＰＵ・ＥＳ"/>
      <sheetName val="ＰＵ・ＥＳｻｲｸﾙ"/>
      <sheetName val="ＰＵ・ＥＳ直工費"/>
      <sheetName val="ＰＵ・ＡＧＦ直工費"/>
      <sheetName val="ＰＵＩＦｼﾘｶ"/>
      <sheetName val="ＰＵｼﾘｶｻｲｸﾙ"/>
      <sheetName val="ＰＵｼﾘｶ直工費"/>
      <sheetName val="ＰＵＩＦｳﾚﾀﾝ"/>
      <sheetName val="ＰＵｳﾚﾀﾝｻｲｸﾙ"/>
      <sheetName val="ＰＵｳﾚﾀﾝ直工費"/>
      <sheetName val="ＡＧＦＰｾﾒﾝﾄ"/>
      <sheetName val="ＡＧＦＰＥＳｻｲｸﾙ"/>
      <sheetName val="ＡＧＦＰＥＳ直工費"/>
      <sheetName val="ＡＧＦＰＡ直工費"/>
      <sheetName val="ＡＧＦＰｼﾘｶ"/>
      <sheetName val="ＡＧＦＰｼﾘｶｻｲｸﾙ"/>
      <sheetName val="ＡＧＦＰｼﾘｶ直工費"/>
      <sheetName val="ＡＧＦＰｳﾚﾀﾝ"/>
      <sheetName val="ＡＧＦＰｳﾚﾀﾝｻｲｸﾙ"/>
      <sheetName val="ＡＧＦＰｳﾚﾀﾝ直工費"/>
      <sheetName val="ＡＧＦｼﾘｶ12.5m"/>
      <sheetName val="ＡＧＦｼﾘｶｻｲｸﾙ無拡幅"/>
      <sheetName val="ＡＧＦｼﾘｶ直工費無拡幅"/>
      <sheetName val="ＡＧＦｼﾘｶｻｲｸﾙ拡幅"/>
      <sheetName val="ＡＧＦｼﾘｶ直工費拡幅"/>
      <sheetName val="ＡＧＦｼﾘｶ坑口"/>
      <sheetName val="ＡＧＦｼﾘｶｻｲｸﾙ坑口"/>
      <sheetName val="ＡＧＦｼﾘｶ直工費坑口"/>
      <sheetName val="ＡＧＦｳﾚﾀﾝ坑口"/>
      <sheetName val="ＡＧＦｳﾚﾀﾝｻｲｸﾙ坑口"/>
      <sheetName val="ＡＧＦｳﾚﾀﾝ直工費坑口"/>
      <sheetName val="ﾊﾞｯｸﾃﾞｰﾀ表紙（地山の緩み防止）"/>
      <sheetName val="ＰＵ・ＥＳ (2)"/>
      <sheetName val="ＰＵ・ＥＳｻｲｸﾙ (2)"/>
      <sheetName val="ＰＵ・ＥＳ直工費 (2)"/>
      <sheetName val="ＰＵ・ＡＧＦ直工費 (2)"/>
      <sheetName val="ＰＵＩＦｼﾘｶ (2)"/>
      <sheetName val="ＰＵｼﾘｶｻｲｸﾙ (2)"/>
      <sheetName val="ＰＵｼﾘｶ直工費 (2)"/>
      <sheetName val="ＰＵＩＦｳﾚﾀﾝ (2)"/>
      <sheetName val="ＰＵｳﾚﾀﾝｻｲｸﾙ (2)"/>
      <sheetName val="ＰＵｳﾚﾀﾝ直工費 (2)"/>
      <sheetName val="ＡＧＦＰｾﾒﾝﾄ (2)"/>
      <sheetName val="ＡＧＦＰＥＳｻｲｸﾙ (2)"/>
      <sheetName val="ＡＧＦＰＥＳ直工費 (2)"/>
      <sheetName val="ＡＧＦＰＡ直工費 (2)"/>
      <sheetName val="ＡＧＦＰｼﾘｶ (2)"/>
      <sheetName val="ＡＧＦＰｼﾘｶｻｲｸﾙ (2)"/>
      <sheetName val="ＡＧＦＰｼﾘｶ直工費 (2)"/>
      <sheetName val="ＡＧＦＰｳﾚﾀﾝ (2)"/>
      <sheetName val="ＡＧＦＰｳﾚﾀﾝｻｲｸﾙ (2)"/>
      <sheetName val="ＡＧＦＰｳﾚﾀﾝ直工費 (2)"/>
      <sheetName val="ＡＧＦｼﾘｶ12.5m (2)"/>
      <sheetName val="ＡＧＦｼﾘｶｻｲｸﾙ無拡幅 (2)"/>
      <sheetName val="ＡＧＦｼﾘｶ直工費無拡幅 (2)"/>
      <sheetName val="ＡＧＦｼﾘｶｻｲｸﾙ拡幅 (2)"/>
      <sheetName val="ＡＧＦｼﾘｶ直工費拡幅 (2)"/>
      <sheetName val="ＡＧＦｼﾘｶ坑口 (2)"/>
      <sheetName val="ＡＧＦｼﾘｶｻｲｸﾙ坑口 (2)"/>
      <sheetName val="ＡＧＦｼﾘｶ直工費坑口 (2)"/>
      <sheetName val="ＡＧＦｳﾚﾀﾝ坑口 (2)"/>
      <sheetName val="ＡＧＦｳﾚﾀﾝｻｲｸﾙ坑口 (2)"/>
      <sheetName val="ＡＧＦｳﾚﾀﾝ直工費坑口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チェックシート"/>
      <sheetName val="価格表"/>
      <sheetName val="表紙"/>
      <sheetName val="目次"/>
      <sheetName val="地質"/>
      <sheetName val="補助工法選定"/>
      <sheetName val="選定フロー図"/>
      <sheetName val="補助工法の分類"/>
      <sheetName val="選定"/>
      <sheetName val="一次選定"/>
      <sheetName val="検討表"/>
      <sheetName val="AGF比較表"/>
      <sheetName val="２次選定結果"/>
      <sheetName val="経済比較表"/>
      <sheetName val="注入材選定"/>
      <sheetName val="安全性"/>
      <sheetName val="注入材比較表"/>
      <sheetName val="湧水"/>
      <sheetName val="フェイス"/>
      <sheetName val="フェイス比較表"/>
      <sheetName val="ﾊﾞｯｸﾃﾞｰﾀ表紙"/>
      <sheetName val="ＰＵ・ＥＳ安全性"/>
      <sheetName val="ＰＵ・ＥＳ安全ｻｲｸﾙ"/>
      <sheetName val="ＰＵ・ＥＳ安全直工費"/>
      <sheetName val="ＰＵＩＦｼﾘｶ安全"/>
      <sheetName val="ＰＵｼﾘｶ安全ｻｲｸﾙ"/>
      <sheetName val="ＰＵｼﾘｶ安全直工費"/>
      <sheetName val="ＡＧＦＥＳ安全"/>
      <sheetName val="ＡＧＦＥＳ安全ｻｲｸﾙ"/>
      <sheetName val="ＡＧＦＥＳ安全直工費"/>
      <sheetName val="ＡＧＦｼﾘｶ安全"/>
      <sheetName val="ＡＧＦｼﾘｶｻｲｸﾙ拡幅"/>
      <sheetName val="ＡＧＦｼﾘｶ直工費拡幅"/>
      <sheetName val="ＡＧＦｼﾘｶ安全ｻｲｸﾙ無拡幅"/>
      <sheetName val="ＡＧＦｼﾘｶ安全直工費無拡幅"/>
      <sheetName val="ＡＧＦＰ安全ｼﾘｶ"/>
      <sheetName val="ＡＧＦＰｼﾘｶ安全ｻｲｸﾙ"/>
      <sheetName val="ＡＧＦＰｼﾘｶ安全直工費"/>
      <sheetName val="フェイスGRP注入量"/>
      <sheetName val="フェイスGRPサイクル"/>
      <sheetName val="フェイスGRP挿直工費"/>
      <sheetName val="フェイスGRP自直工費"/>
      <sheetName val="SMALL注入量"/>
      <sheetName val="SMALLサイクル"/>
      <sheetName val="SMALL直工費"/>
      <sheetName val="SMALL直工費SRF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チェックシート"/>
      <sheetName val="価格表"/>
      <sheetName val="表紙"/>
      <sheetName val="目次"/>
      <sheetName val="はじめに"/>
      <sheetName val="予想される現象及び問題点の把握"/>
      <sheetName val="天端・切羽の安定性の評価一覧表"/>
      <sheetName val="補助工法について"/>
      <sheetName val="予備選定"/>
      <sheetName val="１次選定・２次選定"/>
      <sheetName val="補助工法比較検討表"/>
      <sheetName val="天端安定比較表（天端崩落防止）"/>
      <sheetName val="天端安定比較表（地山の緩み防止）"/>
      <sheetName val="２次選定結果"/>
      <sheetName val="選定フロー図"/>
      <sheetName val="注入材の選定"/>
      <sheetName val="注入条件"/>
      <sheetName val="注入条件 (2)"/>
      <sheetName val="注入材比較表"/>
      <sheetName val="Graph5"/>
      <sheetName val="注入量と経済性"/>
      <sheetName val="ﾊﾞｯｸﾃﾞｰﾀ表紙（施工の安全性の確保）"/>
      <sheetName val="ＰＵ・ＥＳ"/>
      <sheetName val="ＰＵ・ＥＳｻｲｸﾙ"/>
      <sheetName val="ＰＵ・ＥＳ直工費"/>
      <sheetName val="ＰＵ・ＡＧＦ直工費"/>
      <sheetName val="ＰＵＩＦｼﾘｶ"/>
      <sheetName val="ＰＵｼﾘｶｻｲｸﾙ"/>
      <sheetName val="ＰＵｼﾘｶ直工費"/>
      <sheetName val="ＰＵＩＦｳﾚﾀﾝ"/>
      <sheetName val="ＰＵｳﾚﾀﾝｻｲｸﾙ"/>
      <sheetName val="ＰＵｳﾚﾀﾝ直工費"/>
      <sheetName val="ＡＧＦＰｾﾒﾝﾄ"/>
      <sheetName val="ＡＧＦＰＥＳｻｲｸﾙ"/>
      <sheetName val="ＡＧＦＰＥＳ直工費"/>
      <sheetName val="ＡＧＦＰＡ直工費"/>
      <sheetName val="ＡＧＦＰｼﾘｶ"/>
      <sheetName val="ＡＧＦＰｼﾘｶｻｲｸﾙ"/>
      <sheetName val="ＡＧＦＰｼﾘｶ直工費"/>
      <sheetName val="ＡＧＦＰｳﾚﾀﾝ"/>
      <sheetName val="ＡＧＦＰｳﾚﾀﾝｻｲｸﾙ"/>
      <sheetName val="ＡＧＦＰｳﾚﾀﾝ直工費"/>
      <sheetName val="ＡＧＦｼﾘｶ12.5m"/>
      <sheetName val="ＡＧＦｼﾘｶｻｲｸﾙ無拡幅"/>
      <sheetName val="ＡＧＦｼﾘｶ直工費無拡幅"/>
      <sheetName val="ＡＧＦｼﾘｶｻｲｸﾙ拡幅"/>
      <sheetName val="ＡＧＦｼﾘｶ直工費拡幅"/>
      <sheetName val="ＡＧＦｼﾘｶ坑口"/>
      <sheetName val="ＡＧＦｼﾘｶｻｲｸﾙ坑口"/>
      <sheetName val="ＡＧＦｼﾘｶ直工費坑口"/>
      <sheetName val="ＡＧＦｳﾚﾀﾝ坑口"/>
      <sheetName val="ＡＧＦｳﾚﾀﾝｻｲｸﾙ坑口"/>
      <sheetName val="ＡＧＦｳﾚﾀﾝ直工費坑口"/>
      <sheetName val="ﾊﾞｯｸﾃﾞｰﾀ表紙（地山の緩み防止）"/>
      <sheetName val="ＰＵ・ＥＳ (2)"/>
      <sheetName val="ＰＵ・ＥＳｻｲｸﾙ (2)"/>
      <sheetName val="ＰＵ・ＥＳ直工費 (2)"/>
      <sheetName val="ＰＵ・ＡＧＦ直工費 (2)"/>
      <sheetName val="ＰＵＩＦｼﾘｶ (2)"/>
      <sheetName val="ＰＵｼﾘｶｻｲｸﾙ (2)"/>
      <sheetName val="ＰＵｼﾘｶ直工費 (2)"/>
      <sheetName val="ＰＵＩＦｳﾚﾀﾝ (2)"/>
      <sheetName val="ＰＵｳﾚﾀﾝｻｲｸﾙ (2)"/>
      <sheetName val="ＰＵｳﾚﾀﾝ直工費 (2)"/>
      <sheetName val="ＡＧＦＰｾﾒﾝﾄ (2)"/>
      <sheetName val="ＡＧＦＰＥＳｻｲｸﾙ (2)"/>
      <sheetName val="ＡＧＦＰＥＳ直工費 (2)"/>
      <sheetName val="ＡＧＦＰＡ直工費 (2)"/>
      <sheetName val="ＡＧＦＰｼﾘｶ (2)"/>
      <sheetName val="ＡＧＦＰｼﾘｶｻｲｸﾙ (2)"/>
      <sheetName val="ＡＧＦＰｼﾘｶ直工費 (2)"/>
      <sheetName val="ＡＧＦＰｳﾚﾀﾝ (2)"/>
      <sheetName val="ＡＧＦＰｳﾚﾀﾝｻｲｸﾙ (2)"/>
      <sheetName val="ＡＧＦＰｳﾚﾀﾝ直工費 (2)"/>
      <sheetName val="ＡＧＦｼﾘｶ12.5m (2)"/>
      <sheetName val="ＡＧＦｼﾘｶｻｲｸﾙ無拡幅 (2)"/>
      <sheetName val="ＡＧＦｼﾘｶ直工費無拡幅 (2)"/>
      <sheetName val="ＡＧＦｼﾘｶｻｲｸﾙ拡幅 (2)"/>
      <sheetName val="ＡＧＦｼﾘｶ直工費拡幅 (2)"/>
      <sheetName val="ＡＧＦｼﾘｶ坑口 (2)"/>
      <sheetName val="ＡＧＦｼﾘｶｻｲｸﾙ坑口 (2)"/>
      <sheetName val="ＡＧＦｼﾘｶ直工費坑口 (2)"/>
      <sheetName val="ＡＧＦｳﾚﾀﾝ坑口 (2)"/>
      <sheetName val="ＡＧＦｳﾚﾀﾝｻｲｸﾙ坑口 (2)"/>
      <sheetName val="ＡＧＦｳﾚﾀﾝ直工費坑口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チェックシート"/>
      <sheetName val="価格表"/>
      <sheetName val="表紙"/>
      <sheetName val="目次"/>
      <sheetName val="地質"/>
      <sheetName val="補助工法選定"/>
      <sheetName val="選定フロー図"/>
      <sheetName val="補助工法の分類"/>
      <sheetName val="選定"/>
      <sheetName val="一次選定"/>
      <sheetName val="検討表"/>
      <sheetName val="AGF比較表"/>
      <sheetName val="２次選定結果"/>
      <sheetName val="経済比較表"/>
      <sheetName val="注入材選定"/>
      <sheetName val="安全性"/>
      <sheetName val="注入材比較表"/>
      <sheetName val="湧水"/>
      <sheetName val="フェイス"/>
      <sheetName val="フェイス比較表"/>
      <sheetName val="ﾊﾞｯｸﾃﾞｰﾀ表紙"/>
      <sheetName val="ＰＵ・ＥＳ安全性"/>
      <sheetName val="ＰＵ・ＥＳ安全ｻｲｸﾙ"/>
      <sheetName val="ＰＵ・ＥＳ安全直工費"/>
      <sheetName val="ＰＵＩＦｼﾘｶ安全"/>
      <sheetName val="ＰＵｼﾘｶ安全ｻｲｸﾙ"/>
      <sheetName val="ＰＵｼﾘｶ安全直工費"/>
      <sheetName val="ＡＧＦＥＳ安全"/>
      <sheetName val="ＡＧＦＥＳ安全ｻｲｸﾙ"/>
      <sheetName val="ＡＧＦＥＳ安全直工費"/>
      <sheetName val="ＡＧＦｼﾘｶ安全"/>
      <sheetName val="ＡＧＦｼﾘｶｻｲｸﾙ拡幅"/>
      <sheetName val="ＡＧＦｼﾘｶ直工費拡幅"/>
      <sheetName val="ＡＧＦｼﾘｶ安全ｻｲｸﾙ無拡幅"/>
      <sheetName val="ＡＧＦｼﾘｶ安全直工費無拡幅"/>
      <sheetName val="ＡＧＦＰ安全ｼﾘｶ"/>
      <sheetName val="ＡＧＦＰｼﾘｶ安全ｻｲｸﾙ"/>
      <sheetName val="ＡＧＦＰｼﾘｶ安全直工費"/>
      <sheetName val="フェイスGRP注入量"/>
      <sheetName val="フェイスGRPサイクル"/>
      <sheetName val="フェイスGRP挿直工費"/>
      <sheetName val="フェイスGRP自直工費"/>
      <sheetName val="SMALL注入量"/>
      <sheetName val="SMALLサイクル"/>
      <sheetName val="SMALL直工費"/>
      <sheetName val="SMALL直工費SRF"/>
      <sheetName val="Shee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チェックシート"/>
      <sheetName val="価格表"/>
      <sheetName val="フェイス"/>
      <sheetName val="鏡面崩落対策施工ﾌﾛｰ図"/>
      <sheetName val="比較表"/>
      <sheetName val="フェイス比較表"/>
      <sheetName val="ﾊﾞｯｸﾃﾞｰﾀ表紙"/>
      <sheetName val="フェイスGRP注入量"/>
      <sheetName val="フェイスGRPサイクル"/>
      <sheetName val="フェイスGRP挿直工費"/>
      <sheetName val="フェイスGRP自直工費"/>
      <sheetName val="SMALL注入量"/>
      <sheetName val="SMALLサイクル"/>
      <sheetName val="SMALL直工費"/>
      <sheetName val="SMALL直工費SR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I22"/>
  <sheetViews>
    <sheetView view="pageBreakPreview" zoomScale="70" zoomScaleSheetLayoutView="70" zoomScalePageLayoutView="0" workbookViewId="0" topLeftCell="A1">
      <selection activeCell="B18" sqref="B18"/>
    </sheetView>
  </sheetViews>
  <sheetFormatPr defaultColWidth="9.140625" defaultRowHeight="15"/>
  <cols>
    <col min="1" max="1" width="26.8515625" style="0" customWidth="1"/>
    <col min="2" max="3" width="9.421875" style="0" customWidth="1"/>
    <col min="4" max="4" width="9.421875" style="0" bestFit="1" customWidth="1"/>
    <col min="5" max="5" width="33.00390625" style="0" customWidth="1"/>
    <col min="6" max="6" width="21.7109375" style="0" bestFit="1" customWidth="1"/>
    <col min="7" max="7" width="27.00390625" style="0" customWidth="1"/>
    <col min="8" max="8" width="9.421875" style="0" customWidth="1"/>
    <col min="9" max="9" width="9.421875" style="1" customWidth="1"/>
    <col min="10" max="12" width="9.421875" style="0" customWidth="1"/>
    <col min="13" max="13" width="9.421875" style="0" bestFit="1" customWidth="1"/>
  </cols>
  <sheetData>
    <row r="5" ht="33.75" customHeight="1">
      <c r="A5" s="30" t="s">
        <v>44</v>
      </c>
    </row>
    <row r="6" spans="2:9" s="31" customFormat="1" ht="33" customHeight="1">
      <c r="B6" s="54" t="s">
        <v>215</v>
      </c>
      <c r="I6" s="32"/>
    </row>
    <row r="7" spans="2:9" s="31" customFormat="1" ht="33" customHeight="1">
      <c r="B7" s="54" t="s">
        <v>216</v>
      </c>
      <c r="I7" s="32"/>
    </row>
    <row r="8" ht="33.75" customHeight="1">
      <c r="A8" s="30"/>
    </row>
    <row r="9" ht="33.75" customHeight="1">
      <c r="A9" s="30" t="s">
        <v>212</v>
      </c>
    </row>
    <row r="10" spans="2:9" s="31" customFormat="1" ht="33" customHeight="1">
      <c r="B10" s="31" t="s">
        <v>213</v>
      </c>
      <c r="I10" s="32"/>
    </row>
    <row r="11" spans="2:9" s="31" customFormat="1" ht="33" customHeight="1">
      <c r="B11" s="31" t="s">
        <v>46</v>
      </c>
      <c r="I11" s="32"/>
    </row>
    <row r="12" spans="2:9" s="31" customFormat="1" ht="33" customHeight="1">
      <c r="B12" s="31" t="s">
        <v>47</v>
      </c>
      <c r="I12" s="32"/>
    </row>
    <row r="13" spans="2:9" s="31" customFormat="1" ht="33" customHeight="1">
      <c r="B13" s="31" t="s">
        <v>48</v>
      </c>
      <c r="I13" s="32"/>
    </row>
    <row r="14" spans="2:9" s="31" customFormat="1" ht="33" customHeight="1">
      <c r="B14" s="31" t="s">
        <v>63</v>
      </c>
      <c r="I14" s="32"/>
    </row>
    <row r="15" spans="2:9" s="31" customFormat="1" ht="33" customHeight="1">
      <c r="B15" s="31" t="s">
        <v>214</v>
      </c>
      <c r="I15" s="32"/>
    </row>
    <row r="16" spans="2:9" s="31" customFormat="1" ht="33" customHeight="1">
      <c r="B16" s="31" t="s">
        <v>49</v>
      </c>
      <c r="I16" s="32"/>
    </row>
    <row r="17" spans="2:9" s="31" customFormat="1" ht="33" customHeight="1">
      <c r="B17" s="31" t="s">
        <v>220</v>
      </c>
      <c r="I17" s="32"/>
    </row>
    <row r="18" s="31" customFormat="1" ht="17.25">
      <c r="I18" s="32"/>
    </row>
    <row r="19" s="31" customFormat="1" ht="17.25">
      <c r="I19" s="32"/>
    </row>
    <row r="20" s="31" customFormat="1" ht="17.25">
      <c r="I20" s="32"/>
    </row>
    <row r="21" s="31" customFormat="1" ht="17.25">
      <c r="I21" s="32"/>
    </row>
    <row r="22" s="31" customFormat="1" ht="17.25">
      <c r="I22" s="32"/>
    </row>
  </sheetData>
  <sheetProtection/>
  <printOptions horizontalCentered="1"/>
  <pageMargins left="0.31496062992125984" right="0.31496062992125984" top="0.5905511811023623" bottom="0" header="0.31496062992125984" footer="0.31496062992125984"/>
  <pageSetup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8"/>
  <sheetViews>
    <sheetView view="pageBreakPreview" zoomScale="70" zoomScaleNormal="85" zoomScaleSheetLayoutView="70" zoomScalePageLayoutView="0" workbookViewId="0" topLeftCell="A1">
      <selection activeCell="B8" sqref="B8:D16"/>
    </sheetView>
  </sheetViews>
  <sheetFormatPr defaultColWidth="9.140625" defaultRowHeight="15"/>
  <cols>
    <col min="1" max="1" width="25.28125" style="0" bestFit="1" customWidth="1"/>
    <col min="2" max="2" width="17.28125" style="1" bestFit="1" customWidth="1"/>
    <col min="3" max="3" width="11.421875" style="1" bestFit="1" customWidth="1"/>
    <col min="4" max="4" width="12.421875" style="1" bestFit="1" customWidth="1"/>
    <col min="5" max="5" width="17.8515625" style="0" bestFit="1" customWidth="1"/>
    <col min="6" max="6" width="11.8515625" style="0" bestFit="1" customWidth="1"/>
    <col min="7" max="7" width="11.7109375" style="0" bestFit="1" customWidth="1"/>
    <col min="8" max="8" width="17.8515625" style="0" bestFit="1" customWidth="1"/>
    <col min="9" max="9" width="10.421875" style="0" bestFit="1" customWidth="1"/>
    <col min="10" max="10" width="10.00390625" style="0" bestFit="1" customWidth="1"/>
    <col min="11" max="11" width="10.421875" style="1" bestFit="1" customWidth="1"/>
    <col min="12" max="12" width="10.421875" style="0" bestFit="1" customWidth="1"/>
    <col min="13" max="13" width="9.28125" style="0" bestFit="1" customWidth="1"/>
    <col min="14" max="14" width="58.7109375" style="7" customWidth="1"/>
  </cols>
  <sheetData>
    <row r="1" spans="1:14" s="11" customFormat="1" ht="13.5">
      <c r="A1" s="10"/>
      <c r="B1" s="10"/>
      <c r="C1" s="10"/>
      <c r="D1" s="10"/>
      <c r="E1" s="10"/>
      <c r="F1" s="10"/>
      <c r="G1" s="10"/>
      <c r="H1" s="26"/>
      <c r="I1" s="26"/>
      <c r="J1" s="10"/>
      <c r="K1" s="5"/>
      <c r="L1" s="10"/>
      <c r="M1" s="10"/>
      <c r="N1" s="10"/>
    </row>
    <row r="2" spans="1:14" s="11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5"/>
      <c r="L2" s="117" t="s">
        <v>61</v>
      </c>
      <c r="M2" s="117"/>
      <c r="N2" s="119" t="s">
        <v>62</v>
      </c>
    </row>
    <row r="3" spans="1:14" s="11" customFormat="1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5"/>
      <c r="L3" s="118"/>
      <c r="M3" s="118"/>
      <c r="N3" s="120"/>
    </row>
    <row r="4" spans="1:14" ht="13.5" customHeight="1">
      <c r="A4" s="56" t="s">
        <v>217</v>
      </c>
      <c r="B4" s="8"/>
      <c r="C4" s="8"/>
      <c r="D4" s="8"/>
      <c r="E4" s="8"/>
      <c r="F4" s="8"/>
      <c r="G4" s="8"/>
      <c r="H4" s="8"/>
      <c r="I4" s="8"/>
      <c r="J4" s="8"/>
      <c r="K4" s="5"/>
      <c r="L4" s="8"/>
      <c r="M4" s="8"/>
      <c r="N4" s="8"/>
    </row>
    <row r="5" spans="1:14" ht="27" customHeight="1">
      <c r="A5" s="123"/>
      <c r="B5" s="121" t="s">
        <v>70</v>
      </c>
      <c r="C5" s="121"/>
      <c r="D5" s="121"/>
      <c r="E5" s="122" t="s">
        <v>64</v>
      </c>
      <c r="F5" s="122"/>
      <c r="G5" s="122"/>
      <c r="H5" s="124" t="s">
        <v>67</v>
      </c>
      <c r="I5" s="124" t="s">
        <v>10</v>
      </c>
      <c r="J5" s="124" t="s">
        <v>11</v>
      </c>
      <c r="K5" s="121" t="s">
        <v>13</v>
      </c>
      <c r="L5" s="124" t="s">
        <v>8</v>
      </c>
      <c r="M5" s="124" t="s">
        <v>9</v>
      </c>
      <c r="N5" s="122" t="s">
        <v>2</v>
      </c>
    </row>
    <row r="6" spans="1:14" ht="42.75" customHeight="1">
      <c r="A6" s="123"/>
      <c r="B6" s="110" t="s">
        <v>65</v>
      </c>
      <c r="C6" s="111" t="s">
        <v>24</v>
      </c>
      <c r="D6" s="111" t="s">
        <v>66</v>
      </c>
      <c r="E6" s="110" t="s">
        <v>65</v>
      </c>
      <c r="F6" s="111" t="s">
        <v>24</v>
      </c>
      <c r="G6" s="111" t="s">
        <v>66</v>
      </c>
      <c r="H6" s="124"/>
      <c r="I6" s="124"/>
      <c r="J6" s="124"/>
      <c r="K6" s="121"/>
      <c r="L6" s="124"/>
      <c r="M6" s="124"/>
      <c r="N6" s="122"/>
    </row>
    <row r="7" spans="1:14" ht="27">
      <c r="A7" s="112" t="s">
        <v>68</v>
      </c>
      <c r="B7" s="113" t="s">
        <v>5</v>
      </c>
      <c r="C7" s="113" t="s">
        <v>5</v>
      </c>
      <c r="D7" s="113" t="s">
        <v>5</v>
      </c>
      <c r="E7" s="113" t="s">
        <v>5</v>
      </c>
      <c r="F7" s="113" t="s">
        <v>5</v>
      </c>
      <c r="G7" s="113" t="s">
        <v>5</v>
      </c>
      <c r="H7" s="113" t="s">
        <v>21</v>
      </c>
      <c r="I7" s="113" t="s">
        <v>27</v>
      </c>
      <c r="J7" s="113" t="s">
        <v>12</v>
      </c>
      <c r="K7" s="113" t="s">
        <v>21</v>
      </c>
      <c r="L7" s="113" t="s">
        <v>27</v>
      </c>
      <c r="M7" s="113" t="s">
        <v>12</v>
      </c>
      <c r="N7" s="114"/>
    </row>
    <row r="8" spans="1:14" s="11" customFormat="1" ht="21.75" customHeight="1">
      <c r="A8" s="9" t="s">
        <v>45</v>
      </c>
      <c r="B8" s="13">
        <v>73000000</v>
      </c>
      <c r="C8" s="14">
        <v>123</v>
      </c>
      <c r="D8" s="15">
        <v>5.4</v>
      </c>
      <c r="E8" s="53">
        <v>0</v>
      </c>
      <c r="F8" s="53">
        <v>0</v>
      </c>
      <c r="G8" s="53">
        <v>0</v>
      </c>
      <c r="H8" s="4">
        <f>B8-E8</f>
        <v>73000000</v>
      </c>
      <c r="I8" s="6">
        <f>1-E8/B8</f>
        <v>1</v>
      </c>
      <c r="J8" s="6">
        <f>H8/$H$16</f>
        <v>0.056024558710667687</v>
      </c>
      <c r="K8" s="4">
        <f>C8-F8</f>
        <v>123</v>
      </c>
      <c r="L8" s="6">
        <f>1-F8/C8</f>
        <v>1</v>
      </c>
      <c r="M8" s="6">
        <f>K8/$K$16</f>
        <v>0.09549689440993789</v>
      </c>
      <c r="N8" s="12"/>
    </row>
    <row r="9" spans="1:14" s="11" customFormat="1" ht="21.75" customHeight="1">
      <c r="A9" s="2" t="s">
        <v>0</v>
      </c>
      <c r="B9" s="13">
        <v>73000000</v>
      </c>
      <c r="C9" s="14">
        <v>57</v>
      </c>
      <c r="D9" s="15">
        <v>1.8</v>
      </c>
      <c r="E9" s="53">
        <v>0</v>
      </c>
      <c r="F9" s="53">
        <v>0</v>
      </c>
      <c r="G9" s="53">
        <v>0</v>
      </c>
      <c r="H9" s="4">
        <f aca="true" t="shared" si="0" ref="H9:H15">B9-E9</f>
        <v>73000000</v>
      </c>
      <c r="I9" s="6">
        <f aca="true" t="shared" si="1" ref="I9:I16">1-E9/B9</f>
        <v>1</v>
      </c>
      <c r="J9" s="6">
        <f aca="true" t="shared" si="2" ref="J9:J15">H9/$H$16</f>
        <v>0.056024558710667687</v>
      </c>
      <c r="K9" s="4">
        <f aca="true" t="shared" si="3" ref="K9:K15">C9-F9</f>
        <v>57</v>
      </c>
      <c r="L9" s="6">
        <f aca="true" t="shared" si="4" ref="L9:L16">1-F9/C9</f>
        <v>1</v>
      </c>
      <c r="M9" s="6">
        <f aca="true" t="shared" si="5" ref="M9:M15">K9/$K$16</f>
        <v>0.04425465838509317</v>
      </c>
      <c r="N9" s="12"/>
    </row>
    <row r="10" spans="1:14" s="11" customFormat="1" ht="21.75" customHeight="1">
      <c r="A10" s="2" t="s">
        <v>43</v>
      </c>
      <c r="B10" s="13">
        <v>63000000</v>
      </c>
      <c r="C10" s="14">
        <v>237</v>
      </c>
      <c r="D10" s="15">
        <v>10.8</v>
      </c>
      <c r="E10" s="53">
        <v>0</v>
      </c>
      <c r="F10" s="53">
        <v>0</v>
      </c>
      <c r="G10" s="53">
        <v>0</v>
      </c>
      <c r="H10" s="4">
        <f t="shared" si="0"/>
        <v>63000000</v>
      </c>
      <c r="I10" s="6">
        <f t="shared" si="1"/>
        <v>1</v>
      </c>
      <c r="J10" s="6">
        <f t="shared" si="2"/>
        <v>0.04834996162701458</v>
      </c>
      <c r="K10" s="4">
        <f t="shared" si="3"/>
        <v>237</v>
      </c>
      <c r="L10" s="6">
        <f t="shared" si="4"/>
        <v>1</v>
      </c>
      <c r="M10" s="6">
        <f t="shared" si="5"/>
        <v>0.18400621118012422</v>
      </c>
      <c r="N10" s="12"/>
    </row>
    <row r="11" spans="1:14" s="11" customFormat="1" ht="21.75" customHeight="1">
      <c r="A11" s="2" t="s">
        <v>6</v>
      </c>
      <c r="B11" s="13">
        <v>257000000</v>
      </c>
      <c r="C11" s="14">
        <v>167</v>
      </c>
      <c r="D11" s="15">
        <v>16.2</v>
      </c>
      <c r="E11" s="53">
        <v>0</v>
      </c>
      <c r="F11" s="53">
        <v>0</v>
      </c>
      <c r="G11" s="53">
        <v>0</v>
      </c>
      <c r="H11" s="4">
        <f t="shared" si="0"/>
        <v>257000000</v>
      </c>
      <c r="I11" s="6">
        <f t="shared" si="1"/>
        <v>1</v>
      </c>
      <c r="J11" s="6">
        <f t="shared" si="2"/>
        <v>0.19723714504988488</v>
      </c>
      <c r="K11" s="4">
        <f t="shared" si="3"/>
        <v>167</v>
      </c>
      <c r="L11" s="6">
        <f t="shared" si="4"/>
        <v>1</v>
      </c>
      <c r="M11" s="6">
        <f t="shared" si="5"/>
        <v>0.1296583850931677</v>
      </c>
      <c r="N11" s="12"/>
    </row>
    <row r="12" spans="1:14" s="11" customFormat="1" ht="21.75" customHeight="1">
      <c r="A12" s="2" t="s">
        <v>4</v>
      </c>
      <c r="B12" s="13">
        <v>26000000</v>
      </c>
      <c r="C12" s="14">
        <v>14</v>
      </c>
      <c r="D12" s="15">
        <v>3.6</v>
      </c>
      <c r="E12" s="53">
        <v>0</v>
      </c>
      <c r="F12" s="53">
        <v>0</v>
      </c>
      <c r="G12" s="53">
        <v>0</v>
      </c>
      <c r="H12" s="4">
        <f t="shared" si="0"/>
        <v>26000000</v>
      </c>
      <c r="I12" s="6">
        <f t="shared" si="1"/>
        <v>1</v>
      </c>
      <c r="J12" s="6">
        <f t="shared" si="2"/>
        <v>0.019953952417498082</v>
      </c>
      <c r="K12" s="4">
        <f t="shared" si="3"/>
        <v>14</v>
      </c>
      <c r="L12" s="6">
        <f t="shared" si="4"/>
        <v>1</v>
      </c>
      <c r="M12" s="6">
        <f t="shared" si="5"/>
        <v>0.010869565217391304</v>
      </c>
      <c r="N12" s="12"/>
    </row>
    <row r="13" spans="1:14" s="11" customFormat="1" ht="21.75" customHeight="1">
      <c r="A13" s="2" t="s">
        <v>1</v>
      </c>
      <c r="B13" s="13">
        <v>231000000</v>
      </c>
      <c r="C13" s="14">
        <v>246</v>
      </c>
      <c r="D13" s="15">
        <v>12.600000000000001</v>
      </c>
      <c r="E13" s="53">
        <v>0</v>
      </c>
      <c r="F13" s="53">
        <v>0</v>
      </c>
      <c r="G13" s="53">
        <v>0</v>
      </c>
      <c r="H13" s="4">
        <f t="shared" si="0"/>
        <v>231000000</v>
      </c>
      <c r="I13" s="6">
        <f t="shared" si="1"/>
        <v>1</v>
      </c>
      <c r="J13" s="6">
        <f t="shared" si="2"/>
        <v>0.1772831926323868</v>
      </c>
      <c r="K13" s="4">
        <f t="shared" si="3"/>
        <v>246</v>
      </c>
      <c r="L13" s="6">
        <f t="shared" si="4"/>
        <v>1</v>
      </c>
      <c r="M13" s="6">
        <f t="shared" si="5"/>
        <v>0.19099378881987578</v>
      </c>
      <c r="N13" s="12"/>
    </row>
    <row r="14" spans="1:14" s="11" customFormat="1" ht="21.75" customHeight="1">
      <c r="A14" s="3" t="s">
        <v>7</v>
      </c>
      <c r="B14" s="13">
        <v>400000000</v>
      </c>
      <c r="C14" s="14">
        <v>241</v>
      </c>
      <c r="D14" s="15">
        <v>23.4</v>
      </c>
      <c r="E14" s="53">
        <v>0</v>
      </c>
      <c r="F14" s="53">
        <v>0</v>
      </c>
      <c r="G14" s="53">
        <v>0</v>
      </c>
      <c r="H14" s="23">
        <f t="shared" si="0"/>
        <v>400000000</v>
      </c>
      <c r="I14" s="22">
        <f t="shared" si="1"/>
        <v>1</v>
      </c>
      <c r="J14" s="6">
        <f t="shared" si="2"/>
        <v>0.3069838833461243</v>
      </c>
      <c r="K14" s="4">
        <f t="shared" si="3"/>
        <v>241</v>
      </c>
      <c r="L14" s="6">
        <f t="shared" si="4"/>
        <v>1</v>
      </c>
      <c r="M14" s="6">
        <f t="shared" si="5"/>
        <v>0.18711180124223603</v>
      </c>
      <c r="N14" s="12"/>
    </row>
    <row r="15" spans="1:14" s="11" customFormat="1" ht="21.75" customHeight="1">
      <c r="A15" s="2" t="s">
        <v>3</v>
      </c>
      <c r="B15" s="13">
        <v>180000000</v>
      </c>
      <c r="C15" s="14">
        <v>203</v>
      </c>
      <c r="D15" s="15">
        <v>12.600000000000001</v>
      </c>
      <c r="E15" s="53">
        <v>0</v>
      </c>
      <c r="F15" s="53">
        <v>0</v>
      </c>
      <c r="G15" s="53">
        <v>0</v>
      </c>
      <c r="H15" s="23">
        <f t="shared" si="0"/>
        <v>180000000</v>
      </c>
      <c r="I15" s="22">
        <f t="shared" si="1"/>
        <v>1</v>
      </c>
      <c r="J15" s="6">
        <f t="shared" si="2"/>
        <v>0.13814274750575595</v>
      </c>
      <c r="K15" s="4">
        <f t="shared" si="3"/>
        <v>203</v>
      </c>
      <c r="L15" s="6">
        <f t="shared" si="4"/>
        <v>1</v>
      </c>
      <c r="M15" s="6">
        <f t="shared" si="5"/>
        <v>0.15760869565217392</v>
      </c>
      <c r="N15" s="12"/>
    </row>
    <row r="16" spans="1:14" s="11" customFormat="1" ht="21.75" customHeight="1">
      <c r="A16" s="55" t="s">
        <v>69</v>
      </c>
      <c r="B16" s="16">
        <f aca="true" t="shared" si="6" ref="B16:H16">SUM(B8:B15)</f>
        <v>1303000000</v>
      </c>
      <c r="C16" s="17">
        <f t="shared" si="6"/>
        <v>1288</v>
      </c>
      <c r="D16" s="18">
        <f t="shared" si="6"/>
        <v>86.4</v>
      </c>
      <c r="E16" s="16">
        <f t="shared" si="6"/>
        <v>0</v>
      </c>
      <c r="F16" s="17">
        <f t="shared" si="6"/>
        <v>0</v>
      </c>
      <c r="G16" s="18">
        <f t="shared" si="6"/>
        <v>0</v>
      </c>
      <c r="H16" s="24">
        <f t="shared" si="6"/>
        <v>1303000000</v>
      </c>
      <c r="I16" s="25">
        <f t="shared" si="1"/>
        <v>1</v>
      </c>
      <c r="J16" s="19">
        <f>H16/$H$16</f>
        <v>1</v>
      </c>
      <c r="K16" s="17">
        <f>SUM(K8:K15)</f>
        <v>1288</v>
      </c>
      <c r="L16" s="19">
        <f t="shared" si="4"/>
        <v>1</v>
      </c>
      <c r="M16" s="19">
        <f>K16/$K$16</f>
        <v>1</v>
      </c>
      <c r="N16" s="12"/>
    </row>
    <row r="17" spans="1:14" s="11" customFormat="1" ht="13.5" customHeight="1">
      <c r="A17" s="10"/>
      <c r="B17" s="10"/>
      <c r="C17" s="10"/>
      <c r="D17" s="10"/>
      <c r="E17" s="10"/>
      <c r="F17" s="10"/>
      <c r="G17" s="10"/>
      <c r="H17" s="26"/>
      <c r="I17" s="26"/>
      <c r="J17" s="10"/>
      <c r="K17" s="5"/>
      <c r="L17" s="10"/>
      <c r="M17" s="10"/>
      <c r="N17" s="10"/>
    </row>
    <row r="18" spans="1:14" s="11" customFormat="1" ht="13.5" customHeight="1">
      <c r="A18" s="56" t="s">
        <v>218</v>
      </c>
      <c r="B18" s="8"/>
      <c r="C18" s="8"/>
      <c r="D18" s="8"/>
      <c r="E18" s="8"/>
      <c r="F18" s="8"/>
      <c r="G18" s="8"/>
      <c r="H18" s="27"/>
      <c r="I18" s="27"/>
      <c r="J18" s="8"/>
      <c r="K18" s="5"/>
      <c r="L18" s="8"/>
      <c r="M18" s="8"/>
      <c r="N18" s="8"/>
    </row>
    <row r="19" spans="1:14" ht="27" customHeight="1">
      <c r="A19" s="123"/>
      <c r="B19" s="121" t="s">
        <v>70</v>
      </c>
      <c r="C19" s="121"/>
      <c r="D19" s="121"/>
      <c r="E19" s="122" t="s">
        <v>64</v>
      </c>
      <c r="F19" s="122"/>
      <c r="G19" s="122"/>
      <c r="H19" s="124" t="s">
        <v>67</v>
      </c>
      <c r="I19" s="125" t="s">
        <v>10</v>
      </c>
      <c r="J19" s="124" t="s">
        <v>11</v>
      </c>
      <c r="K19" s="121" t="s">
        <v>13</v>
      </c>
      <c r="L19" s="124" t="s">
        <v>8</v>
      </c>
      <c r="M19" s="124" t="s">
        <v>9</v>
      </c>
      <c r="N19" s="122" t="s">
        <v>2</v>
      </c>
    </row>
    <row r="20" spans="1:14" ht="42.75" customHeight="1">
      <c r="A20" s="123"/>
      <c r="B20" s="110" t="s">
        <v>65</v>
      </c>
      <c r="C20" s="111" t="s">
        <v>24</v>
      </c>
      <c r="D20" s="111" t="s">
        <v>14</v>
      </c>
      <c r="E20" s="110" t="s">
        <v>65</v>
      </c>
      <c r="F20" s="111" t="s">
        <v>24</v>
      </c>
      <c r="G20" s="111" t="s">
        <v>66</v>
      </c>
      <c r="H20" s="124"/>
      <c r="I20" s="125"/>
      <c r="J20" s="124"/>
      <c r="K20" s="121"/>
      <c r="L20" s="124"/>
      <c r="M20" s="124"/>
      <c r="N20" s="122"/>
    </row>
    <row r="21" spans="1:14" ht="27">
      <c r="A21" s="112" t="s">
        <v>68</v>
      </c>
      <c r="B21" s="113" t="s">
        <v>28</v>
      </c>
      <c r="C21" s="113" t="s">
        <v>28</v>
      </c>
      <c r="D21" s="113" t="s">
        <v>28</v>
      </c>
      <c r="E21" s="113" t="s">
        <v>28</v>
      </c>
      <c r="F21" s="113" t="s">
        <v>28</v>
      </c>
      <c r="G21" s="113" t="s">
        <v>28</v>
      </c>
      <c r="H21" s="110" t="s">
        <v>21</v>
      </c>
      <c r="I21" s="110" t="s">
        <v>27</v>
      </c>
      <c r="J21" s="113" t="s">
        <v>12</v>
      </c>
      <c r="K21" s="113" t="s">
        <v>21</v>
      </c>
      <c r="L21" s="113" t="s">
        <v>27</v>
      </c>
      <c r="M21" s="113" t="s">
        <v>12</v>
      </c>
      <c r="N21" s="114"/>
    </row>
    <row r="22" spans="1:14" s="11" customFormat="1" ht="21.75" customHeight="1">
      <c r="A22" s="9" t="s">
        <v>45</v>
      </c>
      <c r="B22" s="13">
        <f aca="true" t="shared" si="7" ref="B22:D29">B8*5</f>
        <v>365000000</v>
      </c>
      <c r="C22" s="13">
        <f t="shared" si="7"/>
        <v>615</v>
      </c>
      <c r="D22" s="51">
        <f t="shared" si="7"/>
        <v>27</v>
      </c>
      <c r="E22" s="53">
        <v>0</v>
      </c>
      <c r="F22" s="53">
        <v>0</v>
      </c>
      <c r="G22" s="53">
        <v>0</v>
      </c>
      <c r="H22" s="23">
        <f>B22-E22</f>
        <v>365000000</v>
      </c>
      <c r="I22" s="22">
        <f>1-E22/B22</f>
        <v>1</v>
      </c>
      <c r="J22" s="6">
        <f>H22/$H$30</f>
        <v>0.056024558710667687</v>
      </c>
      <c r="K22" s="4">
        <f aca="true" t="shared" si="8" ref="K22:K29">C22-F22</f>
        <v>615</v>
      </c>
      <c r="L22" s="6">
        <f>1-F22/C22</f>
        <v>1</v>
      </c>
      <c r="M22" s="6">
        <f>K22/$K$30</f>
        <v>0.09549689440993789</v>
      </c>
      <c r="N22" s="12"/>
    </row>
    <row r="23" spans="1:14" s="11" customFormat="1" ht="21.75" customHeight="1">
      <c r="A23" s="2" t="s">
        <v>0</v>
      </c>
      <c r="B23" s="13">
        <f t="shared" si="7"/>
        <v>365000000</v>
      </c>
      <c r="C23" s="13">
        <f t="shared" si="7"/>
        <v>285</v>
      </c>
      <c r="D23" s="51">
        <f t="shared" si="7"/>
        <v>9</v>
      </c>
      <c r="E23" s="53">
        <v>0</v>
      </c>
      <c r="F23" s="53">
        <v>0</v>
      </c>
      <c r="G23" s="53">
        <v>0</v>
      </c>
      <c r="H23" s="23">
        <f aca="true" t="shared" si="9" ref="H23:H29">B23-E23</f>
        <v>365000000</v>
      </c>
      <c r="I23" s="22">
        <f aca="true" t="shared" si="10" ref="I23:I30">1-E23/B23</f>
        <v>1</v>
      </c>
      <c r="J23" s="6">
        <f aca="true" t="shared" si="11" ref="J23:J29">H23/$H$30</f>
        <v>0.056024558710667687</v>
      </c>
      <c r="K23" s="4">
        <f t="shared" si="8"/>
        <v>285</v>
      </c>
      <c r="L23" s="6">
        <f aca="true" t="shared" si="12" ref="L23:L30">1-F23/C23</f>
        <v>1</v>
      </c>
      <c r="M23" s="6">
        <f aca="true" t="shared" si="13" ref="M23:M29">K23/$K$30</f>
        <v>0.04425465838509317</v>
      </c>
      <c r="N23" s="12"/>
    </row>
    <row r="24" spans="1:14" s="11" customFormat="1" ht="21.75" customHeight="1">
      <c r="A24" s="2" t="s">
        <v>43</v>
      </c>
      <c r="B24" s="13">
        <f t="shared" si="7"/>
        <v>315000000</v>
      </c>
      <c r="C24" s="13">
        <f t="shared" si="7"/>
        <v>1185</v>
      </c>
      <c r="D24" s="51">
        <f t="shared" si="7"/>
        <v>54</v>
      </c>
      <c r="E24" s="53">
        <v>0</v>
      </c>
      <c r="F24" s="53">
        <v>0</v>
      </c>
      <c r="G24" s="53">
        <v>0</v>
      </c>
      <c r="H24" s="23">
        <f t="shared" si="9"/>
        <v>315000000</v>
      </c>
      <c r="I24" s="22">
        <f t="shared" si="10"/>
        <v>1</v>
      </c>
      <c r="J24" s="6">
        <f t="shared" si="11"/>
        <v>0.04834996162701458</v>
      </c>
      <c r="K24" s="4">
        <f t="shared" si="8"/>
        <v>1185</v>
      </c>
      <c r="L24" s="6">
        <f t="shared" si="12"/>
        <v>1</v>
      </c>
      <c r="M24" s="6">
        <f t="shared" si="13"/>
        <v>0.18400621118012422</v>
      </c>
      <c r="N24" s="12"/>
    </row>
    <row r="25" spans="1:14" s="11" customFormat="1" ht="21.75" customHeight="1">
      <c r="A25" s="2" t="s">
        <v>6</v>
      </c>
      <c r="B25" s="13">
        <f t="shared" si="7"/>
        <v>1285000000</v>
      </c>
      <c r="C25" s="13">
        <f t="shared" si="7"/>
        <v>835</v>
      </c>
      <c r="D25" s="51">
        <f t="shared" si="7"/>
        <v>81</v>
      </c>
      <c r="E25" s="53">
        <v>0</v>
      </c>
      <c r="F25" s="53">
        <v>0</v>
      </c>
      <c r="G25" s="53">
        <v>0</v>
      </c>
      <c r="H25" s="23">
        <f t="shared" si="9"/>
        <v>1285000000</v>
      </c>
      <c r="I25" s="22">
        <f t="shared" si="10"/>
        <v>1</v>
      </c>
      <c r="J25" s="6">
        <f t="shared" si="11"/>
        <v>0.19723714504988488</v>
      </c>
      <c r="K25" s="4">
        <f t="shared" si="8"/>
        <v>835</v>
      </c>
      <c r="L25" s="6">
        <f t="shared" si="12"/>
        <v>1</v>
      </c>
      <c r="M25" s="6">
        <f t="shared" si="13"/>
        <v>0.1296583850931677</v>
      </c>
      <c r="N25" s="12"/>
    </row>
    <row r="26" spans="1:14" s="11" customFormat="1" ht="21.75" customHeight="1">
      <c r="A26" s="2" t="s">
        <v>4</v>
      </c>
      <c r="B26" s="13">
        <f t="shared" si="7"/>
        <v>130000000</v>
      </c>
      <c r="C26" s="13">
        <f t="shared" si="7"/>
        <v>70</v>
      </c>
      <c r="D26" s="51">
        <f t="shared" si="7"/>
        <v>18</v>
      </c>
      <c r="E26" s="53">
        <v>0</v>
      </c>
      <c r="F26" s="53">
        <v>0</v>
      </c>
      <c r="G26" s="53">
        <v>0</v>
      </c>
      <c r="H26" s="23">
        <f t="shared" si="9"/>
        <v>130000000</v>
      </c>
      <c r="I26" s="22">
        <f t="shared" si="10"/>
        <v>1</v>
      </c>
      <c r="J26" s="6">
        <f t="shared" si="11"/>
        <v>0.019953952417498082</v>
      </c>
      <c r="K26" s="4">
        <f t="shared" si="8"/>
        <v>70</v>
      </c>
      <c r="L26" s="6">
        <f t="shared" si="12"/>
        <v>1</v>
      </c>
      <c r="M26" s="6">
        <f t="shared" si="13"/>
        <v>0.010869565217391304</v>
      </c>
      <c r="N26" s="12"/>
    </row>
    <row r="27" spans="1:14" s="11" customFormat="1" ht="21.75" customHeight="1">
      <c r="A27" s="2" t="s">
        <v>1</v>
      </c>
      <c r="B27" s="13">
        <f t="shared" si="7"/>
        <v>1155000000</v>
      </c>
      <c r="C27" s="13">
        <f t="shared" si="7"/>
        <v>1230</v>
      </c>
      <c r="D27" s="51">
        <f t="shared" si="7"/>
        <v>63.00000000000001</v>
      </c>
      <c r="E27" s="53">
        <v>0</v>
      </c>
      <c r="F27" s="53">
        <v>0</v>
      </c>
      <c r="G27" s="53">
        <v>0</v>
      </c>
      <c r="H27" s="23">
        <f t="shared" si="9"/>
        <v>1155000000</v>
      </c>
      <c r="I27" s="22">
        <f t="shared" si="10"/>
        <v>1</v>
      </c>
      <c r="J27" s="6">
        <f t="shared" si="11"/>
        <v>0.1772831926323868</v>
      </c>
      <c r="K27" s="4">
        <f t="shared" si="8"/>
        <v>1230</v>
      </c>
      <c r="L27" s="6">
        <f t="shared" si="12"/>
        <v>1</v>
      </c>
      <c r="M27" s="6">
        <f t="shared" si="13"/>
        <v>0.19099378881987578</v>
      </c>
      <c r="N27" s="12"/>
    </row>
    <row r="28" spans="1:14" s="11" customFormat="1" ht="21.75" customHeight="1">
      <c r="A28" s="3" t="s">
        <v>7</v>
      </c>
      <c r="B28" s="13">
        <f t="shared" si="7"/>
        <v>2000000000</v>
      </c>
      <c r="C28" s="13">
        <f t="shared" si="7"/>
        <v>1205</v>
      </c>
      <c r="D28" s="51">
        <f t="shared" si="7"/>
        <v>117</v>
      </c>
      <c r="E28" s="53">
        <v>0</v>
      </c>
      <c r="F28" s="53">
        <v>0</v>
      </c>
      <c r="G28" s="53">
        <v>0</v>
      </c>
      <c r="H28" s="23">
        <f t="shared" si="9"/>
        <v>2000000000</v>
      </c>
      <c r="I28" s="22">
        <f t="shared" si="10"/>
        <v>1</v>
      </c>
      <c r="J28" s="6">
        <f t="shared" si="11"/>
        <v>0.3069838833461243</v>
      </c>
      <c r="K28" s="4">
        <f t="shared" si="8"/>
        <v>1205</v>
      </c>
      <c r="L28" s="6">
        <f t="shared" si="12"/>
        <v>1</v>
      </c>
      <c r="M28" s="6">
        <f t="shared" si="13"/>
        <v>0.18711180124223603</v>
      </c>
      <c r="N28" s="12"/>
    </row>
    <row r="29" spans="1:14" s="11" customFormat="1" ht="21.75" customHeight="1">
      <c r="A29" s="2" t="s">
        <v>3</v>
      </c>
      <c r="B29" s="13">
        <f t="shared" si="7"/>
        <v>900000000</v>
      </c>
      <c r="C29" s="13">
        <f t="shared" si="7"/>
        <v>1015</v>
      </c>
      <c r="D29" s="51">
        <f t="shared" si="7"/>
        <v>63.00000000000001</v>
      </c>
      <c r="E29" s="53">
        <v>0</v>
      </c>
      <c r="F29" s="53">
        <v>0</v>
      </c>
      <c r="G29" s="53">
        <v>0</v>
      </c>
      <c r="H29" s="23">
        <f t="shared" si="9"/>
        <v>900000000</v>
      </c>
      <c r="I29" s="22">
        <f t="shared" si="10"/>
        <v>1</v>
      </c>
      <c r="J29" s="6">
        <f t="shared" si="11"/>
        <v>0.13814274750575595</v>
      </c>
      <c r="K29" s="4">
        <f t="shared" si="8"/>
        <v>1015</v>
      </c>
      <c r="L29" s="6">
        <f t="shared" si="12"/>
        <v>1</v>
      </c>
      <c r="M29" s="6">
        <f t="shared" si="13"/>
        <v>0.15760869565217392</v>
      </c>
      <c r="N29" s="12"/>
    </row>
    <row r="30" spans="1:14" s="11" customFormat="1" ht="21.75" customHeight="1">
      <c r="A30" s="55" t="s">
        <v>69</v>
      </c>
      <c r="B30" s="16">
        <f>SUM(B22:B29)</f>
        <v>6515000000</v>
      </c>
      <c r="C30" s="16">
        <f>SUM(C22:C29)</f>
        <v>6440</v>
      </c>
      <c r="D30" s="52">
        <f>SUM(D22:D29)</f>
        <v>432</v>
      </c>
      <c r="E30" s="16">
        <f>SUM(E22:E29)</f>
        <v>0</v>
      </c>
      <c r="F30" s="16">
        <f>SUM(F22:F29)</f>
        <v>0</v>
      </c>
      <c r="G30" s="16">
        <f>SUM(G22:G29)</f>
        <v>0</v>
      </c>
      <c r="H30" s="24">
        <f>SUM(H22:H29)</f>
        <v>6515000000</v>
      </c>
      <c r="I30" s="25">
        <f t="shared" si="10"/>
        <v>1</v>
      </c>
      <c r="J30" s="19">
        <f>H30/$H$30</f>
        <v>1</v>
      </c>
      <c r="K30" s="17">
        <f>SUM(K22:K29)</f>
        <v>6440</v>
      </c>
      <c r="L30" s="19">
        <f t="shared" si="12"/>
        <v>1</v>
      </c>
      <c r="M30" s="19">
        <f>K30/$K$30</f>
        <v>1</v>
      </c>
      <c r="N30" s="12"/>
    </row>
    <row r="31" spans="1:14" s="11" customFormat="1" ht="13.5" customHeight="1">
      <c r="A31" s="10"/>
      <c r="B31" s="10"/>
      <c r="C31" s="10"/>
      <c r="D31" s="10"/>
      <c r="E31" s="10"/>
      <c r="F31" s="10"/>
      <c r="G31" s="10"/>
      <c r="H31" s="26"/>
      <c r="I31" s="26"/>
      <c r="J31" s="10"/>
      <c r="K31" s="5"/>
      <c r="L31" s="10"/>
      <c r="M31" s="10"/>
      <c r="N31" s="10"/>
    </row>
    <row r="32" spans="1:14" s="11" customFormat="1" ht="13.5" customHeight="1">
      <c r="A32" s="56" t="s">
        <v>219</v>
      </c>
      <c r="B32" s="8"/>
      <c r="C32" s="8"/>
      <c r="D32" s="8"/>
      <c r="E32" s="8"/>
      <c r="F32" s="8"/>
      <c r="G32" s="8"/>
      <c r="H32" s="27"/>
      <c r="I32" s="27"/>
      <c r="J32" s="8"/>
      <c r="K32" s="5"/>
      <c r="L32" s="8"/>
      <c r="M32" s="8"/>
      <c r="N32" s="8"/>
    </row>
    <row r="33" spans="1:14" s="11" customFormat="1" ht="26.25" customHeight="1">
      <c r="A33" s="123"/>
      <c r="B33" s="121" t="s">
        <v>70</v>
      </c>
      <c r="C33" s="121"/>
      <c r="D33" s="121"/>
      <c r="E33" s="122" t="s">
        <v>64</v>
      </c>
      <c r="F33" s="122"/>
      <c r="G33" s="122"/>
      <c r="H33" s="124" t="s">
        <v>67</v>
      </c>
      <c r="I33" s="125" t="s">
        <v>10</v>
      </c>
      <c r="J33" s="124" t="s">
        <v>11</v>
      </c>
      <c r="K33" s="121" t="s">
        <v>13</v>
      </c>
      <c r="L33" s="124" t="s">
        <v>8</v>
      </c>
      <c r="M33" s="124" t="s">
        <v>9</v>
      </c>
      <c r="N33" s="122" t="s">
        <v>2</v>
      </c>
    </row>
    <row r="34" spans="1:14" s="11" customFormat="1" ht="42.75" customHeight="1">
      <c r="A34" s="123"/>
      <c r="B34" s="110" t="s">
        <v>65</v>
      </c>
      <c r="C34" s="111" t="s">
        <v>24</v>
      </c>
      <c r="D34" s="111" t="s">
        <v>66</v>
      </c>
      <c r="E34" s="110" t="s">
        <v>65</v>
      </c>
      <c r="F34" s="111" t="s">
        <v>24</v>
      </c>
      <c r="G34" s="111" t="s">
        <v>66</v>
      </c>
      <c r="H34" s="124"/>
      <c r="I34" s="125"/>
      <c r="J34" s="124"/>
      <c r="K34" s="121"/>
      <c r="L34" s="124"/>
      <c r="M34" s="124"/>
      <c r="N34" s="122"/>
    </row>
    <row r="35" spans="1:14" s="11" customFormat="1" ht="27">
      <c r="A35" s="112" t="s">
        <v>68</v>
      </c>
      <c r="B35" s="113" t="s">
        <v>29</v>
      </c>
      <c r="C35" s="113" t="s">
        <v>29</v>
      </c>
      <c r="D35" s="113" t="s">
        <v>29</v>
      </c>
      <c r="E35" s="113" t="s">
        <v>29</v>
      </c>
      <c r="F35" s="113" t="s">
        <v>29</v>
      </c>
      <c r="G35" s="113" t="s">
        <v>29</v>
      </c>
      <c r="H35" s="110" t="s">
        <v>21</v>
      </c>
      <c r="I35" s="110" t="s">
        <v>27</v>
      </c>
      <c r="J35" s="113" t="s">
        <v>12</v>
      </c>
      <c r="K35" s="113" t="s">
        <v>21</v>
      </c>
      <c r="L35" s="113" t="s">
        <v>27</v>
      </c>
      <c r="M35" s="113" t="s">
        <v>12</v>
      </c>
      <c r="N35" s="114"/>
    </row>
    <row r="36" spans="1:14" s="11" customFormat="1" ht="21.75" customHeight="1">
      <c r="A36" s="9" t="s">
        <v>45</v>
      </c>
      <c r="B36" s="13">
        <f aca="true" t="shared" si="14" ref="B36:D43">B8*10</f>
        <v>730000000</v>
      </c>
      <c r="C36" s="13">
        <f t="shared" si="14"/>
        <v>1230</v>
      </c>
      <c r="D36" s="51">
        <f t="shared" si="14"/>
        <v>54</v>
      </c>
      <c r="E36" s="53">
        <v>0</v>
      </c>
      <c r="F36" s="53">
        <v>0</v>
      </c>
      <c r="G36" s="53">
        <v>0</v>
      </c>
      <c r="H36" s="23">
        <f>B36-E36</f>
        <v>730000000</v>
      </c>
      <c r="I36" s="22">
        <f>1-E36/B36</f>
        <v>1</v>
      </c>
      <c r="J36" s="6">
        <f>H36/$H$44</f>
        <v>0.056024558710667687</v>
      </c>
      <c r="K36" s="4">
        <f aca="true" t="shared" si="15" ref="K36:K43">C36-F36</f>
        <v>1230</v>
      </c>
      <c r="L36" s="6">
        <f>1-F36/C36</f>
        <v>1</v>
      </c>
      <c r="M36" s="6">
        <f>K36/$K$44</f>
        <v>0.09549689440993789</v>
      </c>
      <c r="N36" s="12"/>
    </row>
    <row r="37" spans="1:14" s="11" customFormat="1" ht="21.75" customHeight="1">
      <c r="A37" s="2" t="s">
        <v>0</v>
      </c>
      <c r="B37" s="13">
        <f t="shared" si="14"/>
        <v>730000000</v>
      </c>
      <c r="C37" s="13">
        <f t="shared" si="14"/>
        <v>570</v>
      </c>
      <c r="D37" s="51">
        <f t="shared" si="14"/>
        <v>18</v>
      </c>
      <c r="E37" s="53">
        <v>0</v>
      </c>
      <c r="F37" s="53">
        <v>0</v>
      </c>
      <c r="G37" s="53">
        <v>0</v>
      </c>
      <c r="H37" s="23">
        <f aca="true" t="shared" si="16" ref="H37:H43">B37-E37</f>
        <v>730000000</v>
      </c>
      <c r="I37" s="22">
        <f aca="true" t="shared" si="17" ref="I37:I44">1-E37/B37</f>
        <v>1</v>
      </c>
      <c r="J37" s="6">
        <f aca="true" t="shared" si="18" ref="J37:J43">H37/$H$44</f>
        <v>0.056024558710667687</v>
      </c>
      <c r="K37" s="4">
        <f t="shared" si="15"/>
        <v>570</v>
      </c>
      <c r="L37" s="6">
        <f aca="true" t="shared" si="19" ref="L37:L44">1-F37/C37</f>
        <v>1</v>
      </c>
      <c r="M37" s="6">
        <f aca="true" t="shared" si="20" ref="M37:M43">K37/$K$44</f>
        <v>0.04425465838509317</v>
      </c>
      <c r="N37" s="12"/>
    </row>
    <row r="38" spans="1:14" s="11" customFormat="1" ht="21.75" customHeight="1">
      <c r="A38" s="2" t="s">
        <v>43</v>
      </c>
      <c r="B38" s="13">
        <f t="shared" si="14"/>
        <v>630000000</v>
      </c>
      <c r="C38" s="13">
        <f t="shared" si="14"/>
        <v>2370</v>
      </c>
      <c r="D38" s="51">
        <f t="shared" si="14"/>
        <v>108</v>
      </c>
      <c r="E38" s="53">
        <v>0</v>
      </c>
      <c r="F38" s="53">
        <v>0</v>
      </c>
      <c r="G38" s="53">
        <v>0</v>
      </c>
      <c r="H38" s="23">
        <f t="shared" si="16"/>
        <v>630000000</v>
      </c>
      <c r="I38" s="22">
        <f t="shared" si="17"/>
        <v>1</v>
      </c>
      <c r="J38" s="6">
        <f t="shared" si="18"/>
        <v>0.04834996162701458</v>
      </c>
      <c r="K38" s="4">
        <f t="shared" si="15"/>
        <v>2370</v>
      </c>
      <c r="L38" s="6">
        <f t="shared" si="19"/>
        <v>1</v>
      </c>
      <c r="M38" s="6">
        <f t="shared" si="20"/>
        <v>0.18400621118012422</v>
      </c>
      <c r="N38" s="12"/>
    </row>
    <row r="39" spans="1:14" s="11" customFormat="1" ht="21.75" customHeight="1">
      <c r="A39" s="2" t="s">
        <v>6</v>
      </c>
      <c r="B39" s="13">
        <f t="shared" si="14"/>
        <v>2570000000</v>
      </c>
      <c r="C39" s="13">
        <f t="shared" si="14"/>
        <v>1670</v>
      </c>
      <c r="D39" s="51">
        <f t="shared" si="14"/>
        <v>162</v>
      </c>
      <c r="E39" s="53">
        <v>0</v>
      </c>
      <c r="F39" s="53">
        <v>0</v>
      </c>
      <c r="G39" s="53">
        <v>0</v>
      </c>
      <c r="H39" s="23">
        <f t="shared" si="16"/>
        <v>2570000000</v>
      </c>
      <c r="I39" s="22">
        <f t="shared" si="17"/>
        <v>1</v>
      </c>
      <c r="J39" s="6">
        <f t="shared" si="18"/>
        <v>0.19723714504988488</v>
      </c>
      <c r="K39" s="4">
        <f t="shared" si="15"/>
        <v>1670</v>
      </c>
      <c r="L39" s="6">
        <f t="shared" si="19"/>
        <v>1</v>
      </c>
      <c r="M39" s="6">
        <f t="shared" si="20"/>
        <v>0.1296583850931677</v>
      </c>
      <c r="N39" s="12"/>
    </row>
    <row r="40" spans="1:14" s="11" customFormat="1" ht="21.75" customHeight="1">
      <c r="A40" s="2" t="s">
        <v>4</v>
      </c>
      <c r="B40" s="13">
        <f t="shared" si="14"/>
        <v>260000000</v>
      </c>
      <c r="C40" s="13">
        <f t="shared" si="14"/>
        <v>140</v>
      </c>
      <c r="D40" s="51">
        <f t="shared" si="14"/>
        <v>36</v>
      </c>
      <c r="E40" s="53">
        <v>0</v>
      </c>
      <c r="F40" s="53">
        <v>0</v>
      </c>
      <c r="G40" s="53">
        <v>0</v>
      </c>
      <c r="H40" s="23">
        <f t="shared" si="16"/>
        <v>260000000</v>
      </c>
      <c r="I40" s="22">
        <f t="shared" si="17"/>
        <v>1</v>
      </c>
      <c r="J40" s="6">
        <f t="shared" si="18"/>
        <v>0.019953952417498082</v>
      </c>
      <c r="K40" s="4">
        <f t="shared" si="15"/>
        <v>140</v>
      </c>
      <c r="L40" s="6">
        <f t="shared" si="19"/>
        <v>1</v>
      </c>
      <c r="M40" s="6">
        <f t="shared" si="20"/>
        <v>0.010869565217391304</v>
      </c>
      <c r="N40" s="12"/>
    </row>
    <row r="41" spans="1:14" s="11" customFormat="1" ht="21.75" customHeight="1">
      <c r="A41" s="2" t="s">
        <v>1</v>
      </c>
      <c r="B41" s="13">
        <f t="shared" si="14"/>
        <v>2310000000</v>
      </c>
      <c r="C41" s="13">
        <f t="shared" si="14"/>
        <v>2460</v>
      </c>
      <c r="D41" s="51">
        <f t="shared" si="14"/>
        <v>126.00000000000001</v>
      </c>
      <c r="E41" s="53">
        <v>0</v>
      </c>
      <c r="F41" s="53">
        <v>0</v>
      </c>
      <c r="G41" s="53">
        <v>0</v>
      </c>
      <c r="H41" s="23">
        <f t="shared" si="16"/>
        <v>2310000000</v>
      </c>
      <c r="I41" s="22">
        <f t="shared" si="17"/>
        <v>1</v>
      </c>
      <c r="J41" s="6">
        <f t="shared" si="18"/>
        <v>0.1772831926323868</v>
      </c>
      <c r="K41" s="4">
        <f t="shared" si="15"/>
        <v>2460</v>
      </c>
      <c r="L41" s="6">
        <f t="shared" si="19"/>
        <v>1</v>
      </c>
      <c r="M41" s="6">
        <f t="shared" si="20"/>
        <v>0.19099378881987578</v>
      </c>
      <c r="N41" s="12"/>
    </row>
    <row r="42" spans="1:14" s="11" customFormat="1" ht="21.75" customHeight="1">
      <c r="A42" s="3" t="s">
        <v>7</v>
      </c>
      <c r="B42" s="13">
        <f t="shared" si="14"/>
        <v>4000000000</v>
      </c>
      <c r="C42" s="13">
        <f t="shared" si="14"/>
        <v>2410</v>
      </c>
      <c r="D42" s="51">
        <f t="shared" si="14"/>
        <v>234</v>
      </c>
      <c r="E42" s="53">
        <v>0</v>
      </c>
      <c r="F42" s="53">
        <v>0</v>
      </c>
      <c r="G42" s="53">
        <v>0</v>
      </c>
      <c r="H42" s="23">
        <f t="shared" si="16"/>
        <v>4000000000</v>
      </c>
      <c r="I42" s="22">
        <f t="shared" si="17"/>
        <v>1</v>
      </c>
      <c r="J42" s="6">
        <f t="shared" si="18"/>
        <v>0.3069838833461243</v>
      </c>
      <c r="K42" s="4">
        <f t="shared" si="15"/>
        <v>2410</v>
      </c>
      <c r="L42" s="6">
        <f t="shared" si="19"/>
        <v>1</v>
      </c>
      <c r="M42" s="6">
        <f t="shared" si="20"/>
        <v>0.18711180124223603</v>
      </c>
      <c r="N42" s="12"/>
    </row>
    <row r="43" spans="1:14" s="11" customFormat="1" ht="21.75" customHeight="1">
      <c r="A43" s="2" t="s">
        <v>3</v>
      </c>
      <c r="B43" s="13">
        <f t="shared" si="14"/>
        <v>1800000000</v>
      </c>
      <c r="C43" s="13">
        <f t="shared" si="14"/>
        <v>2030</v>
      </c>
      <c r="D43" s="51">
        <f t="shared" si="14"/>
        <v>126.00000000000001</v>
      </c>
      <c r="E43" s="53">
        <v>0</v>
      </c>
      <c r="F43" s="53">
        <v>0</v>
      </c>
      <c r="G43" s="53">
        <v>0</v>
      </c>
      <c r="H43" s="23">
        <f t="shared" si="16"/>
        <v>1800000000</v>
      </c>
      <c r="I43" s="22">
        <f t="shared" si="17"/>
        <v>1</v>
      </c>
      <c r="J43" s="6">
        <f t="shared" si="18"/>
        <v>0.13814274750575595</v>
      </c>
      <c r="K43" s="4">
        <f t="shared" si="15"/>
        <v>2030</v>
      </c>
      <c r="L43" s="6">
        <f t="shared" si="19"/>
        <v>1</v>
      </c>
      <c r="M43" s="6">
        <f t="shared" si="20"/>
        <v>0.15760869565217392</v>
      </c>
      <c r="N43" s="12"/>
    </row>
    <row r="44" spans="1:14" s="11" customFormat="1" ht="21.75" customHeight="1">
      <c r="A44" s="55" t="s">
        <v>69</v>
      </c>
      <c r="B44" s="16">
        <f>SUM(B36:B43)</f>
        <v>13030000000</v>
      </c>
      <c r="C44" s="16">
        <f>SUM(C36:C43)</f>
        <v>12880</v>
      </c>
      <c r="D44" s="52">
        <f>SUM(D36:D43)</f>
        <v>864</v>
      </c>
      <c r="E44" s="16">
        <f>SUM(E36:E43)</f>
        <v>0</v>
      </c>
      <c r="F44" s="16">
        <f>SUM(F36:F43)</f>
        <v>0</v>
      </c>
      <c r="G44" s="16">
        <f>SUM(G36:G43)</f>
        <v>0</v>
      </c>
      <c r="H44" s="24">
        <f>SUM(H36:H43)</f>
        <v>13030000000</v>
      </c>
      <c r="I44" s="25">
        <f t="shared" si="17"/>
        <v>1</v>
      </c>
      <c r="J44" s="19">
        <f>H44/$H$44</f>
        <v>1</v>
      </c>
      <c r="K44" s="17">
        <f>SUM(K36:K43)</f>
        <v>12880</v>
      </c>
      <c r="L44" s="19">
        <f t="shared" si="19"/>
        <v>1</v>
      </c>
      <c r="M44" s="19">
        <f>K44/$K$44</f>
        <v>1</v>
      </c>
      <c r="N44" s="12"/>
    </row>
    <row r="45" spans="1:14" s="11" customFormat="1" ht="13.5" customHeight="1">
      <c r="A45" s="10"/>
      <c r="B45" s="10"/>
      <c r="C45" s="10"/>
      <c r="D45" s="10"/>
      <c r="E45" s="10"/>
      <c r="F45" s="10"/>
      <c r="G45" s="10"/>
      <c r="H45" s="26"/>
      <c r="I45" s="26"/>
      <c r="J45" s="10"/>
      <c r="K45" s="5"/>
      <c r="L45" s="10"/>
      <c r="M45" s="10"/>
      <c r="N45" s="10"/>
    </row>
    <row r="46" spans="1:14" s="11" customFormat="1" ht="13.5">
      <c r="A46" s="10"/>
      <c r="B46" s="10"/>
      <c r="C46" s="10"/>
      <c r="D46" s="10"/>
      <c r="E46" s="10"/>
      <c r="F46" s="10"/>
      <c r="G46" s="10"/>
      <c r="H46" s="26"/>
      <c r="I46" s="26"/>
      <c r="J46" s="10"/>
      <c r="K46" s="5"/>
      <c r="L46" s="10"/>
      <c r="M46" s="10"/>
      <c r="N46" s="10"/>
    </row>
    <row r="47" spans="1:14" s="11" customFormat="1" ht="13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5"/>
      <c r="L47" s="10"/>
      <c r="M47" s="10"/>
      <c r="N47" s="10"/>
    </row>
    <row r="48" spans="1:14" s="11" customFormat="1" ht="13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5"/>
      <c r="L48" s="10"/>
      <c r="M48" s="10"/>
      <c r="N48" s="10"/>
    </row>
  </sheetData>
  <sheetProtection/>
  <mergeCells count="32">
    <mergeCell ref="A19:A20"/>
    <mergeCell ref="B19:D19"/>
    <mergeCell ref="E19:G19"/>
    <mergeCell ref="H19:H20"/>
    <mergeCell ref="I19:I20"/>
    <mergeCell ref="A33:A34"/>
    <mergeCell ref="B33:D33"/>
    <mergeCell ref="E33:G33"/>
    <mergeCell ref="H33:H34"/>
    <mergeCell ref="I33:I34"/>
    <mergeCell ref="N19:N20"/>
    <mergeCell ref="J19:J20"/>
    <mergeCell ref="L33:L34"/>
    <mergeCell ref="M33:M34"/>
    <mergeCell ref="N33:N34"/>
    <mergeCell ref="J33:J34"/>
    <mergeCell ref="L2:M3"/>
    <mergeCell ref="N2:N3"/>
    <mergeCell ref="K33:K34"/>
    <mergeCell ref="N5:N6"/>
    <mergeCell ref="A5:A6"/>
    <mergeCell ref="B5:D5"/>
    <mergeCell ref="E5:G5"/>
    <mergeCell ref="H5:H6"/>
    <mergeCell ref="I5:I6"/>
    <mergeCell ref="J5:J6"/>
    <mergeCell ref="K5:K6"/>
    <mergeCell ref="L5:L6"/>
    <mergeCell ref="M5:M6"/>
    <mergeCell ref="K19:K20"/>
    <mergeCell ref="L19:L20"/>
    <mergeCell ref="M19:M20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74"/>
  <sheetViews>
    <sheetView view="pageBreakPreview" zoomScale="90" zoomScaleSheetLayoutView="90" zoomScalePageLayoutView="0" workbookViewId="0" topLeftCell="A1">
      <pane xSplit="5" ySplit="4" topLeftCell="F5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J1" sqref="J1:L1"/>
    </sheetView>
  </sheetViews>
  <sheetFormatPr defaultColWidth="9.140625" defaultRowHeight="15"/>
  <cols>
    <col min="1" max="1" width="26.7109375" style="60" bestFit="1" customWidth="1"/>
    <col min="2" max="2" width="6.421875" style="58" bestFit="1" customWidth="1"/>
    <col min="3" max="3" width="15.140625" style="58" bestFit="1" customWidth="1"/>
    <col min="4" max="4" width="32.00390625" style="60" bestFit="1" customWidth="1"/>
    <col min="5" max="5" width="5.28125" style="58" bestFit="1" customWidth="1"/>
    <col min="6" max="6" width="5.28125" style="60" customWidth="1"/>
    <col min="7" max="7" width="5.421875" style="60" bestFit="1" customWidth="1"/>
    <col min="8" max="8" width="8.140625" style="60" bestFit="1" customWidth="1"/>
    <col min="9" max="9" width="14.421875" style="61" bestFit="1" customWidth="1"/>
    <col min="10" max="10" width="12.421875" style="62" bestFit="1" customWidth="1"/>
    <col min="11" max="11" width="11.421875" style="63" bestFit="1" customWidth="1"/>
    <col min="12" max="12" width="7.140625" style="60" bestFit="1" customWidth="1"/>
    <col min="13" max="16384" width="9.00390625" style="60" customWidth="1"/>
  </cols>
  <sheetData>
    <row r="1" spans="1:12" ht="13.5">
      <c r="A1" s="57" t="s">
        <v>180</v>
      </c>
      <c r="C1" s="115" t="s">
        <v>206</v>
      </c>
      <c r="D1" s="59" t="s">
        <v>203</v>
      </c>
      <c r="E1" s="60"/>
      <c r="J1" s="127" t="s">
        <v>221</v>
      </c>
      <c r="K1" s="128"/>
      <c r="L1" s="128"/>
    </row>
    <row r="2" spans="4:12" ht="13.5">
      <c r="D2" s="64" t="s">
        <v>204</v>
      </c>
      <c r="E2" s="65"/>
      <c r="K2" s="126"/>
      <c r="L2" s="126"/>
    </row>
    <row r="3" spans="4:5" ht="13.5">
      <c r="D3" s="64" t="s">
        <v>205</v>
      </c>
      <c r="E3" s="65"/>
    </row>
    <row r="4" spans="1:12" s="58" customFormat="1" ht="40.5">
      <c r="A4" s="101" t="s">
        <v>71</v>
      </c>
      <c r="B4" s="102" t="s">
        <v>72</v>
      </c>
      <c r="C4" s="102" t="s">
        <v>73</v>
      </c>
      <c r="D4" s="102" t="s">
        <v>74</v>
      </c>
      <c r="E4" s="101" t="s">
        <v>75</v>
      </c>
      <c r="F4" s="101" t="s">
        <v>76</v>
      </c>
      <c r="G4" s="101" t="s">
        <v>77</v>
      </c>
      <c r="H4" s="101" t="s">
        <v>78</v>
      </c>
      <c r="I4" s="103" t="s">
        <v>79</v>
      </c>
      <c r="J4" s="103" t="s">
        <v>80</v>
      </c>
      <c r="K4" s="104" t="s">
        <v>81</v>
      </c>
      <c r="L4" s="101" t="s">
        <v>82</v>
      </c>
    </row>
    <row r="5" spans="1:12" ht="13.5">
      <c r="A5" s="66" t="s">
        <v>83</v>
      </c>
      <c r="B5" s="67"/>
      <c r="C5" s="67"/>
      <c r="D5" s="66"/>
      <c r="E5" s="67"/>
      <c r="F5" s="66"/>
      <c r="G5" s="66"/>
      <c r="H5" s="66"/>
      <c r="I5" s="68" t="s">
        <v>84</v>
      </c>
      <c r="J5" s="68">
        <f>SUM(J6:J13)</f>
        <v>0</v>
      </c>
      <c r="K5" s="69">
        <f>SUM(K6:K13)</f>
        <v>0</v>
      </c>
      <c r="L5" s="70" t="e">
        <f>K5/$K$73</f>
        <v>#DIV/0!</v>
      </c>
    </row>
    <row r="6" spans="1:12" ht="12.75" customHeight="1">
      <c r="A6" s="71" t="s">
        <v>182</v>
      </c>
      <c r="B6" s="72" t="s">
        <v>86</v>
      </c>
      <c r="C6" s="72" t="s">
        <v>87</v>
      </c>
      <c r="D6" s="71" t="s">
        <v>183</v>
      </c>
      <c r="E6" s="72" t="s">
        <v>89</v>
      </c>
      <c r="F6" s="71"/>
      <c r="G6" s="71"/>
      <c r="H6" s="71">
        <f aca="true" t="shared" si="0" ref="H6:H13">F6*G6</f>
        <v>0</v>
      </c>
      <c r="I6" s="73"/>
      <c r="J6" s="74">
        <f aca="true" t="shared" si="1" ref="J6:J13">H6*I6</f>
        <v>0</v>
      </c>
      <c r="K6" s="75">
        <f aca="true" t="shared" si="2" ref="K6:K67">0.00271*J6</f>
        <v>0</v>
      </c>
      <c r="L6" s="76"/>
    </row>
    <row r="7" spans="1:12" ht="12.75" customHeight="1">
      <c r="A7" s="71"/>
      <c r="B7" s="72" t="s">
        <v>86</v>
      </c>
      <c r="C7" s="72" t="s">
        <v>87</v>
      </c>
      <c r="D7" s="71" t="s">
        <v>183</v>
      </c>
      <c r="E7" s="72" t="s">
        <v>186</v>
      </c>
      <c r="F7" s="71"/>
      <c r="G7" s="71"/>
      <c r="H7" s="71">
        <f t="shared" si="0"/>
        <v>0</v>
      </c>
      <c r="I7" s="73"/>
      <c r="J7" s="74">
        <f t="shared" si="1"/>
        <v>0</v>
      </c>
      <c r="K7" s="75">
        <f t="shared" si="2"/>
        <v>0</v>
      </c>
      <c r="L7" s="76"/>
    </row>
    <row r="8" spans="1:12" ht="12.75" customHeight="1">
      <c r="A8" s="71"/>
      <c r="B8" s="72"/>
      <c r="C8" s="72"/>
      <c r="D8" s="71"/>
      <c r="E8" s="72"/>
      <c r="F8" s="71"/>
      <c r="G8" s="71"/>
      <c r="H8" s="71">
        <f t="shared" si="0"/>
        <v>0</v>
      </c>
      <c r="I8" s="73"/>
      <c r="J8" s="74">
        <f t="shared" si="1"/>
        <v>0</v>
      </c>
      <c r="K8" s="75">
        <f t="shared" si="2"/>
        <v>0</v>
      </c>
      <c r="L8" s="76"/>
    </row>
    <row r="9" spans="1:12" ht="12.75" customHeight="1">
      <c r="A9" s="71"/>
      <c r="B9" s="72"/>
      <c r="C9" s="72"/>
      <c r="D9" s="71"/>
      <c r="E9" s="72"/>
      <c r="F9" s="71"/>
      <c r="G9" s="71"/>
      <c r="H9" s="71">
        <f t="shared" si="0"/>
        <v>0</v>
      </c>
      <c r="I9" s="73"/>
      <c r="J9" s="74">
        <f t="shared" si="1"/>
        <v>0</v>
      </c>
      <c r="K9" s="75">
        <f t="shared" si="2"/>
        <v>0</v>
      </c>
      <c r="L9" s="76"/>
    </row>
    <row r="10" spans="1:12" ht="12.75" customHeight="1">
      <c r="A10" s="71"/>
      <c r="B10" s="72"/>
      <c r="C10" s="72"/>
      <c r="D10" s="71"/>
      <c r="E10" s="72"/>
      <c r="F10" s="71"/>
      <c r="G10" s="71"/>
      <c r="H10" s="71">
        <f t="shared" si="0"/>
        <v>0</v>
      </c>
      <c r="I10" s="73"/>
      <c r="J10" s="74">
        <f t="shared" si="1"/>
        <v>0</v>
      </c>
      <c r="K10" s="75">
        <f t="shared" si="2"/>
        <v>0</v>
      </c>
      <c r="L10" s="76"/>
    </row>
    <row r="11" spans="1:12" ht="12.75" customHeight="1">
      <c r="A11" s="71"/>
      <c r="B11" s="72"/>
      <c r="C11" s="72"/>
      <c r="D11" s="71"/>
      <c r="E11" s="72"/>
      <c r="F11" s="71"/>
      <c r="G11" s="71"/>
      <c r="H11" s="71">
        <f t="shared" si="0"/>
        <v>0</v>
      </c>
      <c r="I11" s="73"/>
      <c r="J11" s="74">
        <f t="shared" si="1"/>
        <v>0</v>
      </c>
      <c r="K11" s="75">
        <f t="shared" si="2"/>
        <v>0</v>
      </c>
      <c r="L11" s="76"/>
    </row>
    <row r="12" spans="1:12" ht="12.75" customHeight="1">
      <c r="A12" s="71"/>
      <c r="B12" s="72"/>
      <c r="C12" s="72"/>
      <c r="D12" s="71"/>
      <c r="E12" s="72"/>
      <c r="F12" s="71"/>
      <c r="G12" s="71"/>
      <c r="H12" s="71">
        <f t="shared" si="0"/>
        <v>0</v>
      </c>
      <c r="I12" s="73"/>
      <c r="J12" s="74">
        <f t="shared" si="1"/>
        <v>0</v>
      </c>
      <c r="K12" s="75">
        <f t="shared" si="2"/>
        <v>0</v>
      </c>
      <c r="L12" s="76"/>
    </row>
    <row r="13" spans="1:12" ht="12.75" customHeight="1">
      <c r="A13" s="71"/>
      <c r="B13" s="72"/>
      <c r="C13" s="72"/>
      <c r="D13" s="71"/>
      <c r="E13" s="72"/>
      <c r="F13" s="71"/>
      <c r="G13" s="71"/>
      <c r="H13" s="71">
        <f t="shared" si="0"/>
        <v>0</v>
      </c>
      <c r="I13" s="73"/>
      <c r="J13" s="74">
        <f t="shared" si="1"/>
        <v>0</v>
      </c>
      <c r="K13" s="75">
        <f t="shared" si="2"/>
        <v>0</v>
      </c>
      <c r="L13" s="76"/>
    </row>
    <row r="14" spans="1:12" ht="13.5">
      <c r="A14" s="66" t="s">
        <v>94</v>
      </c>
      <c r="B14" s="67"/>
      <c r="C14" s="67"/>
      <c r="D14" s="66"/>
      <c r="E14" s="67"/>
      <c r="F14" s="66"/>
      <c r="G14" s="66"/>
      <c r="H14" s="66"/>
      <c r="I14" s="68" t="s">
        <v>84</v>
      </c>
      <c r="J14" s="68">
        <f>SUM(J15:J16)</f>
        <v>0</v>
      </c>
      <c r="K14" s="69">
        <f>SUM(K15:K16)</f>
        <v>0</v>
      </c>
      <c r="L14" s="70" t="e">
        <f>K14/$K$73</f>
        <v>#DIV/0!</v>
      </c>
    </row>
    <row r="15" spans="1:12" ht="12.75" customHeight="1">
      <c r="A15" s="71" t="s">
        <v>184</v>
      </c>
      <c r="B15" s="72" t="s">
        <v>96</v>
      </c>
      <c r="C15" s="72" t="s">
        <v>97</v>
      </c>
      <c r="D15" s="71" t="s">
        <v>185</v>
      </c>
      <c r="E15" s="72" t="s">
        <v>99</v>
      </c>
      <c r="F15" s="71"/>
      <c r="G15" s="71"/>
      <c r="H15" s="71">
        <f aca="true" t="shared" si="3" ref="H15:H38">F15*G15</f>
        <v>0</v>
      </c>
      <c r="I15" s="73"/>
      <c r="J15" s="74">
        <f aca="true" t="shared" si="4" ref="J15:J34">H15*I15</f>
        <v>0</v>
      </c>
      <c r="K15" s="75">
        <f t="shared" si="2"/>
        <v>0</v>
      </c>
      <c r="L15" s="76"/>
    </row>
    <row r="16" spans="1:12" ht="12.75" customHeight="1">
      <c r="A16" s="71"/>
      <c r="B16" s="72"/>
      <c r="C16" s="72"/>
      <c r="D16" s="71"/>
      <c r="E16" s="72"/>
      <c r="F16" s="71"/>
      <c r="G16" s="71"/>
      <c r="H16" s="71">
        <f t="shared" si="3"/>
        <v>0</v>
      </c>
      <c r="I16" s="73"/>
      <c r="J16" s="74">
        <f t="shared" si="4"/>
        <v>0</v>
      </c>
      <c r="K16" s="75">
        <f t="shared" si="2"/>
        <v>0</v>
      </c>
      <c r="L16" s="76"/>
    </row>
    <row r="17" spans="1:12" ht="12.75" customHeight="1">
      <c r="A17" s="66" t="s">
        <v>102</v>
      </c>
      <c r="B17" s="67"/>
      <c r="C17" s="67"/>
      <c r="D17" s="66"/>
      <c r="E17" s="67"/>
      <c r="F17" s="66"/>
      <c r="G17" s="66"/>
      <c r="H17" s="66"/>
      <c r="I17" s="68" t="s">
        <v>84</v>
      </c>
      <c r="J17" s="68">
        <f>SUM(J18:J25)</f>
        <v>0</v>
      </c>
      <c r="K17" s="69">
        <f>SUM(K18:K25)</f>
        <v>0</v>
      </c>
      <c r="L17" s="70" t="e">
        <f>K17/$K$73</f>
        <v>#DIV/0!</v>
      </c>
    </row>
    <row r="18" spans="1:12" ht="12.75" customHeight="1">
      <c r="A18" s="71" t="s">
        <v>187</v>
      </c>
      <c r="B18" s="72" t="s">
        <v>104</v>
      </c>
      <c r="C18" s="72" t="s">
        <v>105</v>
      </c>
      <c r="D18" s="71" t="s">
        <v>183</v>
      </c>
      <c r="E18" s="72" t="s">
        <v>89</v>
      </c>
      <c r="F18" s="71"/>
      <c r="G18" s="71"/>
      <c r="H18" s="71">
        <f>F18*G18</f>
        <v>0</v>
      </c>
      <c r="I18" s="73"/>
      <c r="J18" s="74">
        <f>H18*I18</f>
        <v>0</v>
      </c>
      <c r="K18" s="75">
        <f>0.00271*J18</f>
        <v>0</v>
      </c>
      <c r="L18" s="76"/>
    </row>
    <row r="19" spans="1:12" ht="12.75" customHeight="1">
      <c r="A19" s="71"/>
      <c r="B19" s="72" t="s">
        <v>104</v>
      </c>
      <c r="C19" s="72" t="s">
        <v>105</v>
      </c>
      <c r="D19" s="71" t="s">
        <v>183</v>
      </c>
      <c r="E19" s="72" t="s">
        <v>106</v>
      </c>
      <c r="F19" s="71"/>
      <c r="G19" s="71"/>
      <c r="H19" s="71">
        <f>F19*G19</f>
        <v>0</v>
      </c>
      <c r="I19" s="73"/>
      <c r="J19" s="74">
        <f>H19*I19</f>
        <v>0</v>
      </c>
      <c r="K19" s="75">
        <f>0.00271*J19</f>
        <v>0</v>
      </c>
      <c r="L19" s="76"/>
    </row>
    <row r="20" spans="1:12" ht="12.75" customHeight="1">
      <c r="A20" s="71"/>
      <c r="B20" s="72"/>
      <c r="C20" s="72"/>
      <c r="D20" s="71"/>
      <c r="E20" s="72"/>
      <c r="F20" s="71"/>
      <c r="G20" s="71"/>
      <c r="H20" s="71">
        <f t="shared" si="3"/>
        <v>0</v>
      </c>
      <c r="I20" s="73"/>
      <c r="J20" s="74">
        <f t="shared" si="4"/>
        <v>0</v>
      </c>
      <c r="K20" s="75">
        <f t="shared" si="2"/>
        <v>0</v>
      </c>
      <c r="L20" s="76"/>
    </row>
    <row r="21" spans="1:12" ht="12.75" customHeight="1">
      <c r="A21" s="71"/>
      <c r="B21" s="72"/>
      <c r="C21" s="72"/>
      <c r="D21" s="71"/>
      <c r="E21" s="72"/>
      <c r="F21" s="71"/>
      <c r="G21" s="71"/>
      <c r="H21" s="71">
        <f t="shared" si="3"/>
        <v>0</v>
      </c>
      <c r="I21" s="73"/>
      <c r="J21" s="74">
        <f t="shared" si="4"/>
        <v>0</v>
      </c>
      <c r="K21" s="75">
        <f t="shared" si="2"/>
        <v>0</v>
      </c>
      <c r="L21" s="76"/>
    </row>
    <row r="22" spans="1:12" ht="12.75" customHeight="1">
      <c r="A22" s="71"/>
      <c r="B22" s="72"/>
      <c r="C22" s="72"/>
      <c r="D22" s="71"/>
      <c r="E22" s="72"/>
      <c r="F22" s="71"/>
      <c r="G22" s="71"/>
      <c r="H22" s="71">
        <f t="shared" si="3"/>
        <v>0</v>
      </c>
      <c r="I22" s="73"/>
      <c r="J22" s="74">
        <f t="shared" si="4"/>
        <v>0</v>
      </c>
      <c r="K22" s="75">
        <f t="shared" si="2"/>
        <v>0</v>
      </c>
      <c r="L22" s="76"/>
    </row>
    <row r="23" spans="1:12" ht="12.75" customHeight="1">
      <c r="A23" s="71"/>
      <c r="B23" s="72"/>
      <c r="C23" s="72"/>
      <c r="D23" s="71"/>
      <c r="E23" s="72"/>
      <c r="F23" s="71"/>
      <c r="G23" s="71"/>
      <c r="H23" s="71">
        <f t="shared" si="3"/>
        <v>0</v>
      </c>
      <c r="I23" s="73"/>
      <c r="J23" s="74">
        <f t="shared" si="4"/>
        <v>0</v>
      </c>
      <c r="K23" s="75">
        <f t="shared" si="2"/>
        <v>0</v>
      </c>
      <c r="L23" s="76"/>
    </row>
    <row r="24" spans="1:12" ht="12.75" customHeight="1">
      <c r="A24" s="71"/>
      <c r="B24" s="72"/>
      <c r="C24" s="72"/>
      <c r="D24" s="71"/>
      <c r="E24" s="72"/>
      <c r="F24" s="71"/>
      <c r="G24" s="71"/>
      <c r="H24" s="71">
        <f t="shared" si="3"/>
        <v>0</v>
      </c>
      <c r="I24" s="73"/>
      <c r="J24" s="74">
        <f t="shared" si="4"/>
        <v>0</v>
      </c>
      <c r="K24" s="75">
        <f t="shared" si="2"/>
        <v>0</v>
      </c>
      <c r="L24" s="76"/>
    </row>
    <row r="25" spans="1:12" ht="12.75" customHeight="1">
      <c r="A25" s="71"/>
      <c r="B25" s="72"/>
      <c r="C25" s="72"/>
      <c r="D25" s="71"/>
      <c r="E25" s="72"/>
      <c r="F25" s="71"/>
      <c r="G25" s="71"/>
      <c r="H25" s="71">
        <f t="shared" si="3"/>
        <v>0</v>
      </c>
      <c r="I25" s="73"/>
      <c r="J25" s="74">
        <f t="shared" si="4"/>
        <v>0</v>
      </c>
      <c r="K25" s="75">
        <f t="shared" si="2"/>
        <v>0</v>
      </c>
      <c r="L25" s="76"/>
    </row>
    <row r="26" spans="1:12" ht="13.5">
      <c r="A26" s="66" t="s">
        <v>108</v>
      </c>
      <c r="B26" s="67"/>
      <c r="C26" s="67"/>
      <c r="D26" s="66"/>
      <c r="E26" s="67"/>
      <c r="F26" s="66"/>
      <c r="G26" s="66"/>
      <c r="H26" s="66"/>
      <c r="I26" s="68" t="s">
        <v>84</v>
      </c>
      <c r="J26" s="68">
        <f>SUM(J27:J38)</f>
        <v>0</v>
      </c>
      <c r="K26" s="69">
        <f>SUM(K27:K38)</f>
        <v>0</v>
      </c>
      <c r="L26" s="70" t="e">
        <f>K26/$K$73</f>
        <v>#DIV/0!</v>
      </c>
    </row>
    <row r="27" spans="1:12" ht="12.75" customHeight="1">
      <c r="A27" s="71" t="s">
        <v>188</v>
      </c>
      <c r="B27" s="72" t="s">
        <v>110</v>
      </c>
      <c r="C27" s="72" t="s">
        <v>105</v>
      </c>
      <c r="D27" s="71" t="s">
        <v>183</v>
      </c>
      <c r="E27" s="72" t="s">
        <v>89</v>
      </c>
      <c r="F27" s="71"/>
      <c r="G27" s="71"/>
      <c r="H27" s="71">
        <f t="shared" si="3"/>
        <v>0</v>
      </c>
      <c r="I27" s="73"/>
      <c r="J27" s="74">
        <f t="shared" si="4"/>
        <v>0</v>
      </c>
      <c r="K27" s="75">
        <f t="shared" si="2"/>
        <v>0</v>
      </c>
      <c r="L27" s="76"/>
    </row>
    <row r="28" spans="1:12" ht="12.75" customHeight="1">
      <c r="A28" s="71" t="s">
        <v>189</v>
      </c>
      <c r="B28" s="72" t="s">
        <v>110</v>
      </c>
      <c r="C28" s="72" t="s">
        <v>105</v>
      </c>
      <c r="D28" s="71" t="s">
        <v>183</v>
      </c>
      <c r="E28" s="72" t="s">
        <v>89</v>
      </c>
      <c r="F28" s="71"/>
      <c r="G28" s="71"/>
      <c r="H28" s="71">
        <f t="shared" si="3"/>
        <v>0</v>
      </c>
      <c r="I28" s="73"/>
      <c r="J28" s="74">
        <f t="shared" si="4"/>
        <v>0</v>
      </c>
      <c r="K28" s="75">
        <f t="shared" si="2"/>
        <v>0</v>
      </c>
      <c r="L28" s="76"/>
    </row>
    <row r="29" spans="1:12" ht="12.75" customHeight="1">
      <c r="A29" s="71"/>
      <c r="B29" s="72" t="s">
        <v>110</v>
      </c>
      <c r="C29" s="72" t="s">
        <v>105</v>
      </c>
      <c r="D29" s="71" t="s">
        <v>183</v>
      </c>
      <c r="E29" s="72" t="s">
        <v>106</v>
      </c>
      <c r="F29" s="71"/>
      <c r="G29" s="71"/>
      <c r="H29" s="71">
        <f t="shared" si="3"/>
        <v>0</v>
      </c>
      <c r="I29" s="73"/>
      <c r="J29" s="74">
        <f t="shared" si="4"/>
        <v>0</v>
      </c>
      <c r="K29" s="75">
        <f t="shared" si="2"/>
        <v>0</v>
      </c>
      <c r="L29" s="76"/>
    </row>
    <row r="30" spans="1:12" ht="12.75" customHeight="1">
      <c r="A30" s="71"/>
      <c r="B30" s="72" t="s">
        <v>117</v>
      </c>
      <c r="C30" s="72" t="s">
        <v>105</v>
      </c>
      <c r="D30" s="71" t="s">
        <v>183</v>
      </c>
      <c r="E30" s="72" t="s">
        <v>89</v>
      </c>
      <c r="F30" s="71"/>
      <c r="G30" s="71"/>
      <c r="H30" s="71">
        <f t="shared" si="3"/>
        <v>0</v>
      </c>
      <c r="I30" s="73"/>
      <c r="J30" s="74">
        <f t="shared" si="4"/>
        <v>0</v>
      </c>
      <c r="K30" s="75">
        <f t="shared" si="2"/>
        <v>0</v>
      </c>
      <c r="L30" s="76"/>
    </row>
    <row r="31" spans="1:12" ht="12.75" customHeight="1">
      <c r="A31" s="71"/>
      <c r="B31" s="72" t="s">
        <v>117</v>
      </c>
      <c r="C31" s="72" t="s">
        <v>105</v>
      </c>
      <c r="D31" s="71" t="s">
        <v>183</v>
      </c>
      <c r="E31" s="72" t="s">
        <v>89</v>
      </c>
      <c r="F31" s="71"/>
      <c r="G31" s="71"/>
      <c r="H31" s="71">
        <f t="shared" si="3"/>
        <v>0</v>
      </c>
      <c r="I31" s="73"/>
      <c r="J31" s="74">
        <f t="shared" si="4"/>
        <v>0</v>
      </c>
      <c r="K31" s="75">
        <f t="shared" si="2"/>
        <v>0</v>
      </c>
      <c r="L31" s="76"/>
    </row>
    <row r="32" spans="1:12" ht="12.75" customHeight="1">
      <c r="A32" s="77"/>
      <c r="B32" s="72" t="s">
        <v>117</v>
      </c>
      <c r="C32" s="72" t="s">
        <v>105</v>
      </c>
      <c r="D32" s="71" t="s">
        <v>183</v>
      </c>
      <c r="E32" s="72" t="s">
        <v>106</v>
      </c>
      <c r="F32" s="71"/>
      <c r="G32" s="71"/>
      <c r="H32" s="71">
        <f t="shared" si="3"/>
        <v>0</v>
      </c>
      <c r="I32" s="73"/>
      <c r="J32" s="74">
        <f t="shared" si="4"/>
        <v>0</v>
      </c>
      <c r="K32" s="75">
        <f t="shared" si="2"/>
        <v>0</v>
      </c>
      <c r="L32" s="76"/>
    </row>
    <row r="33" spans="1:12" ht="12.75" customHeight="1">
      <c r="A33" s="71"/>
      <c r="B33" s="72" t="s">
        <v>117</v>
      </c>
      <c r="C33" s="72" t="s">
        <v>105</v>
      </c>
      <c r="D33" s="71" t="s">
        <v>183</v>
      </c>
      <c r="E33" s="72" t="s">
        <v>89</v>
      </c>
      <c r="F33" s="71"/>
      <c r="G33" s="71"/>
      <c r="H33" s="71">
        <f t="shared" si="3"/>
        <v>0</v>
      </c>
      <c r="I33" s="73"/>
      <c r="J33" s="74">
        <f t="shared" si="4"/>
        <v>0</v>
      </c>
      <c r="K33" s="75">
        <f t="shared" si="2"/>
        <v>0</v>
      </c>
      <c r="L33" s="78"/>
    </row>
    <row r="34" spans="1:12" ht="12.75" customHeight="1">
      <c r="A34" s="71"/>
      <c r="B34" s="72"/>
      <c r="C34" s="72"/>
      <c r="D34" s="71"/>
      <c r="E34" s="72"/>
      <c r="F34" s="71"/>
      <c r="G34" s="71"/>
      <c r="H34" s="71">
        <f t="shared" si="3"/>
        <v>0</v>
      </c>
      <c r="I34" s="73"/>
      <c r="J34" s="74">
        <f t="shared" si="4"/>
        <v>0</v>
      </c>
      <c r="K34" s="75">
        <f t="shared" si="2"/>
        <v>0</v>
      </c>
      <c r="L34" s="76"/>
    </row>
    <row r="35" spans="1:12" ht="12.75" customHeight="1">
      <c r="A35" s="71"/>
      <c r="B35" s="72"/>
      <c r="C35" s="72"/>
      <c r="D35" s="71"/>
      <c r="E35" s="72"/>
      <c r="F35" s="71"/>
      <c r="G35" s="71"/>
      <c r="H35" s="71">
        <f t="shared" si="3"/>
        <v>0</v>
      </c>
      <c r="I35" s="73"/>
      <c r="J35" s="74">
        <f>G35*I35</f>
        <v>0</v>
      </c>
      <c r="K35" s="75">
        <f t="shared" si="2"/>
        <v>0</v>
      </c>
      <c r="L35" s="76"/>
    </row>
    <row r="36" spans="1:12" ht="12.75" customHeight="1">
      <c r="A36" s="71"/>
      <c r="B36" s="72"/>
      <c r="C36" s="72"/>
      <c r="D36" s="71"/>
      <c r="E36" s="72"/>
      <c r="F36" s="71"/>
      <c r="G36" s="71"/>
      <c r="H36" s="71">
        <f t="shared" si="3"/>
        <v>0</v>
      </c>
      <c r="I36" s="73"/>
      <c r="J36" s="74">
        <f>G36*I36</f>
        <v>0</v>
      </c>
      <c r="K36" s="75">
        <f t="shared" si="2"/>
        <v>0</v>
      </c>
      <c r="L36" s="76"/>
    </row>
    <row r="37" spans="1:12" ht="12.75" customHeight="1">
      <c r="A37" s="71"/>
      <c r="B37" s="72"/>
      <c r="C37" s="72"/>
      <c r="D37" s="71"/>
      <c r="E37" s="72"/>
      <c r="F37" s="71"/>
      <c r="G37" s="71"/>
      <c r="H37" s="71">
        <f t="shared" si="3"/>
        <v>0</v>
      </c>
      <c r="I37" s="73"/>
      <c r="J37" s="74">
        <f>G37*I37</f>
        <v>0</v>
      </c>
      <c r="K37" s="75">
        <f t="shared" si="2"/>
        <v>0</v>
      </c>
      <c r="L37" s="76"/>
    </row>
    <row r="38" spans="1:12" ht="12.75" customHeight="1">
      <c r="A38" s="71"/>
      <c r="B38" s="72"/>
      <c r="C38" s="72"/>
      <c r="D38" s="71"/>
      <c r="E38" s="72"/>
      <c r="F38" s="71"/>
      <c r="G38" s="71"/>
      <c r="H38" s="71">
        <f t="shared" si="3"/>
        <v>0</v>
      </c>
      <c r="I38" s="73"/>
      <c r="J38" s="74">
        <f>G38*I38</f>
        <v>0</v>
      </c>
      <c r="K38" s="75">
        <f t="shared" si="2"/>
        <v>0</v>
      </c>
      <c r="L38" s="76"/>
    </row>
    <row r="39" spans="1:12" ht="13.5">
      <c r="A39" s="66" t="s">
        <v>118</v>
      </c>
      <c r="B39" s="67"/>
      <c r="C39" s="67"/>
      <c r="D39" s="66"/>
      <c r="E39" s="67"/>
      <c r="F39" s="66"/>
      <c r="G39" s="66"/>
      <c r="H39" s="66"/>
      <c r="I39" s="68" t="s">
        <v>84</v>
      </c>
      <c r="J39" s="68">
        <f>SUM(J40:J43)</f>
        <v>0</v>
      </c>
      <c r="K39" s="69">
        <f>SUM(K40:K43)</f>
        <v>0</v>
      </c>
      <c r="L39" s="70" t="e">
        <f>K39/$K$73</f>
        <v>#DIV/0!</v>
      </c>
    </row>
    <row r="40" spans="1:12" ht="12.75" customHeight="1">
      <c r="A40" s="71" t="s">
        <v>190</v>
      </c>
      <c r="B40" s="72" t="s">
        <v>120</v>
      </c>
      <c r="C40" s="72" t="s">
        <v>121</v>
      </c>
      <c r="D40" s="71" t="s">
        <v>183</v>
      </c>
      <c r="E40" s="72" t="s">
        <v>89</v>
      </c>
      <c r="F40" s="71"/>
      <c r="G40" s="71"/>
      <c r="H40" s="71">
        <f aca="true" t="shared" si="5" ref="H40:H50">F40*G40</f>
        <v>0</v>
      </c>
      <c r="I40" s="73"/>
      <c r="J40" s="74">
        <f aca="true" t="shared" si="6" ref="J40:J56">H40*I40</f>
        <v>0</v>
      </c>
      <c r="K40" s="75">
        <f t="shared" si="2"/>
        <v>0</v>
      </c>
      <c r="L40" s="76"/>
    </row>
    <row r="41" spans="1:12" ht="12.75" customHeight="1">
      <c r="A41" s="71"/>
      <c r="B41" s="72" t="s">
        <v>120</v>
      </c>
      <c r="C41" s="72" t="s">
        <v>121</v>
      </c>
      <c r="D41" s="71" t="s">
        <v>183</v>
      </c>
      <c r="E41" s="72" t="s">
        <v>122</v>
      </c>
      <c r="F41" s="71"/>
      <c r="G41" s="71"/>
      <c r="H41" s="71">
        <f t="shared" si="5"/>
        <v>0</v>
      </c>
      <c r="I41" s="73"/>
      <c r="J41" s="74">
        <f t="shared" si="6"/>
        <v>0</v>
      </c>
      <c r="K41" s="75">
        <f t="shared" si="2"/>
        <v>0</v>
      </c>
      <c r="L41" s="76"/>
    </row>
    <row r="42" spans="1:12" ht="12.75" customHeight="1">
      <c r="A42" s="71"/>
      <c r="B42" s="72"/>
      <c r="C42" s="72"/>
      <c r="D42" s="71"/>
      <c r="E42" s="72"/>
      <c r="F42" s="71"/>
      <c r="G42" s="71"/>
      <c r="H42" s="71">
        <f t="shared" si="5"/>
        <v>0</v>
      </c>
      <c r="I42" s="73"/>
      <c r="J42" s="74">
        <f t="shared" si="6"/>
        <v>0</v>
      </c>
      <c r="K42" s="75">
        <f t="shared" si="2"/>
        <v>0</v>
      </c>
      <c r="L42" s="76"/>
    </row>
    <row r="43" spans="1:12" ht="12.75" customHeight="1">
      <c r="A43" s="71"/>
      <c r="B43" s="72"/>
      <c r="C43" s="72"/>
      <c r="D43" s="71"/>
      <c r="E43" s="72"/>
      <c r="F43" s="71"/>
      <c r="G43" s="71"/>
      <c r="H43" s="71">
        <f t="shared" si="5"/>
        <v>0</v>
      </c>
      <c r="I43" s="73"/>
      <c r="J43" s="74">
        <f t="shared" si="6"/>
        <v>0</v>
      </c>
      <c r="K43" s="75">
        <f t="shared" si="2"/>
        <v>0</v>
      </c>
      <c r="L43" s="76"/>
    </row>
    <row r="44" spans="1:12" ht="12.75" customHeight="1">
      <c r="A44" s="66" t="s">
        <v>123</v>
      </c>
      <c r="B44" s="67"/>
      <c r="C44" s="67"/>
      <c r="D44" s="66"/>
      <c r="E44" s="67"/>
      <c r="F44" s="66"/>
      <c r="G44" s="66"/>
      <c r="H44" s="66"/>
      <c r="I44" s="68" t="s">
        <v>84</v>
      </c>
      <c r="J44" s="68">
        <f>SUM(J45:J56)</f>
        <v>0</v>
      </c>
      <c r="K44" s="69">
        <f>SUM(K45:K56)</f>
        <v>0</v>
      </c>
      <c r="L44" s="70" t="e">
        <f>K44/$K$73</f>
        <v>#DIV/0!</v>
      </c>
    </row>
    <row r="45" spans="1:12" ht="12.75" customHeight="1">
      <c r="A45" s="71" t="s">
        <v>191</v>
      </c>
      <c r="B45" s="72" t="s">
        <v>125</v>
      </c>
      <c r="C45" s="72" t="s">
        <v>121</v>
      </c>
      <c r="D45" s="71" t="s">
        <v>183</v>
      </c>
      <c r="E45" s="72" t="s">
        <v>89</v>
      </c>
      <c r="F45" s="71"/>
      <c r="G45" s="71"/>
      <c r="H45" s="71">
        <f t="shared" si="5"/>
        <v>0</v>
      </c>
      <c r="I45" s="73"/>
      <c r="J45" s="74">
        <f t="shared" si="6"/>
        <v>0</v>
      </c>
      <c r="K45" s="75">
        <f t="shared" si="2"/>
        <v>0</v>
      </c>
      <c r="L45" s="76"/>
    </row>
    <row r="46" spans="1:12" ht="12.75" customHeight="1">
      <c r="A46" s="71" t="s">
        <v>192</v>
      </c>
      <c r="B46" s="72" t="s">
        <v>125</v>
      </c>
      <c r="C46" s="72" t="s">
        <v>121</v>
      </c>
      <c r="D46" s="71" t="s">
        <v>183</v>
      </c>
      <c r="E46" s="72" t="s">
        <v>122</v>
      </c>
      <c r="F46" s="71"/>
      <c r="G46" s="71"/>
      <c r="H46" s="71">
        <f t="shared" si="5"/>
        <v>0</v>
      </c>
      <c r="I46" s="73"/>
      <c r="J46" s="74">
        <f t="shared" si="6"/>
        <v>0</v>
      </c>
      <c r="K46" s="75">
        <f t="shared" si="2"/>
        <v>0</v>
      </c>
      <c r="L46" s="78"/>
    </row>
    <row r="47" spans="1:12" ht="12.75" customHeight="1">
      <c r="A47" s="71"/>
      <c r="B47" s="72"/>
      <c r="C47" s="72"/>
      <c r="D47" s="71"/>
      <c r="E47" s="72"/>
      <c r="F47" s="71"/>
      <c r="G47" s="71"/>
      <c r="H47" s="71">
        <f t="shared" si="5"/>
        <v>0</v>
      </c>
      <c r="I47" s="73"/>
      <c r="J47" s="74">
        <f t="shared" si="6"/>
        <v>0</v>
      </c>
      <c r="K47" s="75">
        <f t="shared" si="2"/>
        <v>0</v>
      </c>
      <c r="L47" s="76"/>
    </row>
    <row r="48" spans="1:12" ht="12.75" customHeight="1">
      <c r="A48" s="71"/>
      <c r="B48" s="72"/>
      <c r="C48" s="72"/>
      <c r="D48" s="71"/>
      <c r="E48" s="72"/>
      <c r="F48" s="71"/>
      <c r="G48" s="71"/>
      <c r="H48" s="71">
        <f t="shared" si="5"/>
        <v>0</v>
      </c>
      <c r="I48" s="73"/>
      <c r="J48" s="74">
        <f t="shared" si="6"/>
        <v>0</v>
      </c>
      <c r="K48" s="75">
        <f t="shared" si="2"/>
        <v>0</v>
      </c>
      <c r="L48" s="76"/>
    </row>
    <row r="49" spans="1:12" ht="12.75" customHeight="1">
      <c r="A49" s="71"/>
      <c r="B49" s="72"/>
      <c r="C49" s="72"/>
      <c r="D49" s="71"/>
      <c r="E49" s="72"/>
      <c r="F49" s="71"/>
      <c r="G49" s="71"/>
      <c r="H49" s="71">
        <f t="shared" si="5"/>
        <v>0</v>
      </c>
      <c r="I49" s="73"/>
      <c r="J49" s="74">
        <f t="shared" si="6"/>
        <v>0</v>
      </c>
      <c r="K49" s="75">
        <f t="shared" si="2"/>
        <v>0</v>
      </c>
      <c r="L49" s="76"/>
    </row>
    <row r="50" spans="1:12" ht="12.75" customHeight="1">
      <c r="A50" s="71"/>
      <c r="B50" s="72"/>
      <c r="C50" s="72"/>
      <c r="D50" s="71"/>
      <c r="E50" s="72"/>
      <c r="F50" s="71"/>
      <c r="G50" s="71"/>
      <c r="H50" s="71">
        <f t="shared" si="5"/>
        <v>0</v>
      </c>
      <c r="I50" s="73"/>
      <c r="J50" s="74">
        <f t="shared" si="6"/>
        <v>0</v>
      </c>
      <c r="K50" s="75">
        <f t="shared" si="2"/>
        <v>0</v>
      </c>
      <c r="L50" s="76"/>
    </row>
    <row r="51" spans="1:12" ht="12.75" customHeight="1">
      <c r="A51" s="71"/>
      <c r="B51" s="72"/>
      <c r="C51" s="72"/>
      <c r="D51" s="71"/>
      <c r="E51" s="72"/>
      <c r="F51" s="71"/>
      <c r="G51" s="71"/>
      <c r="H51" s="71">
        <f>F51*G51</f>
        <v>0</v>
      </c>
      <c r="I51" s="73"/>
      <c r="J51" s="74">
        <f>H51*I51</f>
        <v>0</v>
      </c>
      <c r="K51" s="75">
        <f>0.00271*J51</f>
        <v>0</v>
      </c>
      <c r="L51" s="76"/>
    </row>
    <row r="52" spans="1:12" ht="12.75" customHeight="1">
      <c r="A52" s="71"/>
      <c r="B52" s="72"/>
      <c r="C52" s="72"/>
      <c r="D52" s="71"/>
      <c r="E52" s="72"/>
      <c r="F52" s="71"/>
      <c r="G52" s="71"/>
      <c r="H52" s="71">
        <f>F52*G52</f>
        <v>0</v>
      </c>
      <c r="I52" s="73"/>
      <c r="J52" s="74">
        <f>H52*I52</f>
        <v>0</v>
      </c>
      <c r="K52" s="75">
        <f>0.00271*J52</f>
        <v>0</v>
      </c>
      <c r="L52" s="76"/>
    </row>
    <row r="53" spans="1:12" ht="12.75" customHeight="1">
      <c r="A53" s="71"/>
      <c r="B53" s="72"/>
      <c r="C53" s="72"/>
      <c r="D53" s="71"/>
      <c r="E53" s="72"/>
      <c r="F53" s="71"/>
      <c r="G53" s="71"/>
      <c r="H53" s="71">
        <f>F53*G53</f>
        <v>0</v>
      </c>
      <c r="I53" s="73"/>
      <c r="J53" s="74">
        <f t="shared" si="6"/>
        <v>0</v>
      </c>
      <c r="K53" s="75">
        <f t="shared" si="2"/>
        <v>0</v>
      </c>
      <c r="L53" s="76"/>
    </row>
    <row r="54" spans="1:12" ht="12.75" customHeight="1">
      <c r="A54" s="71"/>
      <c r="B54" s="72"/>
      <c r="C54" s="72"/>
      <c r="D54" s="71"/>
      <c r="E54" s="72"/>
      <c r="F54" s="71"/>
      <c r="G54" s="71"/>
      <c r="H54" s="71">
        <f>F54*G54</f>
        <v>0</v>
      </c>
      <c r="I54" s="73"/>
      <c r="J54" s="74">
        <f t="shared" si="6"/>
        <v>0</v>
      </c>
      <c r="K54" s="75">
        <f t="shared" si="2"/>
        <v>0</v>
      </c>
      <c r="L54" s="76"/>
    </row>
    <row r="55" spans="1:12" ht="12.75" customHeight="1">
      <c r="A55" s="71"/>
      <c r="B55" s="72"/>
      <c r="C55" s="72"/>
      <c r="D55" s="71"/>
      <c r="E55" s="72"/>
      <c r="F55" s="71"/>
      <c r="G55" s="71"/>
      <c r="H55" s="71">
        <f>F55*G55</f>
        <v>0</v>
      </c>
      <c r="I55" s="73"/>
      <c r="J55" s="74">
        <f t="shared" si="6"/>
        <v>0</v>
      </c>
      <c r="K55" s="75">
        <f t="shared" si="2"/>
        <v>0</v>
      </c>
      <c r="L55" s="76"/>
    </row>
    <row r="56" spans="1:12" ht="12.75" customHeight="1">
      <c r="A56" s="71"/>
      <c r="B56" s="72"/>
      <c r="C56" s="72"/>
      <c r="D56" s="71"/>
      <c r="E56" s="72"/>
      <c r="F56" s="71"/>
      <c r="G56" s="71"/>
      <c r="H56" s="71">
        <f>F56*G56</f>
        <v>0</v>
      </c>
      <c r="I56" s="73"/>
      <c r="J56" s="74">
        <f t="shared" si="6"/>
        <v>0</v>
      </c>
      <c r="K56" s="75">
        <f t="shared" si="2"/>
        <v>0</v>
      </c>
      <c r="L56" s="76"/>
    </row>
    <row r="57" spans="1:12" ht="12.75" customHeight="1">
      <c r="A57" s="66" t="s">
        <v>128</v>
      </c>
      <c r="B57" s="67"/>
      <c r="C57" s="67"/>
      <c r="D57" s="66"/>
      <c r="E57" s="67"/>
      <c r="F57" s="66"/>
      <c r="G57" s="66"/>
      <c r="H57" s="66"/>
      <c r="I57" s="68" t="s">
        <v>84</v>
      </c>
      <c r="J57" s="68">
        <f>SUM(J58:J67)</f>
        <v>0</v>
      </c>
      <c r="K57" s="69">
        <f>SUM(K58:K67)</f>
        <v>0</v>
      </c>
      <c r="L57" s="70" t="e">
        <f>K57/$K$73</f>
        <v>#DIV/0!</v>
      </c>
    </row>
    <row r="58" spans="1:12" ht="12.75" customHeight="1">
      <c r="A58" s="71" t="s">
        <v>188</v>
      </c>
      <c r="B58" s="72" t="s">
        <v>110</v>
      </c>
      <c r="C58" s="72" t="s">
        <v>130</v>
      </c>
      <c r="D58" s="71" t="s">
        <v>183</v>
      </c>
      <c r="E58" s="72" t="s">
        <v>89</v>
      </c>
      <c r="F58" s="71"/>
      <c r="G58" s="71"/>
      <c r="H58" s="71">
        <f aca="true" t="shared" si="7" ref="H58:H67">F58*G58</f>
        <v>0</v>
      </c>
      <c r="I58" s="73"/>
      <c r="J58" s="74">
        <f aca="true" t="shared" si="8" ref="J58:J67">H58*I58</f>
        <v>0</v>
      </c>
      <c r="K58" s="75">
        <f t="shared" si="2"/>
        <v>0</v>
      </c>
      <c r="L58" s="76"/>
    </row>
    <row r="59" spans="1:12" ht="12.75" customHeight="1">
      <c r="A59" s="71" t="s">
        <v>193</v>
      </c>
      <c r="B59" s="72" t="s">
        <v>110</v>
      </c>
      <c r="C59" s="72" t="s">
        <v>130</v>
      </c>
      <c r="D59" s="71" t="s">
        <v>183</v>
      </c>
      <c r="E59" s="72" t="s">
        <v>122</v>
      </c>
      <c r="F59" s="71"/>
      <c r="G59" s="71"/>
      <c r="H59" s="71">
        <f t="shared" si="7"/>
        <v>0</v>
      </c>
      <c r="I59" s="73"/>
      <c r="J59" s="74">
        <f t="shared" si="8"/>
        <v>0</v>
      </c>
      <c r="K59" s="75">
        <f t="shared" si="2"/>
        <v>0</v>
      </c>
      <c r="L59" s="76"/>
    </row>
    <row r="60" spans="1:12" ht="12.75" customHeight="1">
      <c r="A60" s="71" t="s">
        <v>194</v>
      </c>
      <c r="B60" s="72" t="s">
        <v>96</v>
      </c>
      <c r="C60" s="72" t="s">
        <v>133</v>
      </c>
      <c r="D60" s="71" t="s">
        <v>183</v>
      </c>
      <c r="E60" s="72" t="s">
        <v>89</v>
      </c>
      <c r="F60" s="71"/>
      <c r="G60" s="71"/>
      <c r="H60" s="71">
        <f t="shared" si="7"/>
        <v>0</v>
      </c>
      <c r="I60" s="73"/>
      <c r="J60" s="74">
        <f t="shared" si="8"/>
        <v>0</v>
      </c>
      <c r="K60" s="75">
        <f t="shared" si="2"/>
        <v>0</v>
      </c>
      <c r="L60" s="76"/>
    </row>
    <row r="61" spans="1:12" ht="12.75" customHeight="1">
      <c r="A61" s="71"/>
      <c r="B61" s="72" t="s">
        <v>117</v>
      </c>
      <c r="C61" s="72" t="s">
        <v>130</v>
      </c>
      <c r="D61" s="71" t="s">
        <v>183</v>
      </c>
      <c r="E61" s="72" t="s">
        <v>89</v>
      </c>
      <c r="F61" s="71"/>
      <c r="G61" s="71"/>
      <c r="H61" s="71">
        <f t="shared" si="7"/>
        <v>0</v>
      </c>
      <c r="I61" s="73"/>
      <c r="J61" s="74">
        <f>H61*I61</f>
        <v>0</v>
      </c>
      <c r="K61" s="75">
        <f t="shared" si="2"/>
        <v>0</v>
      </c>
      <c r="L61" s="76"/>
    </row>
    <row r="62" spans="1:12" ht="13.5">
      <c r="A62" s="71"/>
      <c r="B62" s="72"/>
      <c r="C62" s="72"/>
      <c r="D62" s="71"/>
      <c r="E62" s="72"/>
      <c r="F62" s="71"/>
      <c r="G62" s="71"/>
      <c r="H62" s="71">
        <f t="shared" si="7"/>
        <v>0</v>
      </c>
      <c r="I62" s="73"/>
      <c r="J62" s="74">
        <f t="shared" si="8"/>
        <v>0</v>
      </c>
      <c r="K62" s="75">
        <f t="shared" si="2"/>
        <v>0</v>
      </c>
      <c r="L62" s="71"/>
    </row>
    <row r="63" spans="1:12" ht="13.5">
      <c r="A63" s="71"/>
      <c r="B63" s="72"/>
      <c r="C63" s="72"/>
      <c r="D63" s="71"/>
      <c r="E63" s="72"/>
      <c r="F63" s="71"/>
      <c r="G63" s="71"/>
      <c r="H63" s="71">
        <f t="shared" si="7"/>
        <v>0</v>
      </c>
      <c r="I63" s="73"/>
      <c r="J63" s="74">
        <f t="shared" si="8"/>
        <v>0</v>
      </c>
      <c r="K63" s="75">
        <f t="shared" si="2"/>
        <v>0</v>
      </c>
      <c r="L63" s="71"/>
    </row>
    <row r="64" spans="1:12" ht="12.75" customHeight="1">
      <c r="A64" s="71"/>
      <c r="B64" s="72"/>
      <c r="C64" s="72"/>
      <c r="D64" s="71"/>
      <c r="E64" s="72"/>
      <c r="F64" s="71"/>
      <c r="G64" s="71"/>
      <c r="H64" s="71">
        <f t="shared" si="7"/>
        <v>0</v>
      </c>
      <c r="I64" s="73"/>
      <c r="J64" s="74">
        <f t="shared" si="8"/>
        <v>0</v>
      </c>
      <c r="K64" s="75">
        <f t="shared" si="2"/>
        <v>0</v>
      </c>
      <c r="L64" s="76"/>
    </row>
    <row r="65" spans="1:12" ht="12.75" customHeight="1">
      <c r="A65" s="71"/>
      <c r="B65" s="72"/>
      <c r="C65" s="72"/>
      <c r="D65" s="71"/>
      <c r="E65" s="72"/>
      <c r="F65" s="71"/>
      <c r="G65" s="71"/>
      <c r="H65" s="71">
        <f t="shared" si="7"/>
        <v>0</v>
      </c>
      <c r="I65" s="73"/>
      <c r="J65" s="74">
        <f t="shared" si="8"/>
        <v>0</v>
      </c>
      <c r="K65" s="75">
        <f t="shared" si="2"/>
        <v>0</v>
      </c>
      <c r="L65" s="78"/>
    </row>
    <row r="66" spans="1:12" ht="12.75" customHeight="1">
      <c r="A66" s="71"/>
      <c r="B66" s="72"/>
      <c r="C66" s="72"/>
      <c r="D66" s="71"/>
      <c r="E66" s="72"/>
      <c r="F66" s="71"/>
      <c r="G66" s="71"/>
      <c r="H66" s="71">
        <f t="shared" si="7"/>
        <v>0</v>
      </c>
      <c r="I66" s="73"/>
      <c r="J66" s="74">
        <f t="shared" si="8"/>
        <v>0</v>
      </c>
      <c r="K66" s="75">
        <f t="shared" si="2"/>
        <v>0</v>
      </c>
      <c r="L66" s="76"/>
    </row>
    <row r="67" spans="1:12" ht="12.75" customHeight="1">
      <c r="A67" s="71"/>
      <c r="B67" s="72"/>
      <c r="C67" s="72"/>
      <c r="D67" s="71"/>
      <c r="E67" s="72"/>
      <c r="F67" s="71"/>
      <c r="G67" s="71"/>
      <c r="H67" s="71">
        <f t="shared" si="7"/>
        <v>0</v>
      </c>
      <c r="I67" s="73"/>
      <c r="J67" s="74">
        <f t="shared" si="8"/>
        <v>0</v>
      </c>
      <c r="K67" s="75">
        <f t="shared" si="2"/>
        <v>0</v>
      </c>
      <c r="L67" s="76"/>
    </row>
    <row r="68" spans="1:12" ht="12.75" customHeight="1">
      <c r="A68" s="66" t="s">
        <v>135</v>
      </c>
      <c r="B68" s="67"/>
      <c r="C68" s="67"/>
      <c r="D68" s="66"/>
      <c r="E68" s="67"/>
      <c r="F68" s="66"/>
      <c r="G68" s="66"/>
      <c r="H68" s="66"/>
      <c r="I68" s="68" t="s">
        <v>84</v>
      </c>
      <c r="J68" s="68">
        <f>SUM(J69:J72)</f>
        <v>0</v>
      </c>
      <c r="K68" s="69">
        <f>SUM(K69:K72)</f>
        <v>0</v>
      </c>
      <c r="L68" s="70" t="e">
        <f>K68/$K$73</f>
        <v>#DIV/0!</v>
      </c>
    </row>
    <row r="69" spans="1:12" ht="12.75" customHeight="1">
      <c r="A69" s="71" t="s">
        <v>195</v>
      </c>
      <c r="B69" s="72" t="s">
        <v>137</v>
      </c>
      <c r="C69" s="72" t="s">
        <v>130</v>
      </c>
      <c r="D69" s="71" t="s">
        <v>183</v>
      </c>
      <c r="E69" s="72" t="s">
        <v>89</v>
      </c>
      <c r="F69" s="71"/>
      <c r="G69" s="71"/>
      <c r="H69" s="71">
        <f>F69*G69</f>
        <v>0</v>
      </c>
      <c r="I69" s="73"/>
      <c r="J69" s="74">
        <f>H69*I69</f>
        <v>0</v>
      </c>
      <c r="K69" s="75">
        <f>0.00271*J69</f>
        <v>0</v>
      </c>
      <c r="L69" s="76"/>
    </row>
    <row r="70" spans="1:12" ht="12.75" customHeight="1">
      <c r="A70" s="71"/>
      <c r="B70" s="72" t="s">
        <v>137</v>
      </c>
      <c r="C70" s="72" t="s">
        <v>139</v>
      </c>
      <c r="D70" s="71" t="s">
        <v>183</v>
      </c>
      <c r="E70" s="72" t="s">
        <v>141</v>
      </c>
      <c r="F70" s="71"/>
      <c r="G70" s="71"/>
      <c r="H70" s="71">
        <f>F70*G70</f>
        <v>0</v>
      </c>
      <c r="I70" s="73"/>
      <c r="J70" s="74">
        <f>H70*I70</f>
        <v>0</v>
      </c>
      <c r="K70" s="75">
        <f>0.00271*J70</f>
        <v>0</v>
      </c>
      <c r="L70" s="76"/>
    </row>
    <row r="71" spans="1:12" ht="12.75" customHeight="1">
      <c r="A71" s="71"/>
      <c r="B71" s="72"/>
      <c r="C71" s="72"/>
      <c r="D71" s="71"/>
      <c r="E71" s="72"/>
      <c r="F71" s="71"/>
      <c r="G71" s="71"/>
      <c r="H71" s="71">
        <f>F71*G71</f>
        <v>0</v>
      </c>
      <c r="I71" s="73"/>
      <c r="J71" s="74">
        <f>H71*I71</f>
        <v>0</v>
      </c>
      <c r="K71" s="75">
        <f>0.00271*J71</f>
        <v>0</v>
      </c>
      <c r="L71" s="76"/>
    </row>
    <row r="72" spans="1:12" ht="12.75" customHeight="1">
      <c r="A72" s="71"/>
      <c r="B72" s="72"/>
      <c r="C72" s="72"/>
      <c r="D72" s="71"/>
      <c r="E72" s="72"/>
      <c r="F72" s="71"/>
      <c r="G72" s="71"/>
      <c r="H72" s="71">
        <f>F72*G72</f>
        <v>0</v>
      </c>
      <c r="I72" s="73"/>
      <c r="J72" s="74">
        <f>H72*I72</f>
        <v>0</v>
      </c>
      <c r="K72" s="75">
        <f>0.00271*J72</f>
        <v>0</v>
      </c>
      <c r="L72" s="76"/>
    </row>
    <row r="73" spans="1:12" ht="13.5">
      <c r="A73" s="66"/>
      <c r="B73" s="67"/>
      <c r="C73" s="67"/>
      <c r="D73" s="66"/>
      <c r="E73" s="67"/>
      <c r="F73" s="66"/>
      <c r="G73" s="66"/>
      <c r="H73" s="66"/>
      <c r="I73" s="68" t="s">
        <v>143</v>
      </c>
      <c r="J73" s="68">
        <f>J5+J14+J17+J26+J39+J44+J57+J68</f>
        <v>0</v>
      </c>
      <c r="K73" s="69">
        <f>K5+K14+K17+K26+K39+K44+K57+K68</f>
        <v>0</v>
      </c>
      <c r="L73" s="79" t="e">
        <f>SUM(L5:L72)</f>
        <v>#DIV/0!</v>
      </c>
    </row>
    <row r="74" ht="13.5">
      <c r="L74" s="80"/>
    </row>
  </sheetData>
  <sheetProtection/>
  <mergeCells count="2">
    <mergeCell ref="K2:L2"/>
    <mergeCell ref="J1:L1"/>
  </mergeCells>
  <printOptions/>
  <pageMargins left="0.7086614173228347" right="0.7086614173228347" top="0.5905511811023623" bottom="0.4330708661417323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H41"/>
  <sheetViews>
    <sheetView zoomScalePageLayoutView="0" workbookViewId="0" topLeftCell="A1">
      <selection activeCell="F1" sqref="F1:H1"/>
    </sheetView>
  </sheetViews>
  <sheetFormatPr defaultColWidth="9.140625" defaultRowHeight="15"/>
  <cols>
    <col min="1" max="1" width="5.57421875" style="82" customWidth="1"/>
    <col min="2" max="2" width="15.57421875" style="82" customWidth="1"/>
    <col min="3" max="3" width="13.7109375" style="82" customWidth="1"/>
    <col min="4" max="4" width="9.00390625" style="82" customWidth="1"/>
    <col min="5" max="5" width="10.8515625" style="82" customWidth="1"/>
    <col min="6" max="6" width="9.00390625" style="82" customWidth="1"/>
    <col min="7" max="7" width="11.57421875" style="82" customWidth="1"/>
    <col min="8" max="8" width="10.57421875" style="82" customWidth="1"/>
    <col min="9" max="16384" width="9.00390625" style="82" customWidth="1"/>
  </cols>
  <sheetData>
    <row r="1" spans="6:8" ht="13.5">
      <c r="F1" s="130" t="s">
        <v>222</v>
      </c>
      <c r="G1" s="130"/>
      <c r="H1" s="130"/>
    </row>
    <row r="3" ht="14.25">
      <c r="B3" s="81" t="s">
        <v>181</v>
      </c>
    </row>
    <row r="6" spans="2:8" ht="15" customHeight="1">
      <c r="B6" s="129" t="s">
        <v>144</v>
      </c>
      <c r="C6" s="129" t="s">
        <v>145</v>
      </c>
      <c r="D6" s="99" t="s">
        <v>146</v>
      </c>
      <c r="E6" s="99" t="s">
        <v>147</v>
      </c>
      <c r="F6" s="99" t="s">
        <v>148</v>
      </c>
      <c r="G6" s="99" t="s">
        <v>149</v>
      </c>
      <c r="H6" s="129" t="s">
        <v>150</v>
      </c>
    </row>
    <row r="7" spans="2:8" ht="15" customHeight="1">
      <c r="B7" s="129"/>
      <c r="C7" s="129"/>
      <c r="D7" s="100" t="s">
        <v>151</v>
      </c>
      <c r="E7" s="100" t="s">
        <v>152</v>
      </c>
      <c r="F7" s="100" t="s">
        <v>153</v>
      </c>
      <c r="G7" s="100" t="s">
        <v>154</v>
      </c>
      <c r="H7" s="129"/>
    </row>
    <row r="8" spans="2:8" ht="19.5" customHeight="1">
      <c r="B8" s="83" t="s">
        <v>196</v>
      </c>
      <c r="C8" s="83" t="s">
        <v>198</v>
      </c>
      <c r="D8" s="84" t="s">
        <v>200</v>
      </c>
      <c r="E8" s="85" t="s">
        <v>201</v>
      </c>
      <c r="F8" s="86" t="s">
        <v>202</v>
      </c>
      <c r="G8" s="84" t="e">
        <f>ROUNDDOWN(D8*E8*F8,-1)</f>
        <v>#VALUE!</v>
      </c>
      <c r="H8" s="83"/>
    </row>
    <row r="9" spans="2:8" ht="19.5" customHeight="1">
      <c r="B9" s="87" t="s">
        <v>197</v>
      </c>
      <c r="C9" s="87" t="s">
        <v>197</v>
      </c>
      <c r="D9" s="88" t="s">
        <v>200</v>
      </c>
      <c r="E9" s="89" t="s">
        <v>199</v>
      </c>
      <c r="F9" s="90" t="s">
        <v>202</v>
      </c>
      <c r="G9" s="88" t="e">
        <f>ROUNDDOWN(D9*E9*F9,-1)</f>
        <v>#VALUE!</v>
      </c>
      <c r="H9" s="87"/>
    </row>
    <row r="10" spans="2:8" ht="19.5" customHeight="1">
      <c r="B10" s="87" t="s">
        <v>197</v>
      </c>
      <c r="C10" s="87" t="s">
        <v>197</v>
      </c>
      <c r="D10" s="88" t="s">
        <v>200</v>
      </c>
      <c r="E10" s="89" t="s">
        <v>199</v>
      </c>
      <c r="F10" s="90" t="s">
        <v>202</v>
      </c>
      <c r="G10" s="88" t="e">
        <f>ROUNDDOWN(D10*E10*F10,-1)</f>
        <v>#VALUE!</v>
      </c>
      <c r="H10" s="87"/>
    </row>
    <row r="11" spans="2:8" ht="19.5" customHeight="1">
      <c r="B11" s="87" t="s">
        <v>197</v>
      </c>
      <c r="C11" s="87" t="s">
        <v>197</v>
      </c>
      <c r="D11" s="88" t="s">
        <v>200</v>
      </c>
      <c r="E11" s="89" t="s">
        <v>199</v>
      </c>
      <c r="F11" s="90" t="s">
        <v>202</v>
      </c>
      <c r="G11" s="88" t="e">
        <f aca="true" t="shared" si="0" ref="G11:G20">ROUNDDOWN(D11*E11*F11,-1)</f>
        <v>#VALUE!</v>
      </c>
      <c r="H11" s="87"/>
    </row>
    <row r="12" spans="2:8" ht="19.5" customHeight="1">
      <c r="B12" s="91"/>
      <c r="C12" s="91"/>
      <c r="D12" s="88"/>
      <c r="E12" s="89"/>
      <c r="F12" s="90"/>
      <c r="G12" s="88">
        <f t="shared" si="0"/>
        <v>0</v>
      </c>
      <c r="H12" s="87"/>
    </row>
    <row r="13" spans="2:8" ht="19.5" customHeight="1">
      <c r="B13" s="87"/>
      <c r="C13" s="87"/>
      <c r="D13" s="88"/>
      <c r="E13" s="89"/>
      <c r="F13" s="90"/>
      <c r="G13" s="88">
        <f t="shared" si="0"/>
        <v>0</v>
      </c>
      <c r="H13" s="87"/>
    </row>
    <row r="14" spans="2:8" ht="19.5" customHeight="1">
      <c r="B14" s="87"/>
      <c r="C14" s="87"/>
      <c r="D14" s="88"/>
      <c r="E14" s="89"/>
      <c r="F14" s="90"/>
      <c r="G14" s="88">
        <f t="shared" si="0"/>
        <v>0</v>
      </c>
      <c r="H14" s="87"/>
    </row>
    <row r="15" spans="2:8" ht="19.5" customHeight="1">
      <c r="B15" s="87"/>
      <c r="C15" s="87"/>
      <c r="D15" s="88"/>
      <c r="E15" s="89"/>
      <c r="F15" s="90"/>
      <c r="G15" s="88">
        <f t="shared" si="0"/>
        <v>0</v>
      </c>
      <c r="H15" s="87"/>
    </row>
    <row r="16" spans="2:8" ht="19.5" customHeight="1">
      <c r="B16" s="87"/>
      <c r="C16" s="87"/>
      <c r="D16" s="88"/>
      <c r="E16" s="89"/>
      <c r="F16" s="90"/>
      <c r="G16" s="88">
        <f t="shared" si="0"/>
        <v>0</v>
      </c>
      <c r="H16" s="87"/>
    </row>
    <row r="17" spans="2:8" ht="19.5" customHeight="1">
      <c r="B17" s="87"/>
      <c r="C17" s="87"/>
      <c r="D17" s="88"/>
      <c r="E17" s="89"/>
      <c r="F17" s="90"/>
      <c r="G17" s="88">
        <f t="shared" si="0"/>
        <v>0</v>
      </c>
      <c r="H17" s="87"/>
    </row>
    <row r="18" spans="2:8" ht="19.5" customHeight="1">
      <c r="B18" s="87"/>
      <c r="C18" s="87"/>
      <c r="D18" s="88"/>
      <c r="E18" s="89"/>
      <c r="F18" s="90"/>
      <c r="G18" s="88">
        <f t="shared" si="0"/>
        <v>0</v>
      </c>
      <c r="H18" s="87"/>
    </row>
    <row r="19" spans="2:8" ht="19.5" customHeight="1">
      <c r="B19" s="87"/>
      <c r="C19" s="87"/>
      <c r="D19" s="88"/>
      <c r="E19" s="89"/>
      <c r="F19" s="90"/>
      <c r="G19" s="88">
        <f t="shared" si="0"/>
        <v>0</v>
      </c>
      <c r="H19" s="87"/>
    </row>
    <row r="20" spans="2:8" ht="19.5" customHeight="1">
      <c r="B20" s="87"/>
      <c r="C20" s="92"/>
      <c r="D20" s="88"/>
      <c r="E20" s="89"/>
      <c r="F20" s="90"/>
      <c r="G20" s="88">
        <f t="shared" si="0"/>
        <v>0</v>
      </c>
      <c r="H20" s="87"/>
    </row>
    <row r="21" spans="2:8" ht="19.5" customHeight="1">
      <c r="B21" s="87"/>
      <c r="C21" s="92"/>
      <c r="D21" s="88"/>
      <c r="E21" s="89"/>
      <c r="F21" s="90"/>
      <c r="G21" s="88"/>
      <c r="H21" s="87"/>
    </row>
    <row r="22" spans="2:8" ht="19.5" customHeight="1">
      <c r="B22" s="87"/>
      <c r="C22" s="87"/>
      <c r="D22" s="88"/>
      <c r="E22" s="89"/>
      <c r="F22" s="90"/>
      <c r="G22" s="88">
        <f>ROUNDDOWN(D22*E22*F22,-1)</f>
        <v>0</v>
      </c>
      <c r="H22" s="87"/>
    </row>
    <row r="23" spans="2:8" ht="19.5" customHeight="1">
      <c r="B23" s="87"/>
      <c r="C23" s="87"/>
      <c r="D23" s="88"/>
      <c r="E23" s="89"/>
      <c r="F23" s="90"/>
      <c r="G23" s="88">
        <f>ROUNDDOWN(D23*E23*F23,-1)</f>
        <v>0</v>
      </c>
      <c r="H23" s="87"/>
    </row>
    <row r="24" spans="2:8" ht="19.5" customHeight="1">
      <c r="B24" s="87"/>
      <c r="C24" s="87"/>
      <c r="D24" s="88"/>
      <c r="E24" s="89"/>
      <c r="F24" s="90"/>
      <c r="G24" s="88">
        <f>ROUNDDOWN(D24*E24*F24,-1)</f>
        <v>0</v>
      </c>
      <c r="H24" s="87"/>
    </row>
    <row r="25" spans="2:8" ht="19.5" customHeight="1">
      <c r="B25" s="87"/>
      <c r="C25" s="87"/>
      <c r="D25" s="88"/>
      <c r="E25" s="89"/>
      <c r="F25" s="90"/>
      <c r="G25" s="88">
        <f>ROUNDDOWN(D25*E25*F25,-1)</f>
        <v>0</v>
      </c>
      <c r="H25" s="87"/>
    </row>
    <row r="26" spans="2:8" ht="19.5" customHeight="1">
      <c r="B26" s="87"/>
      <c r="C26" s="87"/>
      <c r="D26" s="88"/>
      <c r="E26" s="89"/>
      <c r="F26" s="90"/>
      <c r="G26" s="88">
        <f>ROUNDDOWN(D26*E26*F26,-1)</f>
        <v>0</v>
      </c>
      <c r="H26" s="87"/>
    </row>
    <row r="27" spans="2:8" ht="19.5" customHeight="1">
      <c r="B27" s="91"/>
      <c r="C27" s="91"/>
      <c r="D27" s="88"/>
      <c r="E27" s="89"/>
      <c r="F27" s="90"/>
      <c r="G27" s="88"/>
      <c r="H27" s="87"/>
    </row>
    <row r="28" spans="2:8" ht="19.5" customHeight="1">
      <c r="B28" s="87"/>
      <c r="C28" s="87"/>
      <c r="D28" s="88"/>
      <c r="E28" s="89"/>
      <c r="F28" s="90"/>
      <c r="G28" s="88">
        <v>300</v>
      </c>
      <c r="H28" s="87"/>
    </row>
    <row r="29" spans="2:8" ht="19.5" customHeight="1">
      <c r="B29" s="87"/>
      <c r="C29" s="87"/>
      <c r="D29" s="88"/>
      <c r="E29" s="89"/>
      <c r="F29" s="90"/>
      <c r="G29" s="88">
        <v>20</v>
      </c>
      <c r="H29" s="87"/>
    </row>
    <row r="30" spans="2:8" ht="19.5" customHeight="1">
      <c r="B30" s="87"/>
      <c r="C30" s="87"/>
      <c r="D30" s="88"/>
      <c r="E30" s="89"/>
      <c r="F30" s="90"/>
      <c r="G30" s="88">
        <v>200</v>
      </c>
      <c r="H30" s="87"/>
    </row>
    <row r="31" spans="2:8" ht="19.5" customHeight="1">
      <c r="B31" s="87"/>
      <c r="C31" s="87"/>
      <c r="D31" s="88"/>
      <c r="E31" s="89"/>
      <c r="F31" s="90"/>
      <c r="G31" s="88">
        <v>160</v>
      </c>
      <c r="H31" s="87"/>
    </row>
    <row r="32" spans="2:8" ht="19.5" customHeight="1">
      <c r="B32" s="87"/>
      <c r="C32" s="87"/>
      <c r="D32" s="88"/>
      <c r="E32" s="89"/>
      <c r="F32" s="90"/>
      <c r="G32" s="88">
        <v>120</v>
      </c>
      <c r="H32" s="87"/>
    </row>
    <row r="33" spans="2:8" ht="19.5" customHeight="1">
      <c r="B33" s="87"/>
      <c r="C33" s="87"/>
      <c r="D33" s="88"/>
      <c r="E33" s="89"/>
      <c r="F33" s="90"/>
      <c r="G33" s="88">
        <v>60</v>
      </c>
      <c r="H33" s="87"/>
    </row>
    <row r="34" spans="2:8" ht="19.5" customHeight="1">
      <c r="B34" s="87"/>
      <c r="C34" s="87"/>
      <c r="D34" s="88"/>
      <c r="E34" s="89"/>
      <c r="F34" s="90"/>
      <c r="G34" s="88">
        <v>30</v>
      </c>
      <c r="H34" s="87"/>
    </row>
    <row r="35" spans="2:8" ht="19.5" customHeight="1">
      <c r="B35" s="87"/>
      <c r="C35" s="87"/>
      <c r="D35" s="88"/>
      <c r="E35" s="89"/>
      <c r="F35" s="90"/>
      <c r="G35" s="88"/>
      <c r="H35" s="87"/>
    </row>
    <row r="36" spans="2:8" ht="19.5" customHeight="1">
      <c r="B36" s="93"/>
      <c r="C36" s="93"/>
      <c r="D36" s="94"/>
      <c r="E36" s="93"/>
      <c r="F36" s="95"/>
      <c r="G36" s="93"/>
      <c r="H36" s="93"/>
    </row>
    <row r="37" ht="13.5">
      <c r="F37" s="96"/>
    </row>
    <row r="38" spans="2:6" ht="13.5">
      <c r="B38" s="82" t="s">
        <v>206</v>
      </c>
      <c r="F38" s="96"/>
    </row>
    <row r="39" ht="13.5">
      <c r="B39" s="82" t="s">
        <v>207</v>
      </c>
    </row>
    <row r="40" s="98" customFormat="1" ht="13.5">
      <c r="B40" s="97" t="s">
        <v>210</v>
      </c>
    </row>
    <row r="41" ht="13.5">
      <c r="F41" s="96"/>
    </row>
  </sheetData>
  <sheetProtection/>
  <mergeCells count="4">
    <mergeCell ref="B6:B7"/>
    <mergeCell ref="C6:C7"/>
    <mergeCell ref="H6:H7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tabSelected="1" view="pageBreakPreview" zoomScale="70" zoomScaleSheetLayoutView="70" zoomScalePageLayoutView="0" workbookViewId="0" topLeftCell="A1">
      <selection activeCell="G4" sqref="G4:G11"/>
    </sheetView>
  </sheetViews>
  <sheetFormatPr defaultColWidth="9.140625" defaultRowHeight="15"/>
  <cols>
    <col min="1" max="1" width="26.8515625" style="0" customWidth="1"/>
    <col min="2" max="3" width="9.421875" style="0" customWidth="1"/>
    <col min="4" max="4" width="9.421875" style="0" bestFit="1" customWidth="1"/>
    <col min="5" max="5" width="33.00390625" style="0" customWidth="1"/>
    <col min="6" max="6" width="21.7109375" style="0" bestFit="1" customWidth="1"/>
    <col min="7" max="7" width="27.00390625" style="0" customWidth="1"/>
    <col min="8" max="8" width="9.421875" style="0" customWidth="1"/>
    <col min="9" max="9" width="9.421875" style="1" customWidth="1"/>
    <col min="10" max="12" width="9.421875" style="0" customWidth="1"/>
    <col min="13" max="13" width="9.421875" style="0" bestFit="1" customWidth="1"/>
  </cols>
  <sheetData>
    <row r="1" spans="1:6" ht="18.75" customHeight="1">
      <c r="A1" s="131" t="s">
        <v>223</v>
      </c>
      <c r="B1" s="131"/>
      <c r="C1" s="131"/>
      <c r="D1" s="131"/>
      <c r="E1" s="131"/>
      <c r="F1" s="131"/>
    </row>
    <row r="2" spans="1:13" ht="21" customHeight="1">
      <c r="A2" s="136" t="s">
        <v>15</v>
      </c>
      <c r="B2" s="138" t="s">
        <v>31</v>
      </c>
      <c r="C2" s="139"/>
      <c r="D2" s="139"/>
      <c r="E2" s="139"/>
      <c r="F2" s="139"/>
      <c r="G2" s="139"/>
      <c r="H2" s="135" t="s">
        <v>32</v>
      </c>
      <c r="I2" s="135"/>
      <c r="J2" s="135"/>
      <c r="K2" s="135" t="s">
        <v>33</v>
      </c>
      <c r="L2" s="135"/>
      <c r="M2" s="135"/>
    </row>
    <row r="3" spans="1:13" ht="42.75">
      <c r="A3" s="137"/>
      <c r="B3" s="105" t="s">
        <v>58</v>
      </c>
      <c r="C3" s="106" t="s">
        <v>26</v>
      </c>
      <c r="D3" s="106" t="s">
        <v>25</v>
      </c>
      <c r="E3" s="107" t="s">
        <v>34</v>
      </c>
      <c r="F3" s="108" t="s">
        <v>22</v>
      </c>
      <c r="G3" s="108" t="s">
        <v>39</v>
      </c>
      <c r="H3" s="105" t="s">
        <v>58</v>
      </c>
      <c r="I3" s="109" t="s">
        <v>26</v>
      </c>
      <c r="J3" s="106" t="s">
        <v>25</v>
      </c>
      <c r="K3" s="105" t="s">
        <v>58</v>
      </c>
      <c r="L3" s="106" t="s">
        <v>26</v>
      </c>
      <c r="M3" s="106" t="s">
        <v>25</v>
      </c>
    </row>
    <row r="4" spans="1:13" ht="84" customHeight="1">
      <c r="A4" s="33" t="s">
        <v>51</v>
      </c>
      <c r="B4" s="39">
        <f>ROUND('コスト等比較資料（様式）'!B8/100000000,2)</f>
        <v>0.73</v>
      </c>
      <c r="C4" s="40">
        <f>'コスト等比較資料（様式）'!C8</f>
        <v>123</v>
      </c>
      <c r="D4" s="41">
        <f>'コスト等比較資料（様式）'!D8</f>
        <v>5.4</v>
      </c>
      <c r="E4" s="36" t="s">
        <v>40</v>
      </c>
      <c r="F4" s="20" t="s">
        <v>17</v>
      </c>
      <c r="G4" s="132" t="s">
        <v>50</v>
      </c>
      <c r="H4" s="39">
        <f>B4*5</f>
        <v>3.65</v>
      </c>
      <c r="I4" s="46">
        <f>C4*5</f>
        <v>615</v>
      </c>
      <c r="J4" s="42">
        <f>D4*5</f>
        <v>27</v>
      </c>
      <c r="K4" s="47">
        <f>B4*10</f>
        <v>7.3</v>
      </c>
      <c r="L4" s="48">
        <f>C4*10</f>
        <v>1230</v>
      </c>
      <c r="M4" s="48">
        <f>D4*10</f>
        <v>54</v>
      </c>
    </row>
    <row r="5" spans="1:13" ht="84" customHeight="1">
      <c r="A5" s="34" t="s">
        <v>52</v>
      </c>
      <c r="B5" s="39">
        <f>ROUND('コスト等比較資料（様式）'!B9/100000000,2)</f>
        <v>0.73</v>
      </c>
      <c r="C5" s="40">
        <f>'コスト等比較資料（様式）'!C9</f>
        <v>57</v>
      </c>
      <c r="D5" s="41">
        <f>'コスト等比較資料（様式）'!D9</f>
        <v>1.8</v>
      </c>
      <c r="E5" s="37" t="s">
        <v>41</v>
      </c>
      <c r="F5" s="21" t="s">
        <v>16</v>
      </c>
      <c r="G5" s="133"/>
      <c r="H5" s="39">
        <f>B5*5</f>
        <v>3.65</v>
      </c>
      <c r="I5" s="46">
        <f aca="true" t="shared" si="0" ref="I5:J9">C5*5</f>
        <v>285</v>
      </c>
      <c r="J5" s="42">
        <f t="shared" si="0"/>
        <v>9</v>
      </c>
      <c r="K5" s="47">
        <f aca="true" t="shared" si="1" ref="K5:K11">B5*10</f>
        <v>7.3</v>
      </c>
      <c r="L5" s="48">
        <f aca="true" t="shared" si="2" ref="L5:L11">C5*10</f>
        <v>570</v>
      </c>
      <c r="M5" s="48">
        <f aca="true" t="shared" si="3" ref="M5:M11">D5*10</f>
        <v>18</v>
      </c>
    </row>
    <row r="6" spans="1:13" ht="84" customHeight="1">
      <c r="A6" s="34" t="s">
        <v>53</v>
      </c>
      <c r="B6" s="39">
        <f>ROUND('コスト等比較資料（様式）'!B10/100000000,2)</f>
        <v>0.63</v>
      </c>
      <c r="C6" s="40">
        <f>'コスト等比較資料（様式）'!C10</f>
        <v>237</v>
      </c>
      <c r="D6" s="41">
        <f>'コスト等比較資料（様式）'!D10</f>
        <v>10.8</v>
      </c>
      <c r="E6" s="38" t="s">
        <v>42</v>
      </c>
      <c r="F6" s="20" t="s">
        <v>17</v>
      </c>
      <c r="G6" s="133"/>
      <c r="H6" s="39">
        <f>B6*5</f>
        <v>3.15</v>
      </c>
      <c r="I6" s="46">
        <f t="shared" si="0"/>
        <v>1185</v>
      </c>
      <c r="J6" s="42">
        <f t="shared" si="0"/>
        <v>54</v>
      </c>
      <c r="K6" s="47">
        <f t="shared" si="1"/>
        <v>6.3</v>
      </c>
      <c r="L6" s="48">
        <f t="shared" si="2"/>
        <v>2370</v>
      </c>
      <c r="M6" s="48">
        <f t="shared" si="3"/>
        <v>108</v>
      </c>
    </row>
    <row r="7" spans="1:13" ht="84" customHeight="1">
      <c r="A7" s="34" t="s">
        <v>54</v>
      </c>
      <c r="B7" s="39">
        <f>ROUND('コスト等比較資料（様式）'!B11/100000000,2)</f>
        <v>2.57</v>
      </c>
      <c r="C7" s="40">
        <f>'コスト等比較資料（様式）'!C11</f>
        <v>167</v>
      </c>
      <c r="D7" s="41">
        <f>'コスト等比較資料（様式）'!D11</f>
        <v>16.2</v>
      </c>
      <c r="E7" s="37" t="s">
        <v>35</v>
      </c>
      <c r="F7" s="21" t="s">
        <v>18</v>
      </c>
      <c r="G7" s="133"/>
      <c r="H7" s="39">
        <f>B7*5</f>
        <v>12.85</v>
      </c>
      <c r="I7" s="46">
        <f t="shared" si="0"/>
        <v>835</v>
      </c>
      <c r="J7" s="42">
        <f t="shared" si="0"/>
        <v>81</v>
      </c>
      <c r="K7" s="47">
        <f t="shared" si="1"/>
        <v>25.7</v>
      </c>
      <c r="L7" s="48">
        <f t="shared" si="2"/>
        <v>1670</v>
      </c>
      <c r="M7" s="48">
        <f t="shared" si="3"/>
        <v>162</v>
      </c>
    </row>
    <row r="8" spans="1:13" ht="84" customHeight="1">
      <c r="A8" s="34" t="s">
        <v>59</v>
      </c>
      <c r="B8" s="39">
        <f>ROUND('コスト等比較資料（様式）'!B12/100000000,2)</f>
        <v>0.26</v>
      </c>
      <c r="C8" s="40">
        <f>'コスト等比較資料（様式）'!C12</f>
        <v>14</v>
      </c>
      <c r="D8" s="41">
        <f>'コスト等比較資料（様式）'!D12</f>
        <v>3.6</v>
      </c>
      <c r="E8" s="38" t="s">
        <v>35</v>
      </c>
      <c r="F8" s="21" t="s">
        <v>30</v>
      </c>
      <c r="G8" s="133"/>
      <c r="H8" s="39">
        <f>B8*5</f>
        <v>1.3</v>
      </c>
      <c r="I8" s="46">
        <f t="shared" si="0"/>
        <v>70</v>
      </c>
      <c r="J8" s="42">
        <f t="shared" si="0"/>
        <v>18</v>
      </c>
      <c r="K8" s="47">
        <f t="shared" si="1"/>
        <v>2.6</v>
      </c>
      <c r="L8" s="48">
        <f t="shared" si="2"/>
        <v>140</v>
      </c>
      <c r="M8" s="48">
        <f t="shared" si="3"/>
        <v>36</v>
      </c>
    </row>
    <row r="9" spans="1:13" ht="84" customHeight="1">
      <c r="A9" s="34" t="s">
        <v>55</v>
      </c>
      <c r="B9" s="39">
        <f>ROUND('コスト等比較資料（様式）'!B13/100000000,2)</f>
        <v>2.31</v>
      </c>
      <c r="C9" s="40">
        <f>'コスト等比較資料（様式）'!C13</f>
        <v>246</v>
      </c>
      <c r="D9" s="41">
        <f>'コスト等比較資料（様式）'!D13</f>
        <v>12.600000000000001</v>
      </c>
      <c r="E9" s="38" t="s">
        <v>36</v>
      </c>
      <c r="F9" s="21" t="s">
        <v>19</v>
      </c>
      <c r="G9" s="133"/>
      <c r="H9" s="39">
        <f>B9*5</f>
        <v>11.55</v>
      </c>
      <c r="I9" s="46">
        <f t="shared" si="0"/>
        <v>1230</v>
      </c>
      <c r="J9" s="42">
        <f t="shared" si="0"/>
        <v>63.00000000000001</v>
      </c>
      <c r="K9" s="47">
        <f t="shared" si="1"/>
        <v>23.1</v>
      </c>
      <c r="L9" s="48">
        <f t="shared" si="2"/>
        <v>2460</v>
      </c>
      <c r="M9" s="48">
        <f t="shared" si="3"/>
        <v>126.00000000000001</v>
      </c>
    </row>
    <row r="10" spans="1:13" ht="84" customHeight="1">
      <c r="A10" s="34" t="s">
        <v>56</v>
      </c>
      <c r="B10" s="39">
        <f>ROUND('コスト等比較資料（様式）'!B14/100000000,2)</f>
        <v>4</v>
      </c>
      <c r="C10" s="40">
        <f>'コスト等比較資料（様式）'!C14</f>
        <v>241</v>
      </c>
      <c r="D10" s="41">
        <f>'コスト等比較資料（様式）'!D14</f>
        <v>23.4</v>
      </c>
      <c r="E10" s="37" t="s">
        <v>37</v>
      </c>
      <c r="F10" s="21" t="s">
        <v>20</v>
      </c>
      <c r="G10" s="133"/>
      <c r="H10" s="39">
        <f>B10*5</f>
        <v>20</v>
      </c>
      <c r="I10" s="46">
        <f>C10*5</f>
        <v>1205</v>
      </c>
      <c r="J10" s="42">
        <f>D10*5</f>
        <v>117</v>
      </c>
      <c r="K10" s="47">
        <f t="shared" si="1"/>
        <v>40</v>
      </c>
      <c r="L10" s="48">
        <f t="shared" si="2"/>
        <v>2410</v>
      </c>
      <c r="M10" s="48">
        <f t="shared" si="3"/>
        <v>234</v>
      </c>
    </row>
    <row r="11" spans="1:13" ht="84" customHeight="1">
      <c r="A11" s="34" t="s">
        <v>57</v>
      </c>
      <c r="B11" s="39">
        <f>ROUND('コスト等比較資料（様式）'!B15/100000000,2)</f>
        <v>1.8</v>
      </c>
      <c r="C11" s="40">
        <f>'コスト等比較資料（様式）'!C15</f>
        <v>203</v>
      </c>
      <c r="D11" s="41">
        <f>'コスト等比較資料（様式）'!D15</f>
        <v>12.600000000000001</v>
      </c>
      <c r="E11" s="38" t="s">
        <v>38</v>
      </c>
      <c r="F11" s="21" t="s">
        <v>23</v>
      </c>
      <c r="G11" s="134"/>
      <c r="H11" s="39">
        <f>B11*5</f>
        <v>9</v>
      </c>
      <c r="I11" s="46">
        <f>C11*5</f>
        <v>1015</v>
      </c>
      <c r="J11" s="42">
        <f>D11*5</f>
        <v>63.00000000000001</v>
      </c>
      <c r="K11" s="47">
        <f t="shared" si="1"/>
        <v>18</v>
      </c>
      <c r="L11" s="48">
        <f t="shared" si="2"/>
        <v>2030</v>
      </c>
      <c r="M11" s="48">
        <f t="shared" si="3"/>
        <v>126.00000000000001</v>
      </c>
    </row>
    <row r="12" spans="1:13" ht="15">
      <c r="A12" s="35" t="s">
        <v>60</v>
      </c>
      <c r="B12" s="43">
        <f>SUM(B4:B11)</f>
        <v>13.030000000000001</v>
      </c>
      <c r="C12" s="44">
        <f>SUM(C4:C11)</f>
        <v>1288</v>
      </c>
      <c r="D12" s="45">
        <f>SUM(D4:D11)</f>
        <v>86.4</v>
      </c>
      <c r="E12" s="28"/>
      <c r="F12" s="29"/>
      <c r="G12" s="29"/>
      <c r="H12" s="43">
        <f aca="true" t="shared" si="4" ref="H12:M12">SUM(H4:H11)</f>
        <v>65.15</v>
      </c>
      <c r="I12" s="49">
        <f t="shared" si="4"/>
        <v>6440</v>
      </c>
      <c r="J12" s="44">
        <f t="shared" si="4"/>
        <v>432</v>
      </c>
      <c r="K12" s="50">
        <f t="shared" si="4"/>
        <v>130.3</v>
      </c>
      <c r="L12" s="44">
        <f t="shared" si="4"/>
        <v>12880</v>
      </c>
      <c r="M12" s="44">
        <f t="shared" si="4"/>
        <v>864</v>
      </c>
    </row>
    <row r="13" s="31" customFormat="1" ht="17.25">
      <c r="I13" s="32"/>
    </row>
    <row r="14" s="31" customFormat="1" ht="17.25">
      <c r="I14" s="32"/>
    </row>
    <row r="15" s="31" customFormat="1" ht="17.25">
      <c r="I15" s="32"/>
    </row>
    <row r="16" s="31" customFormat="1" ht="17.25">
      <c r="I16" s="32"/>
    </row>
    <row r="17" s="31" customFormat="1" ht="17.25">
      <c r="I17" s="32"/>
    </row>
  </sheetData>
  <sheetProtection/>
  <mergeCells count="6">
    <mergeCell ref="A1:F1"/>
    <mergeCell ref="G4:G11"/>
    <mergeCell ref="K2:M2"/>
    <mergeCell ref="H2:J2"/>
    <mergeCell ref="A2:A3"/>
    <mergeCell ref="B2:G2"/>
  </mergeCells>
  <printOptions horizontalCentered="1"/>
  <pageMargins left="0.31496062992125984" right="0.31496062992125984" top="0.5905511811023623" bottom="0" header="0.31496062992125984" footer="0.31496062992125984"/>
  <pageSetup horizontalDpi="600" verticalDpi="600" orientation="landscape" paperSize="9" scale="72" r:id="rId2"/>
  <colBreaks count="1" manualBreakCount="1">
    <brk id="18" max="24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74"/>
  <sheetViews>
    <sheetView view="pageBreakPreview" zoomScale="90" zoomScaleSheetLayoutView="90" zoomScalePageLayoutView="0" workbookViewId="0" topLeftCell="A1">
      <pane xSplit="5" ySplit="4" topLeftCell="F9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I1" sqref="I1:L1"/>
    </sheetView>
  </sheetViews>
  <sheetFormatPr defaultColWidth="9.140625" defaultRowHeight="15"/>
  <cols>
    <col min="1" max="1" width="26.7109375" style="60" bestFit="1" customWidth="1"/>
    <col min="2" max="2" width="6.421875" style="58" bestFit="1" customWidth="1"/>
    <col min="3" max="3" width="15.140625" style="58" bestFit="1" customWidth="1"/>
    <col min="4" max="4" width="32.00390625" style="60" bestFit="1" customWidth="1"/>
    <col min="5" max="5" width="5.28125" style="58" bestFit="1" customWidth="1"/>
    <col min="6" max="6" width="5.28125" style="60" customWidth="1"/>
    <col min="7" max="7" width="5.421875" style="60" bestFit="1" customWidth="1"/>
    <col min="8" max="8" width="8.140625" style="60" bestFit="1" customWidth="1"/>
    <col min="9" max="9" width="14.421875" style="61" bestFit="1" customWidth="1"/>
    <col min="10" max="10" width="12.421875" style="62" bestFit="1" customWidth="1"/>
    <col min="11" max="11" width="11.421875" style="63" bestFit="1" customWidth="1"/>
    <col min="12" max="12" width="7.140625" style="60" bestFit="1" customWidth="1"/>
    <col min="13" max="16384" width="9.00390625" style="60" customWidth="1"/>
  </cols>
  <sheetData>
    <row r="1" spans="1:12" ht="13.5">
      <c r="A1" s="57" t="s">
        <v>180</v>
      </c>
      <c r="C1" s="115" t="s">
        <v>206</v>
      </c>
      <c r="D1" s="59" t="s">
        <v>203</v>
      </c>
      <c r="E1" s="60"/>
      <c r="I1" s="140" t="s">
        <v>224</v>
      </c>
      <c r="J1" s="140"/>
      <c r="K1" s="140"/>
      <c r="L1" s="140"/>
    </row>
    <row r="2" spans="4:12" ht="13.5">
      <c r="D2" s="64" t="s">
        <v>204</v>
      </c>
      <c r="E2" s="65"/>
      <c r="K2" s="126"/>
      <c r="L2" s="126"/>
    </row>
    <row r="3" spans="4:5" ht="13.5">
      <c r="D3" s="64" t="s">
        <v>205</v>
      </c>
      <c r="E3" s="65"/>
    </row>
    <row r="4" spans="1:12" s="58" customFormat="1" ht="40.5">
      <c r="A4" s="101" t="s">
        <v>71</v>
      </c>
      <c r="B4" s="102" t="s">
        <v>72</v>
      </c>
      <c r="C4" s="102" t="s">
        <v>73</v>
      </c>
      <c r="D4" s="102" t="s">
        <v>74</v>
      </c>
      <c r="E4" s="101" t="s">
        <v>75</v>
      </c>
      <c r="F4" s="101" t="s">
        <v>76</v>
      </c>
      <c r="G4" s="101" t="s">
        <v>77</v>
      </c>
      <c r="H4" s="101" t="s">
        <v>78</v>
      </c>
      <c r="I4" s="103" t="s">
        <v>79</v>
      </c>
      <c r="J4" s="103" t="s">
        <v>80</v>
      </c>
      <c r="K4" s="104" t="s">
        <v>81</v>
      </c>
      <c r="L4" s="101" t="s">
        <v>82</v>
      </c>
    </row>
    <row r="5" spans="1:12" ht="13.5">
      <c r="A5" s="66" t="s">
        <v>83</v>
      </c>
      <c r="B5" s="67"/>
      <c r="C5" s="67"/>
      <c r="D5" s="66"/>
      <c r="E5" s="67"/>
      <c r="F5" s="66"/>
      <c r="G5" s="66"/>
      <c r="H5" s="66"/>
      <c r="I5" s="68" t="s">
        <v>84</v>
      </c>
      <c r="J5" s="68">
        <f>SUM(J6:J13)</f>
        <v>45370</v>
      </c>
      <c r="K5" s="69">
        <f>SUM(K6:K13)</f>
        <v>122.95270000000001</v>
      </c>
      <c r="L5" s="70">
        <f>K5/$K$73</f>
        <v>0.09549086133304148</v>
      </c>
    </row>
    <row r="6" spans="1:12" ht="12.75" customHeight="1">
      <c r="A6" s="71" t="s">
        <v>85</v>
      </c>
      <c r="B6" s="72" t="s">
        <v>86</v>
      </c>
      <c r="C6" s="72" t="s">
        <v>87</v>
      </c>
      <c r="D6" s="71" t="s">
        <v>88</v>
      </c>
      <c r="E6" s="72" t="s">
        <v>89</v>
      </c>
      <c r="F6" s="71">
        <v>1</v>
      </c>
      <c r="G6" s="71">
        <v>3</v>
      </c>
      <c r="H6" s="71">
        <f aca="true" t="shared" si="0" ref="H6:H13">F6*G6</f>
        <v>3</v>
      </c>
      <c r="I6" s="73">
        <v>2630</v>
      </c>
      <c r="J6" s="74">
        <f aca="true" t="shared" si="1" ref="J6:J13">H6*I6</f>
        <v>7890</v>
      </c>
      <c r="K6" s="75">
        <f aca="true" t="shared" si="2" ref="K6:K67">0.00271*J6</f>
        <v>21.3819</v>
      </c>
      <c r="L6" s="76"/>
    </row>
    <row r="7" spans="1:12" ht="12.75" customHeight="1">
      <c r="A7" s="71"/>
      <c r="B7" s="72" t="s">
        <v>86</v>
      </c>
      <c r="C7" s="72" t="s">
        <v>87</v>
      </c>
      <c r="D7" s="71" t="s">
        <v>88</v>
      </c>
      <c r="E7" s="72" t="s">
        <v>90</v>
      </c>
      <c r="F7" s="71">
        <v>1</v>
      </c>
      <c r="G7" s="71">
        <f>G6*0.8</f>
        <v>2.4000000000000004</v>
      </c>
      <c r="H7" s="71">
        <f t="shared" si="0"/>
        <v>2.4000000000000004</v>
      </c>
      <c r="I7" s="73">
        <v>300</v>
      </c>
      <c r="J7" s="74">
        <f t="shared" si="1"/>
        <v>720.0000000000001</v>
      </c>
      <c r="K7" s="75">
        <f t="shared" si="2"/>
        <v>1.9512000000000005</v>
      </c>
      <c r="L7" s="76"/>
    </row>
    <row r="8" spans="1:12" ht="12.75" customHeight="1">
      <c r="A8" s="71"/>
      <c r="B8" s="72" t="s">
        <v>86</v>
      </c>
      <c r="C8" s="72" t="s">
        <v>87</v>
      </c>
      <c r="D8" s="71" t="s">
        <v>91</v>
      </c>
      <c r="E8" s="72" t="s">
        <v>89</v>
      </c>
      <c r="F8" s="71">
        <v>1</v>
      </c>
      <c r="G8" s="71">
        <v>3</v>
      </c>
      <c r="H8" s="71">
        <f t="shared" si="0"/>
        <v>3</v>
      </c>
      <c r="I8" s="73">
        <v>140</v>
      </c>
      <c r="J8" s="74">
        <f t="shared" si="1"/>
        <v>420</v>
      </c>
      <c r="K8" s="75">
        <f t="shared" si="2"/>
        <v>1.1382</v>
      </c>
      <c r="L8" s="76"/>
    </row>
    <row r="9" spans="1:12" ht="12.75" customHeight="1">
      <c r="A9" s="71"/>
      <c r="B9" s="72" t="s">
        <v>86</v>
      </c>
      <c r="C9" s="72" t="s">
        <v>87</v>
      </c>
      <c r="D9" s="71" t="s">
        <v>91</v>
      </c>
      <c r="E9" s="72" t="s">
        <v>90</v>
      </c>
      <c r="F9" s="71">
        <v>1</v>
      </c>
      <c r="G9" s="71">
        <f>G8*0.8</f>
        <v>2.4000000000000004</v>
      </c>
      <c r="H9" s="71">
        <f t="shared" si="0"/>
        <v>2.4000000000000004</v>
      </c>
      <c r="I9" s="73">
        <v>20</v>
      </c>
      <c r="J9" s="74">
        <f t="shared" si="1"/>
        <v>48.00000000000001</v>
      </c>
      <c r="K9" s="75">
        <f t="shared" si="2"/>
        <v>0.13008000000000003</v>
      </c>
      <c r="L9" s="76"/>
    </row>
    <row r="10" spans="1:12" ht="12.75" customHeight="1">
      <c r="A10" s="71"/>
      <c r="B10" s="72" t="s">
        <v>86</v>
      </c>
      <c r="C10" s="72" t="s">
        <v>87</v>
      </c>
      <c r="D10" s="71" t="s">
        <v>92</v>
      </c>
      <c r="E10" s="72" t="s">
        <v>89</v>
      </c>
      <c r="F10" s="71">
        <v>4</v>
      </c>
      <c r="G10" s="71">
        <v>3</v>
      </c>
      <c r="H10" s="71">
        <f t="shared" si="0"/>
        <v>12</v>
      </c>
      <c r="I10" s="73">
        <v>2580</v>
      </c>
      <c r="J10" s="74">
        <f t="shared" si="1"/>
        <v>30960</v>
      </c>
      <c r="K10" s="75">
        <f t="shared" si="2"/>
        <v>83.9016</v>
      </c>
      <c r="L10" s="76"/>
    </row>
    <row r="11" spans="1:12" ht="12.75" customHeight="1">
      <c r="A11" s="71"/>
      <c r="B11" s="72" t="s">
        <v>86</v>
      </c>
      <c r="C11" s="72" t="s">
        <v>87</v>
      </c>
      <c r="D11" s="71" t="s">
        <v>92</v>
      </c>
      <c r="E11" s="72" t="s">
        <v>90</v>
      </c>
      <c r="F11" s="71">
        <v>4</v>
      </c>
      <c r="G11" s="71">
        <f>G10*0.8</f>
        <v>2.4000000000000004</v>
      </c>
      <c r="H11" s="71">
        <f t="shared" si="0"/>
        <v>9.600000000000001</v>
      </c>
      <c r="I11" s="73">
        <v>200</v>
      </c>
      <c r="J11" s="74">
        <f t="shared" si="1"/>
        <v>1920.0000000000002</v>
      </c>
      <c r="K11" s="75">
        <f t="shared" si="2"/>
        <v>5.203200000000001</v>
      </c>
      <c r="L11" s="76"/>
    </row>
    <row r="12" spans="1:12" ht="12.75" customHeight="1">
      <c r="A12" s="71"/>
      <c r="B12" s="72" t="s">
        <v>86</v>
      </c>
      <c r="C12" s="72" t="s">
        <v>87</v>
      </c>
      <c r="D12" s="71" t="s">
        <v>93</v>
      </c>
      <c r="E12" s="72" t="s">
        <v>89</v>
      </c>
      <c r="F12" s="71">
        <v>1</v>
      </c>
      <c r="G12" s="71">
        <v>2</v>
      </c>
      <c r="H12" s="71">
        <f t="shared" si="0"/>
        <v>2</v>
      </c>
      <c r="I12" s="73">
        <v>1610</v>
      </c>
      <c r="J12" s="74">
        <f t="shared" si="1"/>
        <v>3220</v>
      </c>
      <c r="K12" s="75">
        <f t="shared" si="2"/>
        <v>8.7262</v>
      </c>
      <c r="L12" s="76"/>
    </row>
    <row r="13" spans="1:12" ht="12.75" customHeight="1">
      <c r="A13" s="71"/>
      <c r="B13" s="72" t="s">
        <v>86</v>
      </c>
      <c r="C13" s="72" t="s">
        <v>87</v>
      </c>
      <c r="D13" s="71" t="s">
        <v>93</v>
      </c>
      <c r="E13" s="72" t="s">
        <v>90</v>
      </c>
      <c r="F13" s="71">
        <v>1</v>
      </c>
      <c r="G13" s="71">
        <f>G12*0.8</f>
        <v>1.6</v>
      </c>
      <c r="H13" s="71">
        <f t="shared" si="0"/>
        <v>1.6</v>
      </c>
      <c r="I13" s="73">
        <v>120</v>
      </c>
      <c r="J13" s="74">
        <f t="shared" si="1"/>
        <v>192</v>
      </c>
      <c r="K13" s="75">
        <f t="shared" si="2"/>
        <v>0.52032</v>
      </c>
      <c r="L13" s="76"/>
    </row>
    <row r="14" spans="1:12" ht="13.5">
      <c r="A14" s="66" t="s">
        <v>94</v>
      </c>
      <c r="B14" s="67"/>
      <c r="C14" s="67"/>
      <c r="D14" s="66"/>
      <c r="E14" s="67"/>
      <c r="F14" s="66"/>
      <c r="G14" s="66"/>
      <c r="H14" s="66"/>
      <c r="I14" s="68" t="s">
        <v>84</v>
      </c>
      <c r="J14" s="68">
        <f>SUM(J15:J16)</f>
        <v>21020</v>
      </c>
      <c r="K14" s="69">
        <f>SUM(K15:K16)</f>
        <v>56.9642</v>
      </c>
      <c r="L14" s="70">
        <f>K14/$K$73</f>
        <v>0.04424108232798174</v>
      </c>
    </row>
    <row r="15" spans="1:12" ht="12.75" customHeight="1">
      <c r="A15" s="71" t="s">
        <v>95</v>
      </c>
      <c r="B15" s="72" t="s">
        <v>96</v>
      </c>
      <c r="C15" s="72" t="s">
        <v>97</v>
      </c>
      <c r="D15" s="71" t="s">
        <v>98</v>
      </c>
      <c r="E15" s="72" t="s">
        <v>99</v>
      </c>
      <c r="F15" s="71">
        <v>2</v>
      </c>
      <c r="G15" s="71">
        <v>1</v>
      </c>
      <c r="H15" s="71">
        <f aca="true" t="shared" si="3" ref="H15:H38">F15*G15</f>
        <v>2</v>
      </c>
      <c r="I15" s="73">
        <v>10350</v>
      </c>
      <c r="J15" s="74">
        <f aca="true" t="shared" si="4" ref="J15:J34">H15*I15</f>
        <v>20700</v>
      </c>
      <c r="K15" s="75">
        <f t="shared" si="2"/>
        <v>56.097</v>
      </c>
      <c r="L15" s="76"/>
    </row>
    <row r="16" spans="1:12" ht="12.75" customHeight="1">
      <c r="A16" s="71"/>
      <c r="B16" s="72" t="s">
        <v>96</v>
      </c>
      <c r="C16" s="72" t="s">
        <v>97</v>
      </c>
      <c r="D16" s="71" t="s">
        <v>100</v>
      </c>
      <c r="E16" s="72" t="s">
        <v>101</v>
      </c>
      <c r="F16" s="71">
        <v>2</v>
      </c>
      <c r="G16" s="71">
        <f>G15*0.8</f>
        <v>0.8</v>
      </c>
      <c r="H16" s="71">
        <f t="shared" si="3"/>
        <v>1.6</v>
      </c>
      <c r="I16" s="73">
        <v>200</v>
      </c>
      <c r="J16" s="74">
        <f t="shared" si="4"/>
        <v>320</v>
      </c>
      <c r="K16" s="75">
        <f t="shared" si="2"/>
        <v>0.8672000000000001</v>
      </c>
      <c r="L16" s="76"/>
    </row>
    <row r="17" spans="1:12" ht="12.75" customHeight="1">
      <c r="A17" s="66" t="s">
        <v>102</v>
      </c>
      <c r="B17" s="67"/>
      <c r="C17" s="67"/>
      <c r="D17" s="66"/>
      <c r="E17" s="67"/>
      <c r="F17" s="66"/>
      <c r="G17" s="66"/>
      <c r="H17" s="66"/>
      <c r="I17" s="68" t="s">
        <v>84</v>
      </c>
      <c r="J17" s="68">
        <f>SUM(J18:J25)</f>
        <v>87328</v>
      </c>
      <c r="K17" s="69">
        <f>SUM(K18:K25)</f>
        <v>236.65888</v>
      </c>
      <c r="L17" s="70">
        <f>K17/$K$73</f>
        <v>0.18380043946422406</v>
      </c>
    </row>
    <row r="18" spans="1:12" ht="12.75" customHeight="1">
      <c r="A18" s="71" t="s">
        <v>103</v>
      </c>
      <c r="B18" s="72" t="s">
        <v>104</v>
      </c>
      <c r="C18" s="72" t="s">
        <v>105</v>
      </c>
      <c r="D18" s="71" t="s">
        <v>88</v>
      </c>
      <c r="E18" s="72" t="s">
        <v>89</v>
      </c>
      <c r="F18" s="71">
        <v>1</v>
      </c>
      <c r="G18" s="71">
        <v>6</v>
      </c>
      <c r="H18" s="71">
        <f t="shared" si="3"/>
        <v>6</v>
      </c>
      <c r="I18" s="73">
        <v>2630</v>
      </c>
      <c r="J18" s="74">
        <f t="shared" si="4"/>
        <v>15780</v>
      </c>
      <c r="K18" s="75">
        <f t="shared" si="2"/>
        <v>42.7638</v>
      </c>
      <c r="L18" s="76"/>
    </row>
    <row r="19" spans="1:12" ht="12.75" customHeight="1">
      <c r="A19" s="71"/>
      <c r="B19" s="72" t="s">
        <v>104</v>
      </c>
      <c r="C19" s="72" t="s">
        <v>105</v>
      </c>
      <c r="D19" s="71" t="s">
        <v>88</v>
      </c>
      <c r="E19" s="72" t="s">
        <v>106</v>
      </c>
      <c r="F19" s="71">
        <v>1</v>
      </c>
      <c r="G19" s="71">
        <f>G18*0.8</f>
        <v>4.800000000000001</v>
      </c>
      <c r="H19" s="71">
        <f t="shared" si="3"/>
        <v>4.800000000000001</v>
      </c>
      <c r="I19" s="73">
        <v>300</v>
      </c>
      <c r="J19" s="74">
        <f t="shared" si="4"/>
        <v>1440.0000000000002</v>
      </c>
      <c r="K19" s="75">
        <f t="shared" si="2"/>
        <v>3.902400000000001</v>
      </c>
      <c r="L19" s="76"/>
    </row>
    <row r="20" spans="1:12" ht="12.75" customHeight="1">
      <c r="A20" s="71"/>
      <c r="B20" s="72" t="s">
        <v>104</v>
      </c>
      <c r="C20" s="72" t="s">
        <v>105</v>
      </c>
      <c r="D20" s="71" t="s">
        <v>91</v>
      </c>
      <c r="E20" s="72" t="s">
        <v>89</v>
      </c>
      <c r="F20" s="71">
        <v>1</v>
      </c>
      <c r="G20" s="71">
        <v>6</v>
      </c>
      <c r="H20" s="71">
        <f t="shared" si="3"/>
        <v>6</v>
      </c>
      <c r="I20" s="73">
        <v>140</v>
      </c>
      <c r="J20" s="74">
        <f t="shared" si="4"/>
        <v>840</v>
      </c>
      <c r="K20" s="75">
        <f t="shared" si="2"/>
        <v>2.2764</v>
      </c>
      <c r="L20" s="76"/>
    </row>
    <row r="21" spans="1:12" ht="12.75" customHeight="1">
      <c r="A21" s="71"/>
      <c r="B21" s="72" t="s">
        <v>104</v>
      </c>
      <c r="C21" s="72" t="s">
        <v>105</v>
      </c>
      <c r="D21" s="71" t="s">
        <v>91</v>
      </c>
      <c r="E21" s="72" t="s">
        <v>106</v>
      </c>
      <c r="F21" s="71">
        <v>1</v>
      </c>
      <c r="G21" s="71">
        <f>G20*0.8</f>
        <v>4.800000000000001</v>
      </c>
      <c r="H21" s="71">
        <f t="shared" si="3"/>
        <v>4.800000000000001</v>
      </c>
      <c r="I21" s="73">
        <v>20</v>
      </c>
      <c r="J21" s="74">
        <f t="shared" si="4"/>
        <v>96.00000000000001</v>
      </c>
      <c r="K21" s="75">
        <f t="shared" si="2"/>
        <v>0.26016000000000006</v>
      </c>
      <c r="L21" s="76"/>
    </row>
    <row r="22" spans="1:12" ht="12.75" customHeight="1">
      <c r="A22" s="71"/>
      <c r="B22" s="72" t="s">
        <v>104</v>
      </c>
      <c r="C22" s="72" t="s">
        <v>105</v>
      </c>
      <c r="D22" s="71" t="s">
        <v>92</v>
      </c>
      <c r="E22" s="72" t="s">
        <v>89</v>
      </c>
      <c r="F22" s="71">
        <v>4</v>
      </c>
      <c r="G22" s="71">
        <v>6</v>
      </c>
      <c r="H22" s="71">
        <f t="shared" si="3"/>
        <v>24</v>
      </c>
      <c r="I22" s="73">
        <v>2580</v>
      </c>
      <c r="J22" s="74">
        <f t="shared" si="4"/>
        <v>61920</v>
      </c>
      <c r="K22" s="75">
        <f t="shared" si="2"/>
        <v>167.8032</v>
      </c>
      <c r="L22" s="76"/>
    </row>
    <row r="23" spans="1:12" ht="12.75" customHeight="1">
      <c r="A23" s="71"/>
      <c r="B23" s="72" t="s">
        <v>104</v>
      </c>
      <c r="C23" s="72" t="s">
        <v>105</v>
      </c>
      <c r="D23" s="71" t="s">
        <v>92</v>
      </c>
      <c r="E23" s="72" t="s">
        <v>106</v>
      </c>
      <c r="F23" s="71">
        <v>4</v>
      </c>
      <c r="G23" s="71">
        <f>G22*0.8</f>
        <v>4.800000000000001</v>
      </c>
      <c r="H23" s="71">
        <f t="shared" si="3"/>
        <v>19.200000000000003</v>
      </c>
      <c r="I23" s="73">
        <v>200</v>
      </c>
      <c r="J23" s="74">
        <f t="shared" si="4"/>
        <v>3840.0000000000005</v>
      </c>
      <c r="K23" s="75">
        <f t="shared" si="2"/>
        <v>10.406400000000001</v>
      </c>
      <c r="L23" s="76"/>
    </row>
    <row r="24" spans="1:12" ht="12.75" customHeight="1">
      <c r="A24" s="71"/>
      <c r="B24" s="72" t="s">
        <v>104</v>
      </c>
      <c r="C24" s="72" t="s">
        <v>105</v>
      </c>
      <c r="D24" s="71" t="s">
        <v>107</v>
      </c>
      <c r="E24" s="72" t="s">
        <v>89</v>
      </c>
      <c r="F24" s="71">
        <v>1</v>
      </c>
      <c r="G24" s="71">
        <v>2</v>
      </c>
      <c r="H24" s="71">
        <f t="shared" si="3"/>
        <v>2</v>
      </c>
      <c r="I24" s="73">
        <v>1610</v>
      </c>
      <c r="J24" s="74">
        <f t="shared" si="4"/>
        <v>3220</v>
      </c>
      <c r="K24" s="75">
        <f t="shared" si="2"/>
        <v>8.7262</v>
      </c>
      <c r="L24" s="76"/>
    </row>
    <row r="25" spans="1:12" ht="12.75" customHeight="1">
      <c r="A25" s="71"/>
      <c r="B25" s="72" t="s">
        <v>104</v>
      </c>
      <c r="C25" s="72" t="s">
        <v>105</v>
      </c>
      <c r="D25" s="71" t="s">
        <v>107</v>
      </c>
      <c r="E25" s="72" t="s">
        <v>106</v>
      </c>
      <c r="F25" s="71">
        <v>1</v>
      </c>
      <c r="G25" s="71">
        <f>G24*0.8</f>
        <v>1.6</v>
      </c>
      <c r="H25" s="71">
        <f t="shared" si="3"/>
        <v>1.6</v>
      </c>
      <c r="I25" s="73">
        <v>120</v>
      </c>
      <c r="J25" s="74">
        <f t="shared" si="4"/>
        <v>192</v>
      </c>
      <c r="K25" s="75">
        <f t="shared" si="2"/>
        <v>0.52032</v>
      </c>
      <c r="L25" s="76"/>
    </row>
    <row r="26" spans="1:12" ht="13.5">
      <c r="A26" s="66" t="s">
        <v>108</v>
      </c>
      <c r="B26" s="67"/>
      <c r="C26" s="67"/>
      <c r="D26" s="66"/>
      <c r="E26" s="67"/>
      <c r="F26" s="66"/>
      <c r="G26" s="66"/>
      <c r="H26" s="66"/>
      <c r="I26" s="68" t="s">
        <v>84</v>
      </c>
      <c r="J26" s="68">
        <f>SUM(J27:J38)</f>
        <v>61746</v>
      </c>
      <c r="K26" s="69">
        <f>SUM(K27:K38)</f>
        <v>167.33166000000003</v>
      </c>
      <c r="L26" s="70">
        <f>K26/$K$73</f>
        <v>0.12995765316001717</v>
      </c>
    </row>
    <row r="27" spans="1:12" ht="12.75" customHeight="1">
      <c r="A27" s="71" t="s">
        <v>109</v>
      </c>
      <c r="B27" s="72" t="s">
        <v>110</v>
      </c>
      <c r="C27" s="72" t="s">
        <v>105</v>
      </c>
      <c r="D27" s="71" t="s">
        <v>111</v>
      </c>
      <c r="E27" s="72" t="s">
        <v>89</v>
      </c>
      <c r="F27" s="71">
        <v>1</v>
      </c>
      <c r="G27" s="71">
        <v>6</v>
      </c>
      <c r="H27" s="71">
        <f t="shared" si="3"/>
        <v>6</v>
      </c>
      <c r="I27" s="73">
        <v>1330</v>
      </c>
      <c r="J27" s="74">
        <f t="shared" si="4"/>
        <v>7980</v>
      </c>
      <c r="K27" s="75">
        <f t="shared" si="2"/>
        <v>21.6258</v>
      </c>
      <c r="L27" s="76"/>
    </row>
    <row r="28" spans="1:12" ht="12.75" customHeight="1">
      <c r="A28" s="71" t="s">
        <v>112</v>
      </c>
      <c r="B28" s="72" t="s">
        <v>110</v>
      </c>
      <c r="C28" s="72" t="s">
        <v>105</v>
      </c>
      <c r="D28" s="71" t="s">
        <v>113</v>
      </c>
      <c r="E28" s="72" t="s">
        <v>89</v>
      </c>
      <c r="F28" s="71">
        <v>2</v>
      </c>
      <c r="G28" s="71">
        <v>6</v>
      </c>
      <c r="H28" s="71">
        <f t="shared" si="3"/>
        <v>12</v>
      </c>
      <c r="I28" s="73">
        <v>2580</v>
      </c>
      <c r="J28" s="74">
        <f t="shared" si="4"/>
        <v>30960</v>
      </c>
      <c r="K28" s="75">
        <f t="shared" si="2"/>
        <v>83.9016</v>
      </c>
      <c r="L28" s="76"/>
    </row>
    <row r="29" spans="1:12" ht="12.75" customHeight="1">
      <c r="A29" s="71"/>
      <c r="B29" s="72" t="s">
        <v>110</v>
      </c>
      <c r="C29" s="72" t="s">
        <v>105</v>
      </c>
      <c r="D29" s="71" t="s">
        <v>113</v>
      </c>
      <c r="E29" s="72" t="s">
        <v>106</v>
      </c>
      <c r="F29" s="71">
        <v>2</v>
      </c>
      <c r="G29" s="71">
        <f>G28*0.8</f>
        <v>4.800000000000001</v>
      </c>
      <c r="H29" s="71">
        <f t="shared" si="3"/>
        <v>9.600000000000001</v>
      </c>
      <c r="I29" s="73">
        <v>200</v>
      </c>
      <c r="J29" s="74">
        <f t="shared" si="4"/>
        <v>1920.0000000000002</v>
      </c>
      <c r="K29" s="75">
        <f t="shared" si="2"/>
        <v>5.203200000000001</v>
      </c>
      <c r="L29" s="76"/>
    </row>
    <row r="30" spans="1:12" ht="12.75" customHeight="1">
      <c r="A30" s="71"/>
      <c r="B30" s="72" t="s">
        <v>110</v>
      </c>
      <c r="C30" s="72" t="s">
        <v>105</v>
      </c>
      <c r="D30" s="71" t="s">
        <v>114</v>
      </c>
      <c r="E30" s="72" t="s">
        <v>89</v>
      </c>
      <c r="F30" s="71">
        <v>1</v>
      </c>
      <c r="G30" s="71">
        <v>6</v>
      </c>
      <c r="H30" s="71">
        <f t="shared" si="3"/>
        <v>6</v>
      </c>
      <c r="I30" s="73">
        <v>130</v>
      </c>
      <c r="J30" s="74">
        <f t="shared" si="4"/>
        <v>780</v>
      </c>
      <c r="K30" s="75">
        <f t="shared" si="2"/>
        <v>2.1138000000000003</v>
      </c>
      <c r="L30" s="76"/>
    </row>
    <row r="31" spans="1:12" ht="12.75" customHeight="1">
      <c r="A31" s="71"/>
      <c r="B31" s="72" t="s">
        <v>110</v>
      </c>
      <c r="C31" s="72" t="s">
        <v>105</v>
      </c>
      <c r="D31" s="71" t="s">
        <v>115</v>
      </c>
      <c r="E31" s="72" t="s">
        <v>89</v>
      </c>
      <c r="F31" s="71">
        <v>1</v>
      </c>
      <c r="G31" s="71">
        <v>3</v>
      </c>
      <c r="H31" s="71">
        <f t="shared" si="3"/>
        <v>3</v>
      </c>
      <c r="I31" s="73">
        <v>1140</v>
      </c>
      <c r="J31" s="74">
        <f t="shared" si="4"/>
        <v>3420</v>
      </c>
      <c r="K31" s="75">
        <f t="shared" si="2"/>
        <v>9.2682</v>
      </c>
      <c r="L31" s="76"/>
    </row>
    <row r="32" spans="1:12" ht="12.75" customHeight="1">
      <c r="A32" s="77"/>
      <c r="B32" s="72" t="s">
        <v>110</v>
      </c>
      <c r="C32" s="72" t="s">
        <v>105</v>
      </c>
      <c r="D32" s="71" t="s">
        <v>115</v>
      </c>
      <c r="E32" s="72" t="s">
        <v>106</v>
      </c>
      <c r="F32" s="71">
        <v>1</v>
      </c>
      <c r="G32" s="71">
        <f>G31*0.8</f>
        <v>2.4000000000000004</v>
      </c>
      <c r="H32" s="71">
        <f t="shared" si="3"/>
        <v>2.4000000000000004</v>
      </c>
      <c r="I32" s="73">
        <v>60</v>
      </c>
      <c r="J32" s="74">
        <f t="shared" si="4"/>
        <v>144.00000000000003</v>
      </c>
      <c r="K32" s="75">
        <f t="shared" si="2"/>
        <v>0.3902400000000001</v>
      </c>
      <c r="L32" s="76"/>
    </row>
    <row r="33" spans="1:12" ht="12.75" customHeight="1">
      <c r="A33" s="71"/>
      <c r="B33" s="72" t="s">
        <v>110</v>
      </c>
      <c r="C33" s="72" t="s">
        <v>105</v>
      </c>
      <c r="D33" s="71" t="s">
        <v>116</v>
      </c>
      <c r="E33" s="72" t="s">
        <v>89</v>
      </c>
      <c r="F33" s="71">
        <v>1</v>
      </c>
      <c r="G33" s="71">
        <v>3</v>
      </c>
      <c r="H33" s="71">
        <f t="shared" si="3"/>
        <v>3</v>
      </c>
      <c r="I33" s="73">
        <v>1290</v>
      </c>
      <c r="J33" s="74">
        <f t="shared" si="4"/>
        <v>3870</v>
      </c>
      <c r="K33" s="75">
        <f t="shared" si="2"/>
        <v>10.4877</v>
      </c>
      <c r="L33" s="78"/>
    </row>
    <row r="34" spans="1:12" ht="12.75" customHeight="1">
      <c r="A34" s="71"/>
      <c r="B34" s="72" t="s">
        <v>110</v>
      </c>
      <c r="C34" s="72" t="s">
        <v>105</v>
      </c>
      <c r="D34" s="71" t="s">
        <v>116</v>
      </c>
      <c r="E34" s="72" t="s">
        <v>106</v>
      </c>
      <c r="F34" s="71">
        <v>1</v>
      </c>
      <c r="G34" s="71">
        <f>G33*0.8</f>
        <v>2.4000000000000004</v>
      </c>
      <c r="H34" s="71">
        <f t="shared" si="3"/>
        <v>2.4000000000000004</v>
      </c>
      <c r="I34" s="73">
        <v>30</v>
      </c>
      <c r="J34" s="74">
        <f t="shared" si="4"/>
        <v>72.00000000000001</v>
      </c>
      <c r="K34" s="75">
        <f t="shared" si="2"/>
        <v>0.19512000000000004</v>
      </c>
      <c r="L34" s="76"/>
    </row>
    <row r="35" spans="1:12" ht="12.75" customHeight="1">
      <c r="A35" s="71"/>
      <c r="B35" s="72" t="s">
        <v>117</v>
      </c>
      <c r="C35" s="72" t="s">
        <v>105</v>
      </c>
      <c r="D35" s="71" t="s">
        <v>111</v>
      </c>
      <c r="E35" s="72" t="s">
        <v>89</v>
      </c>
      <c r="F35" s="71">
        <v>1</v>
      </c>
      <c r="G35" s="71">
        <v>3</v>
      </c>
      <c r="H35" s="71">
        <f t="shared" si="3"/>
        <v>3</v>
      </c>
      <c r="I35" s="73">
        <v>1330</v>
      </c>
      <c r="J35" s="74">
        <f>G35*I35</f>
        <v>3990</v>
      </c>
      <c r="K35" s="75">
        <f t="shared" si="2"/>
        <v>10.8129</v>
      </c>
      <c r="L35" s="76"/>
    </row>
    <row r="36" spans="1:12" ht="12.75" customHeight="1">
      <c r="A36" s="71"/>
      <c r="B36" s="72" t="s">
        <v>117</v>
      </c>
      <c r="C36" s="72" t="s">
        <v>105</v>
      </c>
      <c r="D36" s="71" t="s">
        <v>113</v>
      </c>
      <c r="E36" s="72" t="s">
        <v>89</v>
      </c>
      <c r="F36" s="71">
        <v>2</v>
      </c>
      <c r="G36" s="71">
        <v>3</v>
      </c>
      <c r="H36" s="71">
        <f t="shared" si="3"/>
        <v>6</v>
      </c>
      <c r="I36" s="73">
        <v>2580</v>
      </c>
      <c r="J36" s="74">
        <f>G36*I36</f>
        <v>7740</v>
      </c>
      <c r="K36" s="75">
        <f t="shared" si="2"/>
        <v>20.9754</v>
      </c>
      <c r="L36" s="76"/>
    </row>
    <row r="37" spans="1:12" ht="12.75" customHeight="1">
      <c r="A37" s="71"/>
      <c r="B37" s="72" t="s">
        <v>117</v>
      </c>
      <c r="C37" s="72" t="s">
        <v>105</v>
      </c>
      <c r="D37" s="71" t="s">
        <v>113</v>
      </c>
      <c r="E37" s="72" t="s">
        <v>106</v>
      </c>
      <c r="F37" s="71">
        <v>2</v>
      </c>
      <c r="G37" s="71">
        <f>G36*0.8</f>
        <v>2.4000000000000004</v>
      </c>
      <c r="H37" s="71">
        <f t="shared" si="3"/>
        <v>4.800000000000001</v>
      </c>
      <c r="I37" s="73">
        <v>200</v>
      </c>
      <c r="J37" s="74">
        <f>G37*I37</f>
        <v>480.00000000000006</v>
      </c>
      <c r="K37" s="75">
        <f t="shared" si="2"/>
        <v>1.3008000000000002</v>
      </c>
      <c r="L37" s="76"/>
    </row>
    <row r="38" spans="1:12" ht="12.75" customHeight="1">
      <c r="A38" s="71"/>
      <c r="B38" s="72" t="s">
        <v>117</v>
      </c>
      <c r="C38" s="72" t="s">
        <v>105</v>
      </c>
      <c r="D38" s="71" t="s">
        <v>114</v>
      </c>
      <c r="E38" s="72" t="s">
        <v>89</v>
      </c>
      <c r="F38" s="71">
        <v>1</v>
      </c>
      <c r="G38" s="71">
        <v>3</v>
      </c>
      <c r="H38" s="71">
        <f t="shared" si="3"/>
        <v>3</v>
      </c>
      <c r="I38" s="73">
        <v>130</v>
      </c>
      <c r="J38" s="74">
        <f>G38*I38</f>
        <v>390</v>
      </c>
      <c r="K38" s="75">
        <f t="shared" si="2"/>
        <v>1.0569000000000002</v>
      </c>
      <c r="L38" s="76"/>
    </row>
    <row r="39" spans="1:12" ht="13.5">
      <c r="A39" s="66" t="s">
        <v>118</v>
      </c>
      <c r="B39" s="67"/>
      <c r="C39" s="67"/>
      <c r="D39" s="66"/>
      <c r="E39" s="67"/>
      <c r="F39" s="66"/>
      <c r="G39" s="66"/>
      <c r="H39" s="66"/>
      <c r="I39" s="68" t="s">
        <v>84</v>
      </c>
      <c r="J39" s="68">
        <f>SUM(J40:J43)</f>
        <v>5004</v>
      </c>
      <c r="K39" s="69">
        <f>SUM(K40:K43)</f>
        <v>13.56084</v>
      </c>
      <c r="L39" s="70">
        <f>K39/$K$73</f>
        <v>0.010531987439068538</v>
      </c>
    </row>
    <row r="40" spans="1:12" ht="12.75" customHeight="1">
      <c r="A40" s="71" t="s">
        <v>119</v>
      </c>
      <c r="B40" s="72" t="s">
        <v>120</v>
      </c>
      <c r="C40" s="72" t="s">
        <v>121</v>
      </c>
      <c r="D40" s="71" t="s">
        <v>115</v>
      </c>
      <c r="E40" s="72" t="s">
        <v>89</v>
      </c>
      <c r="F40" s="71">
        <v>1</v>
      </c>
      <c r="G40" s="71">
        <v>2</v>
      </c>
      <c r="H40" s="71">
        <f aca="true" t="shared" si="5" ref="H40:H50">F40*G40</f>
        <v>2</v>
      </c>
      <c r="I40" s="73">
        <v>1140</v>
      </c>
      <c r="J40" s="74">
        <f aca="true" t="shared" si="6" ref="J40:J56">H40*I40</f>
        <v>2280</v>
      </c>
      <c r="K40" s="75">
        <f t="shared" si="2"/>
        <v>6.178800000000001</v>
      </c>
      <c r="L40" s="76"/>
    </row>
    <row r="41" spans="1:12" ht="12.75" customHeight="1">
      <c r="A41" s="71"/>
      <c r="B41" s="72" t="s">
        <v>120</v>
      </c>
      <c r="C41" s="72" t="s">
        <v>121</v>
      </c>
      <c r="D41" s="71" t="s">
        <v>115</v>
      </c>
      <c r="E41" s="72" t="s">
        <v>122</v>
      </c>
      <c r="F41" s="71">
        <v>1</v>
      </c>
      <c r="G41" s="71">
        <f>G40*0.8</f>
        <v>1.6</v>
      </c>
      <c r="H41" s="71">
        <f t="shared" si="5"/>
        <v>1.6</v>
      </c>
      <c r="I41" s="73">
        <v>60</v>
      </c>
      <c r="J41" s="74">
        <f t="shared" si="6"/>
        <v>96</v>
      </c>
      <c r="K41" s="75">
        <f t="shared" si="2"/>
        <v>0.26016</v>
      </c>
      <c r="L41" s="76"/>
    </row>
    <row r="42" spans="1:12" ht="12.75" customHeight="1">
      <c r="A42" s="71"/>
      <c r="B42" s="72" t="s">
        <v>120</v>
      </c>
      <c r="C42" s="72" t="s">
        <v>121</v>
      </c>
      <c r="D42" s="71" t="s">
        <v>116</v>
      </c>
      <c r="E42" s="72" t="s">
        <v>89</v>
      </c>
      <c r="F42" s="71">
        <v>1</v>
      </c>
      <c r="G42" s="71">
        <v>2</v>
      </c>
      <c r="H42" s="71">
        <f t="shared" si="5"/>
        <v>2</v>
      </c>
      <c r="I42" s="73">
        <v>1290</v>
      </c>
      <c r="J42" s="74">
        <f t="shared" si="6"/>
        <v>2580</v>
      </c>
      <c r="K42" s="75">
        <f t="shared" si="2"/>
        <v>6.9918000000000005</v>
      </c>
      <c r="L42" s="76"/>
    </row>
    <row r="43" spans="1:12" ht="12.75" customHeight="1">
      <c r="A43" s="71"/>
      <c r="B43" s="72" t="s">
        <v>120</v>
      </c>
      <c r="C43" s="72" t="s">
        <v>121</v>
      </c>
      <c r="D43" s="71" t="s">
        <v>116</v>
      </c>
      <c r="E43" s="72" t="s">
        <v>122</v>
      </c>
      <c r="F43" s="71">
        <v>1</v>
      </c>
      <c r="G43" s="71">
        <f>G42*0.8</f>
        <v>1.6</v>
      </c>
      <c r="H43" s="71">
        <f t="shared" si="5"/>
        <v>1.6</v>
      </c>
      <c r="I43" s="73">
        <v>30</v>
      </c>
      <c r="J43" s="74">
        <f t="shared" si="6"/>
        <v>48</v>
      </c>
      <c r="K43" s="75">
        <f t="shared" si="2"/>
        <v>0.13008</v>
      </c>
      <c r="L43" s="76"/>
    </row>
    <row r="44" spans="1:12" ht="12.75" customHeight="1">
      <c r="A44" s="66" t="s">
        <v>123</v>
      </c>
      <c r="B44" s="67"/>
      <c r="C44" s="67"/>
      <c r="D44" s="66"/>
      <c r="E44" s="67"/>
      <c r="F44" s="66"/>
      <c r="G44" s="66"/>
      <c r="H44" s="66"/>
      <c r="I44" s="68" t="s">
        <v>84</v>
      </c>
      <c r="J44" s="68">
        <f>SUM(J45:J56)</f>
        <v>90856</v>
      </c>
      <c r="K44" s="69">
        <f>SUM(K45:K56)</f>
        <v>246.21976</v>
      </c>
      <c r="L44" s="70">
        <f>K44/$K$73</f>
        <v>0.1912258694572364</v>
      </c>
    </row>
    <row r="45" spans="1:12" ht="12.75" customHeight="1">
      <c r="A45" s="71" t="s">
        <v>124</v>
      </c>
      <c r="B45" s="72" t="s">
        <v>125</v>
      </c>
      <c r="C45" s="72" t="s">
        <v>121</v>
      </c>
      <c r="D45" s="71" t="s">
        <v>88</v>
      </c>
      <c r="E45" s="72" t="s">
        <v>89</v>
      </c>
      <c r="F45" s="71">
        <v>1</v>
      </c>
      <c r="G45" s="71">
        <v>5</v>
      </c>
      <c r="H45" s="71">
        <f t="shared" si="5"/>
        <v>5</v>
      </c>
      <c r="I45" s="73">
        <v>2630</v>
      </c>
      <c r="J45" s="74">
        <f t="shared" si="6"/>
        <v>13150</v>
      </c>
      <c r="K45" s="75">
        <f t="shared" si="2"/>
        <v>35.636500000000005</v>
      </c>
      <c r="L45" s="76"/>
    </row>
    <row r="46" spans="1:12" ht="12.75" customHeight="1">
      <c r="A46" s="71" t="s">
        <v>126</v>
      </c>
      <c r="B46" s="72" t="s">
        <v>125</v>
      </c>
      <c r="C46" s="72" t="s">
        <v>121</v>
      </c>
      <c r="D46" s="71" t="s">
        <v>88</v>
      </c>
      <c r="E46" s="72" t="s">
        <v>122</v>
      </c>
      <c r="F46" s="71">
        <v>1</v>
      </c>
      <c r="G46" s="71">
        <f>G45*0.8</f>
        <v>4</v>
      </c>
      <c r="H46" s="71">
        <f t="shared" si="5"/>
        <v>4</v>
      </c>
      <c r="I46" s="73">
        <v>300</v>
      </c>
      <c r="J46" s="74">
        <f t="shared" si="6"/>
        <v>1200</v>
      </c>
      <c r="K46" s="75">
        <f t="shared" si="2"/>
        <v>3.2520000000000002</v>
      </c>
      <c r="L46" s="78"/>
    </row>
    <row r="47" spans="1:12" ht="12.75" customHeight="1">
      <c r="A47" s="71"/>
      <c r="B47" s="72" t="s">
        <v>125</v>
      </c>
      <c r="C47" s="72" t="s">
        <v>121</v>
      </c>
      <c r="D47" s="71" t="s">
        <v>91</v>
      </c>
      <c r="E47" s="72" t="s">
        <v>89</v>
      </c>
      <c r="F47" s="71">
        <v>1</v>
      </c>
      <c r="G47" s="71">
        <v>5</v>
      </c>
      <c r="H47" s="71">
        <f t="shared" si="5"/>
        <v>5</v>
      </c>
      <c r="I47" s="73">
        <v>140</v>
      </c>
      <c r="J47" s="74">
        <f t="shared" si="6"/>
        <v>700</v>
      </c>
      <c r="K47" s="75">
        <f t="shared" si="2"/>
        <v>1.897</v>
      </c>
      <c r="L47" s="76"/>
    </row>
    <row r="48" spans="1:12" ht="12.75" customHeight="1">
      <c r="A48" s="71"/>
      <c r="B48" s="72" t="s">
        <v>125</v>
      </c>
      <c r="C48" s="72" t="s">
        <v>121</v>
      </c>
      <c r="D48" s="71" t="s">
        <v>91</v>
      </c>
      <c r="E48" s="72" t="s">
        <v>122</v>
      </c>
      <c r="F48" s="71">
        <v>1</v>
      </c>
      <c r="G48" s="71">
        <f>G47*0.8</f>
        <v>4</v>
      </c>
      <c r="H48" s="71">
        <f t="shared" si="5"/>
        <v>4</v>
      </c>
      <c r="I48" s="73">
        <v>20</v>
      </c>
      <c r="J48" s="74">
        <f t="shared" si="6"/>
        <v>80</v>
      </c>
      <c r="K48" s="75">
        <f t="shared" si="2"/>
        <v>0.21680000000000002</v>
      </c>
      <c r="L48" s="76"/>
    </row>
    <row r="49" spans="1:12" ht="12.75" customHeight="1">
      <c r="A49" s="71"/>
      <c r="B49" s="72" t="s">
        <v>125</v>
      </c>
      <c r="C49" s="72" t="s">
        <v>121</v>
      </c>
      <c r="D49" s="71" t="s">
        <v>92</v>
      </c>
      <c r="E49" s="72" t="s">
        <v>89</v>
      </c>
      <c r="F49" s="71">
        <v>4</v>
      </c>
      <c r="G49" s="71">
        <v>5</v>
      </c>
      <c r="H49" s="71">
        <f t="shared" si="5"/>
        <v>20</v>
      </c>
      <c r="I49" s="73">
        <v>2580</v>
      </c>
      <c r="J49" s="74">
        <f t="shared" si="6"/>
        <v>51600</v>
      </c>
      <c r="K49" s="75">
        <f t="shared" si="2"/>
        <v>139.836</v>
      </c>
      <c r="L49" s="76"/>
    </row>
    <row r="50" spans="1:12" ht="12.75" customHeight="1">
      <c r="A50" s="71"/>
      <c r="B50" s="72" t="s">
        <v>125</v>
      </c>
      <c r="C50" s="72" t="s">
        <v>121</v>
      </c>
      <c r="D50" s="71" t="s">
        <v>92</v>
      </c>
      <c r="E50" s="72" t="s">
        <v>122</v>
      </c>
      <c r="F50" s="71">
        <v>4</v>
      </c>
      <c r="G50" s="71">
        <f>G49*0.8</f>
        <v>4</v>
      </c>
      <c r="H50" s="71">
        <f t="shared" si="5"/>
        <v>16</v>
      </c>
      <c r="I50" s="73">
        <v>200</v>
      </c>
      <c r="J50" s="74">
        <f t="shared" si="6"/>
        <v>3200</v>
      </c>
      <c r="K50" s="75">
        <f t="shared" si="2"/>
        <v>8.672</v>
      </c>
      <c r="L50" s="76"/>
    </row>
    <row r="51" spans="1:12" ht="12.75" customHeight="1">
      <c r="A51" s="71"/>
      <c r="B51" s="72" t="s">
        <v>125</v>
      </c>
      <c r="C51" s="72" t="s">
        <v>121</v>
      </c>
      <c r="D51" s="71" t="s">
        <v>127</v>
      </c>
      <c r="E51" s="72" t="s">
        <v>89</v>
      </c>
      <c r="F51" s="71">
        <v>1</v>
      </c>
      <c r="G51" s="71">
        <v>2</v>
      </c>
      <c r="H51" s="71">
        <f>F51*G51</f>
        <v>2</v>
      </c>
      <c r="I51" s="73">
        <v>1610</v>
      </c>
      <c r="J51" s="74">
        <f>H51*I51</f>
        <v>3220</v>
      </c>
      <c r="K51" s="75">
        <f>0.00271*J51</f>
        <v>8.7262</v>
      </c>
      <c r="L51" s="76"/>
    </row>
    <row r="52" spans="1:12" ht="12.75" customHeight="1">
      <c r="A52" s="71"/>
      <c r="B52" s="72" t="s">
        <v>125</v>
      </c>
      <c r="C52" s="72" t="s">
        <v>121</v>
      </c>
      <c r="D52" s="71" t="s">
        <v>127</v>
      </c>
      <c r="E52" s="72" t="s">
        <v>122</v>
      </c>
      <c r="F52" s="71">
        <v>1</v>
      </c>
      <c r="G52" s="71">
        <f>G51*0.8</f>
        <v>1.6</v>
      </c>
      <c r="H52" s="71">
        <f>F52*G52</f>
        <v>1.6</v>
      </c>
      <c r="I52" s="73">
        <v>120</v>
      </c>
      <c r="J52" s="74">
        <f>H52*I52</f>
        <v>192</v>
      </c>
      <c r="K52" s="75">
        <f>0.00271*J52</f>
        <v>0.52032</v>
      </c>
      <c r="L52" s="76"/>
    </row>
    <row r="53" spans="1:12" ht="12.75" customHeight="1">
      <c r="A53" s="71"/>
      <c r="B53" s="72" t="s">
        <v>125</v>
      </c>
      <c r="C53" s="72" t="s">
        <v>121</v>
      </c>
      <c r="D53" s="71" t="s">
        <v>115</v>
      </c>
      <c r="E53" s="72" t="s">
        <v>89</v>
      </c>
      <c r="F53" s="71">
        <v>1</v>
      </c>
      <c r="G53" s="71">
        <v>7</v>
      </c>
      <c r="H53" s="71">
        <f>F53*G53</f>
        <v>7</v>
      </c>
      <c r="I53" s="73">
        <v>1140</v>
      </c>
      <c r="J53" s="74">
        <f t="shared" si="6"/>
        <v>7980</v>
      </c>
      <c r="K53" s="75">
        <f t="shared" si="2"/>
        <v>21.6258</v>
      </c>
      <c r="L53" s="76"/>
    </row>
    <row r="54" spans="1:12" ht="12.75" customHeight="1">
      <c r="A54" s="71"/>
      <c r="B54" s="72" t="s">
        <v>125</v>
      </c>
      <c r="C54" s="72" t="s">
        <v>121</v>
      </c>
      <c r="D54" s="71" t="s">
        <v>115</v>
      </c>
      <c r="E54" s="72" t="s">
        <v>122</v>
      </c>
      <c r="F54" s="71">
        <v>1</v>
      </c>
      <c r="G54" s="71">
        <f>G53*0.8</f>
        <v>5.6000000000000005</v>
      </c>
      <c r="H54" s="71">
        <f>F54*G54</f>
        <v>5.6000000000000005</v>
      </c>
      <c r="I54" s="73">
        <v>60</v>
      </c>
      <c r="J54" s="74">
        <f t="shared" si="6"/>
        <v>336.00000000000006</v>
      </c>
      <c r="K54" s="75">
        <f t="shared" si="2"/>
        <v>0.9105600000000003</v>
      </c>
      <c r="L54" s="76"/>
    </row>
    <row r="55" spans="1:12" ht="12.75" customHeight="1">
      <c r="A55" s="71"/>
      <c r="B55" s="72" t="s">
        <v>125</v>
      </c>
      <c r="C55" s="72" t="s">
        <v>121</v>
      </c>
      <c r="D55" s="71" t="s">
        <v>116</v>
      </c>
      <c r="E55" s="72" t="s">
        <v>89</v>
      </c>
      <c r="F55" s="71">
        <v>1</v>
      </c>
      <c r="G55" s="71">
        <v>7</v>
      </c>
      <c r="H55" s="71">
        <f>F55*G55</f>
        <v>7</v>
      </c>
      <c r="I55" s="73">
        <v>1290</v>
      </c>
      <c r="J55" s="74">
        <f t="shared" si="6"/>
        <v>9030</v>
      </c>
      <c r="K55" s="75">
        <f t="shared" si="2"/>
        <v>24.471300000000003</v>
      </c>
      <c r="L55" s="76"/>
    </row>
    <row r="56" spans="1:12" ht="12.75" customHeight="1">
      <c r="A56" s="71"/>
      <c r="B56" s="72" t="s">
        <v>125</v>
      </c>
      <c r="C56" s="72" t="s">
        <v>121</v>
      </c>
      <c r="D56" s="71" t="s">
        <v>116</v>
      </c>
      <c r="E56" s="72" t="s">
        <v>122</v>
      </c>
      <c r="F56" s="71">
        <v>1</v>
      </c>
      <c r="G56" s="71">
        <f>G55*0.8</f>
        <v>5.6000000000000005</v>
      </c>
      <c r="H56" s="71">
        <f>F56*G56</f>
        <v>5.6000000000000005</v>
      </c>
      <c r="I56" s="73">
        <v>30</v>
      </c>
      <c r="J56" s="74">
        <f t="shared" si="6"/>
        <v>168.00000000000003</v>
      </c>
      <c r="K56" s="75">
        <f t="shared" si="2"/>
        <v>0.45528000000000013</v>
      </c>
      <c r="L56" s="76"/>
    </row>
    <row r="57" spans="1:12" ht="12.75" customHeight="1">
      <c r="A57" s="66" t="s">
        <v>128</v>
      </c>
      <c r="B57" s="67"/>
      <c r="C57" s="67"/>
      <c r="D57" s="66"/>
      <c r="E57" s="67"/>
      <c r="F57" s="66"/>
      <c r="G57" s="66"/>
      <c r="H57" s="66"/>
      <c r="I57" s="68" t="s">
        <v>84</v>
      </c>
      <c r="J57" s="68">
        <f>SUM(J58:J67)</f>
        <v>88760</v>
      </c>
      <c r="K57" s="69">
        <f>SUM(K58:K67)</f>
        <v>240.5396</v>
      </c>
      <c r="L57" s="70">
        <f>K57/$K$73</f>
        <v>0.1868143895067393</v>
      </c>
    </row>
    <row r="58" spans="1:12" ht="12.75" customHeight="1">
      <c r="A58" s="71" t="s">
        <v>129</v>
      </c>
      <c r="B58" s="72" t="s">
        <v>110</v>
      </c>
      <c r="C58" s="72" t="s">
        <v>130</v>
      </c>
      <c r="D58" s="71" t="s">
        <v>111</v>
      </c>
      <c r="E58" s="72" t="s">
        <v>89</v>
      </c>
      <c r="F58" s="71">
        <v>1</v>
      </c>
      <c r="G58" s="71">
        <v>9</v>
      </c>
      <c r="H58" s="71">
        <f aca="true" t="shared" si="7" ref="H58:H67">F58*G58</f>
        <v>9</v>
      </c>
      <c r="I58" s="73">
        <v>1330</v>
      </c>
      <c r="J58" s="74">
        <f aca="true" t="shared" si="8" ref="J58:J67">H58*I58</f>
        <v>11970</v>
      </c>
      <c r="K58" s="75">
        <f t="shared" si="2"/>
        <v>32.438700000000004</v>
      </c>
      <c r="L58" s="76"/>
    </row>
    <row r="59" spans="1:12" ht="12.75" customHeight="1">
      <c r="A59" s="71" t="s">
        <v>131</v>
      </c>
      <c r="B59" s="72" t="s">
        <v>110</v>
      </c>
      <c r="C59" s="72" t="s">
        <v>130</v>
      </c>
      <c r="D59" s="71" t="s">
        <v>113</v>
      </c>
      <c r="E59" s="72" t="s">
        <v>89</v>
      </c>
      <c r="F59" s="71">
        <v>2</v>
      </c>
      <c r="G59" s="71">
        <v>9</v>
      </c>
      <c r="H59" s="71">
        <f t="shared" si="7"/>
        <v>18</v>
      </c>
      <c r="I59" s="73">
        <v>2580</v>
      </c>
      <c r="J59" s="74">
        <f t="shared" si="8"/>
        <v>46440</v>
      </c>
      <c r="K59" s="75">
        <f t="shared" si="2"/>
        <v>125.8524</v>
      </c>
      <c r="L59" s="76"/>
    </row>
    <row r="60" spans="1:12" ht="12.75" customHeight="1">
      <c r="A60" s="71" t="s">
        <v>132</v>
      </c>
      <c r="B60" s="72" t="s">
        <v>110</v>
      </c>
      <c r="C60" s="72" t="s">
        <v>130</v>
      </c>
      <c r="D60" s="71" t="s">
        <v>113</v>
      </c>
      <c r="E60" s="72" t="s">
        <v>122</v>
      </c>
      <c r="F60" s="71">
        <v>2</v>
      </c>
      <c r="G60" s="71">
        <f>G59*0.8</f>
        <v>7.2</v>
      </c>
      <c r="H60" s="71">
        <f t="shared" si="7"/>
        <v>14.4</v>
      </c>
      <c r="I60" s="73">
        <v>200</v>
      </c>
      <c r="J60" s="74">
        <f t="shared" si="8"/>
        <v>2880</v>
      </c>
      <c r="K60" s="75">
        <f t="shared" si="2"/>
        <v>7.8048</v>
      </c>
      <c r="L60" s="76"/>
    </row>
    <row r="61" spans="1:12" ht="12.75" customHeight="1">
      <c r="A61" s="71"/>
      <c r="B61" s="72" t="s">
        <v>110</v>
      </c>
      <c r="C61" s="72" t="s">
        <v>130</v>
      </c>
      <c r="D61" s="71" t="s">
        <v>114</v>
      </c>
      <c r="E61" s="72" t="s">
        <v>89</v>
      </c>
      <c r="F61" s="71">
        <v>1</v>
      </c>
      <c r="G61" s="71">
        <v>9</v>
      </c>
      <c r="H61" s="71">
        <f t="shared" si="7"/>
        <v>9</v>
      </c>
      <c r="I61" s="73">
        <v>130</v>
      </c>
      <c r="J61" s="74">
        <f t="shared" si="8"/>
        <v>1170</v>
      </c>
      <c r="K61" s="75">
        <f t="shared" si="2"/>
        <v>3.1707</v>
      </c>
      <c r="L61" s="76"/>
    </row>
    <row r="62" spans="1:12" ht="13.5">
      <c r="A62" s="71"/>
      <c r="B62" s="72" t="s">
        <v>96</v>
      </c>
      <c r="C62" s="72" t="s">
        <v>133</v>
      </c>
      <c r="D62" s="71" t="s">
        <v>134</v>
      </c>
      <c r="E62" s="72" t="s">
        <v>89</v>
      </c>
      <c r="F62" s="71">
        <v>2</v>
      </c>
      <c r="G62" s="71">
        <v>1</v>
      </c>
      <c r="H62" s="71">
        <f t="shared" si="7"/>
        <v>2</v>
      </c>
      <c r="I62" s="73">
        <v>2580</v>
      </c>
      <c r="J62" s="74">
        <f t="shared" si="8"/>
        <v>5160</v>
      </c>
      <c r="K62" s="75">
        <f t="shared" si="2"/>
        <v>13.983600000000001</v>
      </c>
      <c r="L62" s="71"/>
    </row>
    <row r="63" spans="1:12" ht="13.5">
      <c r="A63" s="71"/>
      <c r="B63" s="72" t="s">
        <v>96</v>
      </c>
      <c r="C63" s="72" t="s">
        <v>133</v>
      </c>
      <c r="D63" s="71" t="s">
        <v>134</v>
      </c>
      <c r="E63" s="72" t="s">
        <v>122</v>
      </c>
      <c r="F63" s="71">
        <v>2</v>
      </c>
      <c r="G63" s="71">
        <f>G62*0.8</f>
        <v>0.8</v>
      </c>
      <c r="H63" s="71">
        <f t="shared" si="7"/>
        <v>1.6</v>
      </c>
      <c r="I63" s="73">
        <v>200</v>
      </c>
      <c r="J63" s="74">
        <f t="shared" si="8"/>
        <v>320</v>
      </c>
      <c r="K63" s="75">
        <f t="shared" si="2"/>
        <v>0.8672000000000001</v>
      </c>
      <c r="L63" s="71"/>
    </row>
    <row r="64" spans="1:12" ht="12.75" customHeight="1">
      <c r="A64" s="71"/>
      <c r="B64" s="72" t="s">
        <v>117</v>
      </c>
      <c r="C64" s="72" t="s">
        <v>130</v>
      </c>
      <c r="D64" s="71" t="s">
        <v>111</v>
      </c>
      <c r="E64" s="72" t="s">
        <v>89</v>
      </c>
      <c r="F64" s="71">
        <v>1</v>
      </c>
      <c r="G64" s="71">
        <v>3</v>
      </c>
      <c r="H64" s="71">
        <f t="shared" si="7"/>
        <v>3</v>
      </c>
      <c r="I64" s="73">
        <v>1330</v>
      </c>
      <c r="J64" s="74">
        <f t="shared" si="8"/>
        <v>3990</v>
      </c>
      <c r="K64" s="75">
        <f t="shared" si="2"/>
        <v>10.8129</v>
      </c>
      <c r="L64" s="76"/>
    </row>
    <row r="65" spans="1:12" ht="12.75" customHeight="1">
      <c r="A65" s="71"/>
      <c r="B65" s="72" t="s">
        <v>117</v>
      </c>
      <c r="C65" s="72" t="s">
        <v>130</v>
      </c>
      <c r="D65" s="71" t="s">
        <v>113</v>
      </c>
      <c r="E65" s="72" t="s">
        <v>89</v>
      </c>
      <c r="F65" s="71">
        <v>2</v>
      </c>
      <c r="G65" s="71">
        <v>3</v>
      </c>
      <c r="H65" s="71">
        <f t="shared" si="7"/>
        <v>6</v>
      </c>
      <c r="I65" s="73">
        <v>2580</v>
      </c>
      <c r="J65" s="74">
        <f t="shared" si="8"/>
        <v>15480</v>
      </c>
      <c r="K65" s="75">
        <f t="shared" si="2"/>
        <v>41.9508</v>
      </c>
      <c r="L65" s="78"/>
    </row>
    <row r="66" spans="1:12" ht="12.75" customHeight="1">
      <c r="A66" s="71"/>
      <c r="B66" s="72" t="s">
        <v>117</v>
      </c>
      <c r="C66" s="72" t="s">
        <v>130</v>
      </c>
      <c r="D66" s="71" t="s">
        <v>113</v>
      </c>
      <c r="E66" s="72" t="s">
        <v>122</v>
      </c>
      <c r="F66" s="71">
        <v>2</v>
      </c>
      <c r="G66" s="71">
        <f>G65*0.8</f>
        <v>2.4000000000000004</v>
      </c>
      <c r="H66" s="71">
        <f t="shared" si="7"/>
        <v>4.800000000000001</v>
      </c>
      <c r="I66" s="73">
        <v>200</v>
      </c>
      <c r="J66" s="74">
        <f t="shared" si="8"/>
        <v>960.0000000000001</v>
      </c>
      <c r="K66" s="75">
        <f t="shared" si="2"/>
        <v>2.6016000000000004</v>
      </c>
      <c r="L66" s="76"/>
    </row>
    <row r="67" spans="1:12" ht="12.75" customHeight="1">
      <c r="A67" s="71"/>
      <c r="B67" s="72" t="s">
        <v>117</v>
      </c>
      <c r="C67" s="72" t="s">
        <v>130</v>
      </c>
      <c r="D67" s="71" t="s">
        <v>114</v>
      </c>
      <c r="E67" s="72" t="s">
        <v>89</v>
      </c>
      <c r="F67" s="71">
        <v>1</v>
      </c>
      <c r="G67" s="71">
        <v>3</v>
      </c>
      <c r="H67" s="71">
        <f t="shared" si="7"/>
        <v>3</v>
      </c>
      <c r="I67" s="73">
        <v>130</v>
      </c>
      <c r="J67" s="74">
        <f t="shared" si="8"/>
        <v>390</v>
      </c>
      <c r="K67" s="75">
        <f t="shared" si="2"/>
        <v>1.0569000000000002</v>
      </c>
      <c r="L67" s="76"/>
    </row>
    <row r="68" spans="1:12" ht="12.75" customHeight="1">
      <c r="A68" s="66" t="s">
        <v>135</v>
      </c>
      <c r="B68" s="67"/>
      <c r="C68" s="67"/>
      <c r="D68" s="66"/>
      <c r="E68" s="67"/>
      <c r="F68" s="66"/>
      <c r="G68" s="66"/>
      <c r="H68" s="66"/>
      <c r="I68" s="68" t="s">
        <v>84</v>
      </c>
      <c r="J68" s="68">
        <f>SUM(J69:J72)</f>
        <v>75040</v>
      </c>
      <c r="K68" s="69">
        <f>SUM(K69:K72)</f>
        <v>203.35840000000002</v>
      </c>
      <c r="L68" s="70">
        <f>K68/$K$73</f>
        <v>0.15793771731169126</v>
      </c>
    </row>
    <row r="69" spans="1:12" ht="12.75" customHeight="1">
      <c r="A69" s="71" t="s">
        <v>136</v>
      </c>
      <c r="B69" s="72" t="s">
        <v>137</v>
      </c>
      <c r="C69" s="72" t="s">
        <v>130</v>
      </c>
      <c r="D69" s="71" t="s">
        <v>138</v>
      </c>
      <c r="E69" s="72" t="s">
        <v>89</v>
      </c>
      <c r="F69" s="71">
        <v>1</v>
      </c>
      <c r="G69" s="71">
        <v>7</v>
      </c>
      <c r="H69" s="71">
        <f>F69*G69</f>
        <v>7</v>
      </c>
      <c r="I69" s="73">
        <f>10400-I71</f>
        <v>7820</v>
      </c>
      <c r="J69" s="74">
        <f>H69*I69</f>
        <v>54740</v>
      </c>
      <c r="K69" s="75">
        <f>0.00271*J69</f>
        <v>148.3454</v>
      </c>
      <c r="L69" s="76"/>
    </row>
    <row r="70" spans="1:12" ht="12.75" customHeight="1">
      <c r="A70" s="71"/>
      <c r="B70" s="72" t="s">
        <v>137</v>
      </c>
      <c r="C70" s="72" t="s">
        <v>139</v>
      </c>
      <c r="D70" s="71" t="s">
        <v>140</v>
      </c>
      <c r="E70" s="72" t="s">
        <v>141</v>
      </c>
      <c r="F70" s="71">
        <v>1</v>
      </c>
      <c r="G70" s="71">
        <f>G69*0.8</f>
        <v>5.6000000000000005</v>
      </c>
      <c r="H70" s="71">
        <f>F70*G70</f>
        <v>5.6000000000000005</v>
      </c>
      <c r="I70" s="73">
        <v>200</v>
      </c>
      <c r="J70" s="74">
        <f>H70*I70</f>
        <v>1120</v>
      </c>
      <c r="K70" s="75">
        <f>0.00271*J70</f>
        <v>3.0352</v>
      </c>
      <c r="L70" s="76"/>
    </row>
    <row r="71" spans="1:12" ht="12.75" customHeight="1">
      <c r="A71" s="71"/>
      <c r="B71" s="72" t="s">
        <v>137</v>
      </c>
      <c r="C71" s="72" t="s">
        <v>139</v>
      </c>
      <c r="D71" s="71" t="s">
        <v>142</v>
      </c>
      <c r="E71" s="72" t="s">
        <v>89</v>
      </c>
      <c r="F71" s="71">
        <v>1</v>
      </c>
      <c r="G71" s="71">
        <v>7</v>
      </c>
      <c r="H71" s="71">
        <f>F71*G71</f>
        <v>7</v>
      </c>
      <c r="I71" s="73">
        <v>2580</v>
      </c>
      <c r="J71" s="74">
        <f>H71*I71</f>
        <v>18060</v>
      </c>
      <c r="K71" s="75">
        <f>0.00271*J71</f>
        <v>48.942600000000006</v>
      </c>
      <c r="L71" s="76"/>
    </row>
    <row r="72" spans="1:12" ht="12.75" customHeight="1">
      <c r="A72" s="71"/>
      <c r="B72" s="72" t="s">
        <v>137</v>
      </c>
      <c r="C72" s="72" t="s">
        <v>139</v>
      </c>
      <c r="D72" s="71" t="s">
        <v>142</v>
      </c>
      <c r="E72" s="72" t="s">
        <v>141</v>
      </c>
      <c r="F72" s="71">
        <v>1</v>
      </c>
      <c r="G72" s="71">
        <f>G71*0.8</f>
        <v>5.6000000000000005</v>
      </c>
      <c r="H72" s="71">
        <f>F72*G72</f>
        <v>5.6000000000000005</v>
      </c>
      <c r="I72" s="73">
        <v>200</v>
      </c>
      <c r="J72" s="74">
        <f>H72*I72</f>
        <v>1120</v>
      </c>
      <c r="K72" s="75">
        <f>0.00271*J72</f>
        <v>3.0352</v>
      </c>
      <c r="L72" s="76"/>
    </row>
    <row r="73" spans="1:12" ht="13.5">
      <c r="A73" s="66"/>
      <c r="B73" s="67"/>
      <c r="C73" s="67"/>
      <c r="D73" s="66"/>
      <c r="E73" s="67"/>
      <c r="F73" s="66"/>
      <c r="G73" s="66"/>
      <c r="H73" s="66"/>
      <c r="I73" s="68" t="s">
        <v>143</v>
      </c>
      <c r="J73" s="68">
        <f>J5+J14+J17+J26+J39+J44+J57+J68</f>
        <v>475124</v>
      </c>
      <c r="K73" s="69">
        <f>K5+K14+K17+K26+K39+K44+K57+K68</f>
        <v>1287.5860400000001</v>
      </c>
      <c r="L73" s="79">
        <f>SUM(L5:L72)</f>
        <v>0.9999999999999999</v>
      </c>
    </row>
    <row r="74" ht="13.5">
      <c r="L74" s="80"/>
    </row>
  </sheetData>
  <sheetProtection/>
  <mergeCells count="2">
    <mergeCell ref="K2:L2"/>
    <mergeCell ref="I1:L1"/>
  </mergeCells>
  <printOptions/>
  <pageMargins left="0.7086614173228347" right="0.7086614173228347" top="0.5905511811023623" bottom="0.4330708661417323" header="0.31496062992125984" footer="0.31496062992125984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H36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57421875" style="82" customWidth="1"/>
    <col min="2" max="2" width="15.57421875" style="82" customWidth="1"/>
    <col min="3" max="3" width="13.7109375" style="82" customWidth="1"/>
    <col min="4" max="4" width="9.00390625" style="82" customWidth="1"/>
    <col min="5" max="5" width="10.8515625" style="82" customWidth="1"/>
    <col min="6" max="6" width="9.00390625" style="82" customWidth="1"/>
    <col min="7" max="7" width="11.57421875" style="82" customWidth="1"/>
    <col min="8" max="8" width="10.57421875" style="82" customWidth="1"/>
    <col min="9" max="16384" width="9.00390625" style="82" customWidth="1"/>
  </cols>
  <sheetData>
    <row r="1" spans="6:8" ht="13.5">
      <c r="F1" s="130" t="s">
        <v>225</v>
      </c>
      <c r="G1" s="130"/>
      <c r="H1" s="130"/>
    </row>
    <row r="3" ht="14.25">
      <c r="B3" s="81" t="s">
        <v>181</v>
      </c>
    </row>
    <row r="6" spans="2:8" ht="15" customHeight="1">
      <c r="B6" s="129" t="s">
        <v>144</v>
      </c>
      <c r="C6" s="129" t="s">
        <v>145</v>
      </c>
      <c r="D6" s="99" t="s">
        <v>146</v>
      </c>
      <c r="E6" s="99" t="s">
        <v>147</v>
      </c>
      <c r="F6" s="99" t="s">
        <v>148</v>
      </c>
      <c r="G6" s="99" t="s">
        <v>149</v>
      </c>
      <c r="H6" s="129" t="s">
        <v>150</v>
      </c>
    </row>
    <row r="7" spans="2:8" ht="15" customHeight="1">
      <c r="B7" s="129"/>
      <c r="C7" s="129"/>
      <c r="D7" s="100" t="s">
        <v>151</v>
      </c>
      <c r="E7" s="100" t="s">
        <v>152</v>
      </c>
      <c r="F7" s="100" t="s">
        <v>153</v>
      </c>
      <c r="G7" s="100" t="s">
        <v>154</v>
      </c>
      <c r="H7" s="129"/>
    </row>
    <row r="8" spans="2:8" ht="19.5" customHeight="1">
      <c r="B8" s="83" t="s">
        <v>155</v>
      </c>
      <c r="C8" s="83" t="s">
        <v>156</v>
      </c>
      <c r="D8" s="84">
        <v>2721</v>
      </c>
      <c r="E8" s="85">
        <v>0.242</v>
      </c>
      <c r="F8" s="86">
        <v>4</v>
      </c>
      <c r="G8" s="84">
        <f>ROUNDDOWN(D8*E8*F8,-1)</f>
        <v>2630</v>
      </c>
      <c r="H8" s="83"/>
    </row>
    <row r="9" spans="2:8" ht="19.5" customHeight="1">
      <c r="B9" s="87" t="s">
        <v>157</v>
      </c>
      <c r="C9" s="87" t="s">
        <v>158</v>
      </c>
      <c r="D9" s="88">
        <v>334</v>
      </c>
      <c r="E9" s="89">
        <v>0.22</v>
      </c>
      <c r="F9" s="90">
        <v>2</v>
      </c>
      <c r="G9" s="88">
        <f>ROUNDDOWN(D9*E9*F9,-1)</f>
        <v>140</v>
      </c>
      <c r="H9" s="87"/>
    </row>
    <row r="10" spans="2:8" ht="19.5" customHeight="1">
      <c r="B10" s="87" t="s">
        <v>159</v>
      </c>
      <c r="C10" s="87" t="s">
        <v>160</v>
      </c>
      <c r="D10" s="88">
        <v>2942</v>
      </c>
      <c r="E10" s="89">
        <v>0.22</v>
      </c>
      <c r="F10" s="90">
        <v>4</v>
      </c>
      <c r="G10" s="88">
        <f>ROUNDDOWN(D10*E10*F10,-1)</f>
        <v>2580</v>
      </c>
      <c r="H10" s="87"/>
    </row>
    <row r="11" spans="2:8" ht="19.5" customHeight="1">
      <c r="B11" s="87" t="s">
        <v>159</v>
      </c>
      <c r="C11" s="87" t="s">
        <v>161</v>
      </c>
      <c r="D11" s="88">
        <v>2575</v>
      </c>
      <c r="E11" s="89">
        <v>0.22</v>
      </c>
      <c r="F11" s="90">
        <v>4</v>
      </c>
      <c r="G11" s="88">
        <f aca="true" t="shared" si="0" ref="G11:G20">ROUNDDOWN(D11*E11*F11,-1)</f>
        <v>2260</v>
      </c>
      <c r="H11" s="87"/>
    </row>
    <row r="12" spans="2:8" ht="19.5" customHeight="1">
      <c r="B12" s="91" t="s">
        <v>159</v>
      </c>
      <c r="C12" s="91" t="s">
        <v>162</v>
      </c>
      <c r="D12" s="88">
        <v>1839</v>
      </c>
      <c r="E12" s="89">
        <v>0.22</v>
      </c>
      <c r="F12" s="90">
        <v>4</v>
      </c>
      <c r="G12" s="88">
        <f t="shared" si="0"/>
        <v>1610</v>
      </c>
      <c r="H12" s="87"/>
    </row>
    <row r="13" spans="2:8" ht="19.5" customHeight="1">
      <c r="B13" s="87" t="s">
        <v>155</v>
      </c>
      <c r="C13" s="87" t="s">
        <v>163</v>
      </c>
      <c r="D13" s="88">
        <v>1178</v>
      </c>
      <c r="E13" s="89">
        <v>0.242</v>
      </c>
      <c r="F13" s="90">
        <v>4</v>
      </c>
      <c r="G13" s="88">
        <f t="shared" si="0"/>
        <v>1140</v>
      </c>
      <c r="H13" s="87"/>
    </row>
    <row r="14" spans="2:8" ht="19.5" customHeight="1">
      <c r="B14" s="87" t="s">
        <v>164</v>
      </c>
      <c r="C14" s="87" t="s">
        <v>165</v>
      </c>
      <c r="D14" s="88">
        <v>1471</v>
      </c>
      <c r="E14" s="89">
        <v>0.22</v>
      </c>
      <c r="F14" s="90">
        <v>4</v>
      </c>
      <c r="G14" s="88">
        <f t="shared" si="0"/>
        <v>1290</v>
      </c>
      <c r="H14" s="87"/>
    </row>
    <row r="15" spans="2:8" ht="19.5" customHeight="1">
      <c r="B15" s="87" t="s">
        <v>155</v>
      </c>
      <c r="C15" s="87" t="s">
        <v>166</v>
      </c>
      <c r="D15" s="88">
        <v>588</v>
      </c>
      <c r="E15" s="89">
        <v>0.242</v>
      </c>
      <c r="F15" s="90">
        <v>4</v>
      </c>
      <c r="G15" s="88">
        <f t="shared" si="0"/>
        <v>560</v>
      </c>
      <c r="H15" s="87"/>
    </row>
    <row r="16" spans="2:8" ht="19.5" customHeight="1">
      <c r="B16" s="87" t="s">
        <v>164</v>
      </c>
      <c r="C16" s="87" t="s">
        <v>167</v>
      </c>
      <c r="D16" s="88">
        <v>736</v>
      </c>
      <c r="E16" s="89">
        <v>0.22</v>
      </c>
      <c r="F16" s="90">
        <v>4</v>
      </c>
      <c r="G16" s="88">
        <f t="shared" si="0"/>
        <v>640</v>
      </c>
      <c r="H16" s="87"/>
    </row>
    <row r="17" spans="2:8" ht="19.5" customHeight="1">
      <c r="B17" s="87" t="s">
        <v>168</v>
      </c>
      <c r="C17" s="87" t="s">
        <v>169</v>
      </c>
      <c r="D17" s="88">
        <v>132</v>
      </c>
      <c r="E17" s="89">
        <v>0.167</v>
      </c>
      <c r="F17" s="90">
        <v>6</v>
      </c>
      <c r="G17" s="88">
        <f t="shared" si="0"/>
        <v>130</v>
      </c>
      <c r="H17" s="87"/>
    </row>
    <row r="18" spans="2:8" ht="19.5" customHeight="1">
      <c r="B18" s="87" t="s">
        <v>170</v>
      </c>
      <c r="C18" s="87" t="s">
        <v>171</v>
      </c>
      <c r="D18" s="88">
        <v>132</v>
      </c>
      <c r="E18" s="89">
        <v>0.063</v>
      </c>
      <c r="F18" s="90">
        <v>6</v>
      </c>
      <c r="G18" s="88">
        <f t="shared" si="0"/>
        <v>40</v>
      </c>
      <c r="H18" s="87"/>
    </row>
    <row r="19" spans="2:8" ht="19.5" customHeight="1">
      <c r="B19" s="87" t="s">
        <v>172</v>
      </c>
      <c r="C19" s="87" t="s">
        <v>173</v>
      </c>
      <c r="D19" s="88">
        <v>250</v>
      </c>
      <c r="E19" s="89">
        <v>0.204</v>
      </c>
      <c r="F19" s="90">
        <v>2</v>
      </c>
      <c r="G19" s="88">
        <f t="shared" si="0"/>
        <v>100</v>
      </c>
      <c r="H19" s="87"/>
    </row>
    <row r="20" spans="2:8" ht="19.5" customHeight="1">
      <c r="B20" s="87" t="s">
        <v>174</v>
      </c>
      <c r="C20" s="92" t="s">
        <v>175</v>
      </c>
      <c r="D20" s="88">
        <v>1310</v>
      </c>
      <c r="E20" s="89">
        <v>0.17</v>
      </c>
      <c r="F20" s="90">
        <v>6</v>
      </c>
      <c r="G20" s="88">
        <f t="shared" si="0"/>
        <v>1330</v>
      </c>
      <c r="H20" s="87"/>
    </row>
    <row r="21" spans="2:8" ht="19.5" customHeight="1">
      <c r="B21" s="87"/>
      <c r="C21" s="92"/>
      <c r="D21" s="88"/>
      <c r="E21" s="89"/>
      <c r="F21" s="90"/>
      <c r="G21" s="88"/>
      <c r="H21" s="87"/>
    </row>
    <row r="22" spans="2:8" ht="19.5" customHeight="1">
      <c r="B22" s="87" t="s">
        <v>176</v>
      </c>
      <c r="C22" s="87" t="s">
        <v>156</v>
      </c>
      <c r="D22" s="116" t="s">
        <v>208</v>
      </c>
      <c r="E22" s="116" t="s">
        <v>209</v>
      </c>
      <c r="F22" s="116" t="s">
        <v>208</v>
      </c>
      <c r="G22" s="88">
        <v>300</v>
      </c>
      <c r="H22" s="87"/>
    </row>
    <row r="23" spans="2:8" ht="19.5" customHeight="1">
      <c r="B23" s="87" t="s">
        <v>177</v>
      </c>
      <c r="C23" s="87" t="s">
        <v>158</v>
      </c>
      <c r="D23" s="116" t="s">
        <v>208</v>
      </c>
      <c r="E23" s="116" t="s">
        <v>208</v>
      </c>
      <c r="F23" s="116" t="s">
        <v>208</v>
      </c>
      <c r="G23" s="88">
        <v>20</v>
      </c>
      <c r="H23" s="87"/>
    </row>
    <row r="24" spans="2:8" ht="19.5" customHeight="1">
      <c r="B24" s="87" t="s">
        <v>178</v>
      </c>
      <c r="C24" s="87" t="s">
        <v>160</v>
      </c>
      <c r="D24" s="116" t="s">
        <v>208</v>
      </c>
      <c r="E24" s="116" t="s">
        <v>208</v>
      </c>
      <c r="F24" s="116" t="s">
        <v>208</v>
      </c>
      <c r="G24" s="88">
        <v>200</v>
      </c>
      <c r="H24" s="87"/>
    </row>
    <row r="25" spans="2:8" ht="19.5" customHeight="1">
      <c r="B25" s="87" t="s">
        <v>178</v>
      </c>
      <c r="C25" s="87" t="s">
        <v>161</v>
      </c>
      <c r="D25" s="116" t="s">
        <v>208</v>
      </c>
      <c r="E25" s="116" t="s">
        <v>208</v>
      </c>
      <c r="F25" s="116" t="s">
        <v>208</v>
      </c>
      <c r="G25" s="88">
        <v>160</v>
      </c>
      <c r="H25" s="87"/>
    </row>
    <row r="26" spans="2:8" ht="19.5" customHeight="1">
      <c r="B26" s="87" t="s">
        <v>178</v>
      </c>
      <c r="C26" s="87" t="s">
        <v>162</v>
      </c>
      <c r="D26" s="116" t="s">
        <v>208</v>
      </c>
      <c r="E26" s="116" t="s">
        <v>208</v>
      </c>
      <c r="F26" s="116" t="s">
        <v>208</v>
      </c>
      <c r="G26" s="88">
        <v>120</v>
      </c>
      <c r="H26" s="87"/>
    </row>
    <row r="27" spans="2:8" ht="19.5" customHeight="1">
      <c r="B27" s="87" t="s">
        <v>176</v>
      </c>
      <c r="C27" s="87" t="s">
        <v>163</v>
      </c>
      <c r="D27" s="116" t="s">
        <v>208</v>
      </c>
      <c r="E27" s="116" t="s">
        <v>208</v>
      </c>
      <c r="F27" s="116" t="s">
        <v>208</v>
      </c>
      <c r="G27" s="88">
        <v>60</v>
      </c>
      <c r="H27" s="87"/>
    </row>
    <row r="28" spans="2:8" ht="19.5" customHeight="1">
      <c r="B28" s="87" t="s">
        <v>179</v>
      </c>
      <c r="C28" s="87" t="s">
        <v>165</v>
      </c>
      <c r="D28" s="116" t="s">
        <v>208</v>
      </c>
      <c r="E28" s="116" t="s">
        <v>208</v>
      </c>
      <c r="F28" s="116" t="s">
        <v>208</v>
      </c>
      <c r="G28" s="88">
        <v>30</v>
      </c>
      <c r="H28" s="87"/>
    </row>
    <row r="29" spans="2:8" ht="19.5" customHeight="1">
      <c r="B29" s="87"/>
      <c r="C29" s="87"/>
      <c r="D29" s="88"/>
      <c r="E29" s="89"/>
      <c r="F29" s="90"/>
      <c r="G29" s="88"/>
      <c r="H29" s="87"/>
    </row>
    <row r="30" spans="2:8" ht="19.5" customHeight="1">
      <c r="B30" s="93"/>
      <c r="C30" s="93"/>
      <c r="D30" s="94"/>
      <c r="E30" s="93"/>
      <c r="F30" s="95"/>
      <c r="G30" s="93"/>
      <c r="H30" s="93"/>
    </row>
    <row r="31" ht="13.5">
      <c r="F31" s="96"/>
    </row>
    <row r="32" spans="2:6" ht="13.5">
      <c r="B32" s="82" t="s">
        <v>206</v>
      </c>
      <c r="F32" s="96"/>
    </row>
    <row r="33" ht="13.5">
      <c r="B33" s="82" t="s">
        <v>207</v>
      </c>
    </row>
    <row r="34" s="98" customFormat="1" ht="13.5">
      <c r="B34" s="97" t="s">
        <v>210</v>
      </c>
    </row>
    <row r="35" spans="2:8" ht="13.5" customHeight="1">
      <c r="B35" s="141" t="s">
        <v>211</v>
      </c>
      <c r="C35" s="141"/>
      <c r="D35" s="141"/>
      <c r="E35" s="141"/>
      <c r="F35" s="141"/>
      <c r="G35" s="141"/>
      <c r="H35" s="141"/>
    </row>
    <row r="36" spans="2:8" ht="13.5">
      <c r="B36" s="141"/>
      <c r="C36" s="141"/>
      <c r="D36" s="141"/>
      <c r="E36" s="141"/>
      <c r="F36" s="141"/>
      <c r="G36" s="141"/>
      <c r="H36" s="141"/>
    </row>
  </sheetData>
  <sheetProtection/>
  <mergeCells count="5">
    <mergeCell ref="B6:B7"/>
    <mergeCell ref="C6:C7"/>
    <mergeCell ref="H6:H7"/>
    <mergeCell ref="B35:H36"/>
    <mergeCell ref="F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2016-04-01T10:51:53Z</cp:lastPrinted>
  <dcterms:created xsi:type="dcterms:W3CDTF">2015-03-10T01:41:13Z</dcterms:created>
  <dcterms:modified xsi:type="dcterms:W3CDTF">2016-04-05T12:37:58Z</dcterms:modified>
  <cp:category/>
  <cp:version/>
  <cp:contentType/>
  <cp:contentStatus/>
</cp:coreProperties>
</file>