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2525" windowHeight="1153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20-22" sheetId="6" r:id="rId6"/>
    <sheet name="19-14" sheetId="7" r:id="rId7"/>
  </sheets>
  <externalReferences>
    <externalReference r:id="rId10"/>
  </externalReferences>
  <definedNames>
    <definedName name="_xlnm.Print_Area" localSheetId="6">'19-14'!$A$1:$N$51</definedName>
    <definedName name="_xlnm.Print_Area" localSheetId="5">'20-22'!$A$1:$F$46</definedName>
    <definedName name="_xlnm.Print_Titles" localSheetId="6">'19-14'!$3:$3</definedName>
    <definedName name="_xlnm.Print_Titles" localSheetId="5">'20-22'!$3:$3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<sst xmlns="http://schemas.openxmlformats.org/spreadsheetml/2006/main" count="595" uniqueCount="160">
  <si>
    <t>注1）-は、0または不明を表す。</t>
  </si>
  <si>
    <t>出典：農林水産省統計部「ポケット農林水産統計」</t>
  </si>
  <si>
    <t>　　　農林水産省消費・安全局監修「農薬要覧」</t>
  </si>
  <si>
    <t>ｔ</t>
  </si>
  <si>
    <t>t</t>
  </si>
  <si>
    <t>kl</t>
  </si>
  <si>
    <t>t</t>
  </si>
  <si>
    <t>kl</t>
  </si>
  <si>
    <t>kl</t>
  </si>
  <si>
    <t>ｔ</t>
  </si>
  <si>
    <t>ｔ</t>
  </si>
  <si>
    <t>t</t>
  </si>
  <si>
    <t>　（単位　粉剤・粒剤・水和剤：t　乳剤・液剤：kl）</t>
  </si>
  <si>
    <t>-</t>
  </si>
  <si>
    <t>―</t>
  </si>
  <si>
    <t>クロルピリホスメチル・ブプロフェジン・フルトラニル粉剤(DL)</t>
  </si>
  <si>
    <t>-</t>
  </si>
  <si>
    <t>ブプロフェジン・ＢＰＭＣ・フルトラニル粉剤</t>
  </si>
  <si>
    <t>ピラゾスルフロンエチル・メフェナセット粒剤</t>
  </si>
  <si>
    <t>プレチラクロール・ベンスルフロンメチル粒剤</t>
  </si>
  <si>
    <t>　（単位　粉剤・粒剤・水和剤：t　乳剤・液剤：kl）</t>
  </si>
  <si>
    <t>-</t>
  </si>
  <si>
    <t>クロルピリホスメチル・ブプロフェジン・フルトラニル粉剤(DL)</t>
  </si>
  <si>
    <t>-</t>
  </si>
  <si>
    <t>ブプロフェジン・ＢＰＭＣ・フルトラニル粉剤</t>
  </si>
  <si>
    <t>ジメピペレート・ベンスルフロンメチル粒剤</t>
  </si>
  <si>
    <t>ピラゾスルフロンエチル・メフェナセット粒剤</t>
  </si>
  <si>
    <t>プレチラクロール・ベンスルフロンメチル粒剤</t>
  </si>
  <si>
    <t>　2）農薬年度は、前年10月～当年9月である。</t>
  </si>
  <si>
    <t>シハロホップチル・ジメタメトリン・ヒラゾスルフロンエチル・プレチラクロール粒剤</t>
  </si>
  <si>
    <t>注）　農薬年度は、前年10月～当年9月である。</t>
  </si>
  <si>
    <t>出典：農林水産省統計部「ポケット農林水産統計　－平成22年版－　2010」</t>
  </si>
  <si>
    <t>農　　薬　　名</t>
  </si>
  <si>
    <t>平成15
農薬年度</t>
  </si>
  <si>
    <t>エチルチオメトン粒剤</t>
  </si>
  <si>
    <t>ＤＭＴＰ乳剤</t>
  </si>
  <si>
    <t>ＭＥＰ乳剤</t>
  </si>
  <si>
    <t>ダイアジノン粒剤</t>
  </si>
  <si>
    <t>マシン油乳剤</t>
  </si>
  <si>
    <t>Ｄ－Ｄ剤</t>
  </si>
  <si>
    <t>臭化メチルくん蒸剤</t>
  </si>
  <si>
    <t>クロルピクリンくん蒸剤</t>
  </si>
  <si>
    <t>アセフェート水和剤</t>
  </si>
  <si>
    <t>アセフェート粒剤</t>
  </si>
  <si>
    <t>エトフェンプロックス粒剤</t>
  </si>
  <si>
    <t>カルボスルファン粒剤</t>
  </si>
  <si>
    <t>ヘキシチアゾクス水和剤</t>
  </si>
  <si>
    <t>ベンフラカルブ粒剤</t>
  </si>
  <si>
    <t>メソミル水和剤</t>
  </si>
  <si>
    <t>ＤＤＶＰ乳剤</t>
  </si>
  <si>
    <t>殺菌剤</t>
  </si>
  <si>
    <t>イプロジオン水和剤</t>
  </si>
  <si>
    <t>イミノクタジン酢酸塩液剤</t>
  </si>
  <si>
    <t>チウラム・ベノミル水和剤</t>
  </si>
  <si>
    <t>チオファネートメチル水和剤</t>
  </si>
  <si>
    <t>トリフルミゾール水和剤</t>
  </si>
  <si>
    <t>プロベナゾール粒剤</t>
  </si>
  <si>
    <t>ベノミル水和剤</t>
  </si>
  <si>
    <t>マンネブ水和剤</t>
  </si>
  <si>
    <t>ＴＰＮ水和剤</t>
  </si>
  <si>
    <t>イソプロチオラン粒剤</t>
  </si>
  <si>
    <t>-</t>
  </si>
  <si>
    <t>ＢＰＭＣ・ＭＰＰ・ＥＤＤＰ粉剤</t>
  </si>
  <si>
    <t>エスプロカルブ･ベンスルフロンメチル粒剤</t>
  </si>
  <si>
    <t>グリホサートイソプロピルアミン塩液剤</t>
  </si>
  <si>
    <t>グルホシネート液剤</t>
  </si>
  <si>
    <t>シメトリン・モリネート・ＭＣＰＢ粒剤</t>
  </si>
  <si>
    <t>トリフルラリン粒剤</t>
  </si>
  <si>
    <t>ベンスルフロンメチル・メフェナセット粒剤</t>
  </si>
  <si>
    <t>注１）―は、不明を表す。</t>
  </si>
  <si>
    <t xml:space="preserve">   2)農薬年度は、前年10月～当年9月である。</t>
  </si>
  <si>
    <t>出典：農林水産省統計部「ポケット農林水産統計　―平成21年版―　2009」</t>
  </si>
  <si>
    <t>平成7
農薬年度</t>
  </si>
  <si>
    <t>ＭＥＰ乳液</t>
  </si>
  <si>
    <t>5.28　主要農薬の生産量</t>
  </si>
  <si>
    <t>殺虫剤</t>
  </si>
  <si>
    <t>殺菌剤</t>
  </si>
  <si>
    <t>殺虫殺菌剤</t>
  </si>
  <si>
    <t>除草剤</t>
  </si>
  <si>
    <t>エチルチオメトン粒剤</t>
  </si>
  <si>
    <t>ダイアジノン粒剤</t>
  </si>
  <si>
    <t>D-D剤</t>
  </si>
  <si>
    <t>臭化メチルくん蒸剤</t>
  </si>
  <si>
    <t>クロルピクリンくん蒸剤</t>
  </si>
  <si>
    <t>アセフェート粒剤</t>
  </si>
  <si>
    <t>ベンフラカルブ粒剤</t>
  </si>
  <si>
    <t>マンゼブ水和剤</t>
  </si>
  <si>
    <t>グルホシネート液剤</t>
  </si>
  <si>
    <t>ジクワット・パラコート液剤</t>
  </si>
  <si>
    <t>トリフルラリン粒剤</t>
  </si>
  <si>
    <t>プロベナゾール粒剤</t>
  </si>
  <si>
    <t xml:space="preserve">農薬名 </t>
  </si>
  <si>
    <t>単位</t>
  </si>
  <si>
    <t>ｔ</t>
  </si>
  <si>
    <t>t</t>
  </si>
  <si>
    <t>エトフェンプロックス粉剤</t>
  </si>
  <si>
    <t>オキサミル粒剤</t>
  </si>
  <si>
    <t>t</t>
  </si>
  <si>
    <t>カルタップ粒剤</t>
  </si>
  <si>
    <t>クロチアニジン粉剤</t>
  </si>
  <si>
    <t>kl</t>
  </si>
  <si>
    <t>クロルピリホス粒剤</t>
  </si>
  <si>
    <t>ジノテフラン粉剤</t>
  </si>
  <si>
    <t>kl</t>
  </si>
  <si>
    <t>テフルトリン粒剤</t>
  </si>
  <si>
    <t>ホスチアゼート粒剤</t>
  </si>
  <si>
    <t>マシン油乳剤</t>
  </si>
  <si>
    <t>DEP粉剤</t>
  </si>
  <si>
    <t>石灰硫黄合剤</t>
  </si>
  <si>
    <t>ダゾメット粉粒剤</t>
  </si>
  <si>
    <t>銅水和剤</t>
  </si>
  <si>
    <t>ピロキロン粒剤</t>
  </si>
  <si>
    <t>フルアジナム粉剤</t>
  </si>
  <si>
    <t>フルスルファミド粉剤</t>
  </si>
  <si>
    <t>フィプロニル・プロベナゾール粒剤</t>
  </si>
  <si>
    <t>イソウロン・DBN・DCMU粒剤</t>
  </si>
  <si>
    <t>塩素酸塩粒剤</t>
  </si>
  <si>
    <t>グリホサートイソプロピルアミン塩液剤</t>
  </si>
  <si>
    <t>グリホサートカリウム塩液剤</t>
  </si>
  <si>
    <t>シメトリン・モリネート・MCPB粒剤</t>
  </si>
  <si>
    <t>プレチラクロール粒剤</t>
  </si>
  <si>
    <t>プロマシル粒剤</t>
  </si>
  <si>
    <t>DBN粒剤</t>
  </si>
  <si>
    <t>MCPP液剤</t>
  </si>
  <si>
    <t>ペルメトリン・ミクロブタニル液剤</t>
  </si>
  <si>
    <t>ベンタゾン粒剤</t>
  </si>
  <si>
    <t>　　</t>
  </si>
  <si>
    <t>平成20
農薬年度</t>
  </si>
  <si>
    <t>注2）　農薬年度は、前年10月～当年9月である。</t>
  </si>
  <si>
    <t>注1）　「－」は不明もしくは、生産がないもの。</t>
  </si>
  <si>
    <t>-</t>
  </si>
  <si>
    <r>
      <t>シハロホップ</t>
    </r>
    <r>
      <rPr>
        <b/>
        <sz val="11"/>
        <rFont val="ＭＳ Ｐゴシック"/>
        <family val="3"/>
      </rPr>
      <t>ブ</t>
    </r>
    <r>
      <rPr>
        <sz val="11"/>
        <rFont val="ＭＳ Ｐゴシック"/>
        <family val="3"/>
      </rPr>
      <t>チル・ジメタメトリン・ピラゾスルフロンエチル・プレチラクロール粒剤</t>
    </r>
  </si>
  <si>
    <t>出典：日本植物防疫協会　農薬要覧　2011</t>
  </si>
  <si>
    <t>5.28 主要農薬の生産量</t>
  </si>
  <si>
    <t>平成18
農薬年度</t>
  </si>
  <si>
    <t>　　</t>
  </si>
  <si>
    <t>kl</t>
  </si>
  <si>
    <t>t</t>
  </si>
  <si>
    <r>
      <t>シハロホップ</t>
    </r>
    <r>
      <rPr>
        <b/>
        <sz val="11"/>
        <rFont val="ＭＳ Ｐゴシック"/>
        <family val="3"/>
      </rPr>
      <t>ブ</t>
    </r>
    <r>
      <rPr>
        <sz val="11"/>
        <rFont val="ＭＳ Ｐゴシック"/>
        <family val="3"/>
      </rPr>
      <t>チル・ジメタメトリン・ピラゾスルフロンエチル・プレチラクロール粒剤</t>
    </r>
  </si>
  <si>
    <t>ｔ</t>
  </si>
  <si>
    <t>-</t>
  </si>
  <si>
    <t>kl</t>
  </si>
  <si>
    <t>t</t>
  </si>
  <si>
    <t>ｔ</t>
  </si>
  <si>
    <t>t</t>
  </si>
  <si>
    <t>kl</t>
  </si>
  <si>
    <t>平成21年
農薬年度</t>
  </si>
  <si>
    <r>
      <t>出典：日本植物防疫協会　農薬要覧　</t>
    </r>
    <r>
      <rPr>
        <sz val="11"/>
        <rFont val="ＭＳ Ｐゴシック"/>
        <family val="3"/>
      </rPr>
      <t>2012</t>
    </r>
  </si>
  <si>
    <t>平成22年
農薬年度</t>
  </si>
  <si>
    <t>-</t>
  </si>
  <si>
    <t>　　</t>
  </si>
  <si>
    <t>t</t>
  </si>
  <si>
    <t>KL</t>
  </si>
  <si>
    <t>シハロホップブチル・ジメタメトリン・
ピラゾスルフロンエチル・プレチラクロール粒剤</t>
  </si>
  <si>
    <t>・「－」は不明もしくは、生産がないもの。</t>
  </si>
  <si>
    <t>・農薬年度は、前年10月～当年9月。</t>
  </si>
  <si>
    <t>出典：日本植物防疫協会「農薬要覧 2013」より作成</t>
  </si>
  <si>
    <t>注）</t>
  </si>
  <si>
    <t>平成23年
農薬年度</t>
  </si>
  <si>
    <t>出典：日本植物防疫協会「農薬要覧 2014」より作成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</si>
</sst>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;[Red]#,##0"/>
    <numFmt numFmtId="182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color indexed="10"/>
      <name val="HGS創英角ｺﾞｼｯｸUB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HGS創英角ｺﾞｼｯｸUB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 horizontal="right" vertical="center"/>
    </xf>
    <xf numFmtId="0" fontId="5" fillId="0" borderId="0" xfId="0" applyFont="1" applyAlignment="1">
      <alignment horizont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vertical="center" wrapText="1"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9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79" fontId="7" fillId="0" borderId="13" xfId="0" applyNumberFormat="1" applyFont="1" applyFill="1" applyBorder="1" applyAlignment="1">
      <alignment/>
    </xf>
    <xf numFmtId="179" fontId="7" fillId="0" borderId="13" xfId="0" applyNumberFormat="1" applyFont="1" applyBorder="1" applyAlignment="1">
      <alignment vertical="center"/>
    </xf>
    <xf numFmtId="179" fontId="7" fillId="0" borderId="13" xfId="0" applyNumberFormat="1" applyFont="1" applyFill="1" applyBorder="1" applyAlignment="1">
      <alignment horizontal="right"/>
    </xf>
    <xf numFmtId="179" fontId="7" fillId="0" borderId="12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5" xfId="0" applyFont="1" applyFill="1" applyBorder="1" applyAlignment="1">
      <alignment/>
    </xf>
    <xf numFmtId="38" fontId="7" fillId="0" borderId="13" xfId="49" applyFont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 horizontal="right"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179" fontId="8" fillId="0" borderId="15" xfId="0" applyNumberFormat="1" applyFont="1" applyFill="1" applyBorder="1" applyAlignment="1">
      <alignment/>
    </xf>
    <xf numFmtId="179" fontId="7" fillId="0" borderId="0" xfId="0" applyNumberFormat="1" applyFont="1" applyAlignment="1">
      <alignment/>
    </xf>
    <xf numFmtId="38" fontId="7" fillId="0" borderId="0" xfId="49" applyFont="1" applyBorder="1" applyAlignment="1">
      <alignment/>
    </xf>
    <xf numFmtId="179" fontId="7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79" fontId="0" fillId="0" borderId="12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12" xfId="0" applyFont="1" applyBorder="1" applyAlignment="1">
      <alignment vertical="center" wrapText="1"/>
    </xf>
    <xf numFmtId="179" fontId="7" fillId="0" borderId="12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 indent="1"/>
    </xf>
    <xf numFmtId="179" fontId="7" fillId="0" borderId="22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 indent="1"/>
    </xf>
    <xf numFmtId="179" fontId="7" fillId="0" borderId="25" xfId="0" applyNumberFormat="1" applyFont="1" applyBorder="1" applyAlignment="1">
      <alignment horizontal="center" vertical="center"/>
    </xf>
    <xf numFmtId="179" fontId="7" fillId="0" borderId="25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0" fontId="7" fillId="0" borderId="24" xfId="0" applyFont="1" applyFill="1" applyBorder="1" applyAlignment="1">
      <alignment horizontal="left" vertical="center" wrapText="1" indent="1"/>
    </xf>
    <xf numFmtId="179" fontId="7" fillId="0" borderId="25" xfId="0" applyNumberFormat="1" applyFont="1" applyFill="1" applyBorder="1" applyAlignment="1">
      <alignment horizontal="center"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left" vertical="center" wrapText="1" indent="1"/>
    </xf>
    <xf numFmtId="179" fontId="7" fillId="0" borderId="28" xfId="0" applyNumberFormat="1" applyFont="1" applyBorder="1" applyAlignment="1">
      <alignment horizontal="center" vertical="center"/>
    </xf>
    <xf numFmtId="179" fontId="7" fillId="0" borderId="28" xfId="0" applyNumberFormat="1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179" fontId="7" fillId="0" borderId="22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179" fontId="7" fillId="0" borderId="29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center" vertical="center"/>
    </xf>
    <xf numFmtId="0" fontId="46" fillId="30" borderId="0" xfId="0" applyFont="1" applyFill="1" applyBorder="1" applyAlignment="1">
      <alignment vertical="center" wrapText="1"/>
    </xf>
    <xf numFmtId="0" fontId="46" fillId="30" borderId="0" xfId="0" applyFont="1" applyFill="1" applyBorder="1" applyAlignment="1">
      <alignment horizontal="center" vertical="center"/>
    </xf>
    <xf numFmtId="0" fontId="46" fillId="30" borderId="0" xfId="0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 indent="1"/>
    </xf>
    <xf numFmtId="179" fontId="7" fillId="0" borderId="34" xfId="0" applyNumberFormat="1" applyFont="1" applyBorder="1" applyAlignment="1">
      <alignment horizontal="center" vertical="center"/>
    </xf>
    <xf numFmtId="179" fontId="7" fillId="0" borderId="34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82" fontId="7" fillId="0" borderId="29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85" zoomScaleNormal="85" workbookViewId="0" topLeftCell="A1">
      <selection activeCell="A1" sqref="A1"/>
    </sheetView>
  </sheetViews>
  <sheetFormatPr defaultColWidth="8.875" defaultRowHeight="15" customHeight="1"/>
  <cols>
    <col min="1" max="1" width="50.625" style="98" customWidth="1"/>
    <col min="2" max="2" width="8.125" style="101" customWidth="1"/>
    <col min="3" max="5" width="15.625" style="99" customWidth="1"/>
    <col min="6" max="16384" width="8.875" style="94" customWidth="1"/>
  </cols>
  <sheetData>
    <row r="1" spans="1:3" ht="30" customHeight="1">
      <c r="A1" s="126" t="s">
        <v>74</v>
      </c>
      <c r="B1" s="127"/>
      <c r="C1" s="128"/>
    </row>
    <row r="2" ht="19.5" customHeight="1"/>
    <row r="3" ht="19.5" customHeight="1" thickBot="1"/>
    <row r="4" spans="1:5" ht="30" customHeight="1">
      <c r="A4" s="129" t="s">
        <v>91</v>
      </c>
      <c r="B4" s="130" t="s">
        <v>92</v>
      </c>
      <c r="C4" s="131" t="s">
        <v>158</v>
      </c>
      <c r="D4" s="130">
        <v>24</v>
      </c>
      <c r="E4" s="132">
        <v>25</v>
      </c>
    </row>
    <row r="5" spans="1:5" ht="19.5" customHeight="1">
      <c r="A5" s="95" t="s">
        <v>75</v>
      </c>
      <c r="B5" s="96"/>
      <c r="C5" s="100"/>
      <c r="D5" s="100"/>
      <c r="E5" s="100"/>
    </row>
    <row r="6" spans="1:5" ht="19.5" customHeight="1">
      <c r="A6" s="103" t="s">
        <v>84</v>
      </c>
      <c r="B6" s="104" t="s">
        <v>151</v>
      </c>
      <c r="C6" s="105">
        <v>4241</v>
      </c>
      <c r="D6" s="105">
        <v>4070</v>
      </c>
      <c r="E6" s="106">
        <v>4595</v>
      </c>
    </row>
    <row r="7" spans="1:5" ht="19.5" customHeight="1">
      <c r="A7" s="107" t="s">
        <v>79</v>
      </c>
      <c r="B7" s="108" t="s">
        <v>151</v>
      </c>
      <c r="C7" s="109">
        <v>2074</v>
      </c>
      <c r="D7" s="109">
        <v>2412</v>
      </c>
      <c r="E7" s="110">
        <v>371</v>
      </c>
    </row>
    <row r="8" spans="1:5" ht="19.5" customHeight="1">
      <c r="A8" s="107" t="s">
        <v>95</v>
      </c>
      <c r="B8" s="108" t="s">
        <v>151</v>
      </c>
      <c r="C8" s="109">
        <v>2245</v>
      </c>
      <c r="D8" s="109">
        <v>1859</v>
      </c>
      <c r="E8" s="110">
        <v>1518</v>
      </c>
    </row>
    <row r="9" spans="1:5" ht="19.5" customHeight="1">
      <c r="A9" s="107" t="s">
        <v>96</v>
      </c>
      <c r="B9" s="108" t="s">
        <v>151</v>
      </c>
      <c r="C9" s="109">
        <v>2103</v>
      </c>
      <c r="D9" s="109">
        <v>2093</v>
      </c>
      <c r="E9" s="110">
        <v>1580</v>
      </c>
    </row>
    <row r="10" spans="1:5" ht="19.5" customHeight="1">
      <c r="A10" s="107" t="s">
        <v>98</v>
      </c>
      <c r="B10" s="108" t="s">
        <v>151</v>
      </c>
      <c r="C10" s="109">
        <v>1941</v>
      </c>
      <c r="D10" s="109">
        <v>1418</v>
      </c>
      <c r="E10" s="110">
        <v>1472</v>
      </c>
    </row>
    <row r="11" spans="1:5" ht="19.5" customHeight="1">
      <c r="A11" s="107" t="s">
        <v>99</v>
      </c>
      <c r="B11" s="108" t="s">
        <v>151</v>
      </c>
      <c r="C11" s="109">
        <v>1166</v>
      </c>
      <c r="D11" s="109">
        <v>987</v>
      </c>
      <c r="E11" s="110">
        <v>1084</v>
      </c>
    </row>
    <row r="12" spans="1:5" ht="19.5" customHeight="1">
      <c r="A12" s="107" t="s">
        <v>83</v>
      </c>
      <c r="B12" s="108" t="s">
        <v>152</v>
      </c>
      <c r="C12" s="109">
        <v>8081</v>
      </c>
      <c r="D12" s="109">
        <v>7379</v>
      </c>
      <c r="E12" s="110">
        <v>7035</v>
      </c>
    </row>
    <row r="13" spans="1:5" ht="19.5" customHeight="1">
      <c r="A13" s="107" t="s">
        <v>101</v>
      </c>
      <c r="B13" s="108" t="s">
        <v>151</v>
      </c>
      <c r="C13" s="109">
        <v>1110</v>
      </c>
      <c r="D13" s="109">
        <v>947</v>
      </c>
      <c r="E13" s="110">
        <v>868</v>
      </c>
    </row>
    <row r="14" spans="1:5" ht="19.5" customHeight="1">
      <c r="A14" s="107" t="s">
        <v>102</v>
      </c>
      <c r="B14" s="108" t="s">
        <v>151</v>
      </c>
      <c r="C14" s="109">
        <v>1724</v>
      </c>
      <c r="D14" s="109">
        <v>1687</v>
      </c>
      <c r="E14" s="110">
        <v>1806</v>
      </c>
    </row>
    <row r="15" spans="1:5" s="97" customFormat="1" ht="19.5" customHeight="1">
      <c r="A15" s="111" t="s">
        <v>82</v>
      </c>
      <c r="B15" s="112" t="s">
        <v>152</v>
      </c>
      <c r="C15" s="113">
        <v>740</v>
      </c>
      <c r="D15" s="113">
        <v>730</v>
      </c>
      <c r="E15" s="114">
        <v>506</v>
      </c>
    </row>
    <row r="16" spans="1:5" ht="19.5" customHeight="1">
      <c r="A16" s="107" t="s">
        <v>80</v>
      </c>
      <c r="B16" s="108" t="s">
        <v>151</v>
      </c>
      <c r="C16" s="109">
        <v>5645</v>
      </c>
      <c r="D16" s="109">
        <v>5351</v>
      </c>
      <c r="E16" s="110">
        <v>6437</v>
      </c>
    </row>
    <row r="17" spans="1:5" ht="19.5" customHeight="1">
      <c r="A17" s="107" t="s">
        <v>104</v>
      </c>
      <c r="B17" s="108" t="s">
        <v>151</v>
      </c>
      <c r="C17" s="109">
        <v>1787</v>
      </c>
      <c r="D17" s="109">
        <v>2097</v>
      </c>
      <c r="E17" s="110">
        <v>2308</v>
      </c>
    </row>
    <row r="18" spans="1:5" ht="19.5" customHeight="1">
      <c r="A18" s="107" t="s">
        <v>85</v>
      </c>
      <c r="B18" s="108" t="s">
        <v>151</v>
      </c>
      <c r="C18" s="109">
        <v>627</v>
      </c>
      <c r="D18" s="109">
        <v>1274</v>
      </c>
      <c r="E18" s="110">
        <v>1540</v>
      </c>
    </row>
    <row r="19" spans="1:5" ht="19.5" customHeight="1">
      <c r="A19" s="107" t="s">
        <v>105</v>
      </c>
      <c r="B19" s="108" t="s">
        <v>151</v>
      </c>
      <c r="C19" s="109">
        <v>6810</v>
      </c>
      <c r="D19" s="109">
        <v>7445</v>
      </c>
      <c r="E19" s="110">
        <v>6263</v>
      </c>
    </row>
    <row r="20" spans="1:5" ht="19.5" customHeight="1">
      <c r="A20" s="107" t="s">
        <v>106</v>
      </c>
      <c r="B20" s="108" t="s">
        <v>152</v>
      </c>
      <c r="C20" s="109">
        <v>5825</v>
      </c>
      <c r="D20" s="109">
        <v>5199</v>
      </c>
      <c r="E20" s="110">
        <v>5705</v>
      </c>
    </row>
    <row r="21" spans="1:5" ht="19.5" customHeight="1">
      <c r="A21" s="107" t="s">
        <v>81</v>
      </c>
      <c r="B21" s="108" t="s">
        <v>152</v>
      </c>
      <c r="C21" s="109">
        <v>9996</v>
      </c>
      <c r="D21" s="109">
        <v>6253</v>
      </c>
      <c r="E21" s="110">
        <v>7231</v>
      </c>
    </row>
    <row r="22" spans="1:5" ht="19.5" customHeight="1">
      <c r="A22" s="115" t="s">
        <v>107</v>
      </c>
      <c r="B22" s="116" t="s">
        <v>151</v>
      </c>
      <c r="C22" s="117">
        <v>1382</v>
      </c>
      <c r="D22" s="117">
        <v>678</v>
      </c>
      <c r="E22" s="138">
        <v>0.2</v>
      </c>
    </row>
    <row r="23" spans="1:5" ht="19.5" customHeight="1">
      <c r="A23" s="95" t="s">
        <v>76</v>
      </c>
      <c r="B23" s="96"/>
      <c r="C23" s="96"/>
      <c r="D23" s="96"/>
      <c r="E23" s="96"/>
    </row>
    <row r="24" spans="1:5" ht="19.5" customHeight="1">
      <c r="A24" s="103" t="s">
        <v>108</v>
      </c>
      <c r="B24" s="104" t="s">
        <v>152</v>
      </c>
      <c r="C24" s="105">
        <v>5140</v>
      </c>
      <c r="D24" s="105">
        <v>5267</v>
      </c>
      <c r="E24" s="106">
        <v>4598</v>
      </c>
    </row>
    <row r="25" spans="1:5" ht="19.5" customHeight="1">
      <c r="A25" s="107" t="s">
        <v>109</v>
      </c>
      <c r="B25" s="108" t="s">
        <v>151</v>
      </c>
      <c r="C25" s="109">
        <v>3416</v>
      </c>
      <c r="D25" s="109">
        <v>3359</v>
      </c>
      <c r="E25" s="110">
        <v>2938</v>
      </c>
    </row>
    <row r="26" spans="1:5" ht="19.5" customHeight="1">
      <c r="A26" s="107" t="s">
        <v>110</v>
      </c>
      <c r="B26" s="108" t="s">
        <v>151</v>
      </c>
      <c r="C26" s="119">
        <v>3786</v>
      </c>
      <c r="D26" s="119">
        <v>3637</v>
      </c>
      <c r="E26" s="120">
        <v>4109</v>
      </c>
    </row>
    <row r="27" spans="1:5" ht="19.5" customHeight="1">
      <c r="A27" s="107" t="s">
        <v>111</v>
      </c>
      <c r="B27" s="108" t="s">
        <v>151</v>
      </c>
      <c r="C27" s="109">
        <v>988</v>
      </c>
      <c r="D27" s="109">
        <v>691</v>
      </c>
      <c r="E27" s="110">
        <v>480</v>
      </c>
    </row>
    <row r="28" spans="1:5" ht="19.5" customHeight="1">
      <c r="A28" s="107" t="s">
        <v>112</v>
      </c>
      <c r="B28" s="108" t="s">
        <v>151</v>
      </c>
      <c r="C28" s="109">
        <v>4801</v>
      </c>
      <c r="D28" s="109">
        <v>4208</v>
      </c>
      <c r="E28" s="110">
        <v>4605</v>
      </c>
    </row>
    <row r="29" spans="1:5" ht="19.5" customHeight="1">
      <c r="A29" s="107" t="s">
        <v>113</v>
      </c>
      <c r="B29" s="108" t="s">
        <v>151</v>
      </c>
      <c r="C29" s="119">
        <v>3499</v>
      </c>
      <c r="D29" s="119">
        <v>3383</v>
      </c>
      <c r="E29" s="120">
        <v>2938</v>
      </c>
    </row>
    <row r="30" spans="1:5" ht="19.5" customHeight="1">
      <c r="A30" s="107" t="s">
        <v>90</v>
      </c>
      <c r="B30" s="108" t="s">
        <v>151</v>
      </c>
      <c r="C30" s="119">
        <v>1783</v>
      </c>
      <c r="D30" s="119">
        <v>1516</v>
      </c>
      <c r="E30" s="120">
        <v>1500</v>
      </c>
    </row>
    <row r="31" spans="1:5" ht="19.5" customHeight="1">
      <c r="A31" s="115" t="s">
        <v>86</v>
      </c>
      <c r="B31" s="116" t="s">
        <v>151</v>
      </c>
      <c r="C31" s="117">
        <v>2336</v>
      </c>
      <c r="D31" s="117">
        <v>2388</v>
      </c>
      <c r="E31" s="118">
        <v>2825</v>
      </c>
    </row>
    <row r="32" spans="1:5" ht="19.5" customHeight="1">
      <c r="A32" s="95" t="s">
        <v>77</v>
      </c>
      <c r="B32" s="96"/>
      <c r="C32" s="96"/>
      <c r="D32" s="96"/>
      <c r="E32" s="96"/>
    </row>
    <row r="33" spans="1:5" ht="19.5" customHeight="1">
      <c r="A33" s="103" t="s">
        <v>114</v>
      </c>
      <c r="B33" s="104" t="s">
        <v>151</v>
      </c>
      <c r="C33" s="121">
        <v>1094</v>
      </c>
      <c r="D33" s="121">
        <v>400</v>
      </c>
      <c r="E33" s="122">
        <v>949</v>
      </c>
    </row>
    <row r="34" spans="1:5" ht="19.5" customHeight="1">
      <c r="A34" s="115" t="s">
        <v>124</v>
      </c>
      <c r="B34" s="116" t="s">
        <v>152</v>
      </c>
      <c r="C34" s="123">
        <v>660</v>
      </c>
      <c r="D34" s="123">
        <v>723</v>
      </c>
      <c r="E34" s="124">
        <v>817</v>
      </c>
    </row>
    <row r="35" spans="1:5" ht="19.5" customHeight="1">
      <c r="A35" s="95" t="s">
        <v>78</v>
      </c>
      <c r="B35" s="96"/>
      <c r="C35" s="96"/>
      <c r="D35" s="96"/>
      <c r="E35" s="96"/>
    </row>
    <row r="36" spans="1:5" ht="19.5" customHeight="1">
      <c r="A36" s="103" t="s">
        <v>115</v>
      </c>
      <c r="B36" s="104" t="s">
        <v>151</v>
      </c>
      <c r="C36" s="105">
        <v>9</v>
      </c>
      <c r="D36" s="125" t="s">
        <v>13</v>
      </c>
      <c r="E36" s="125" t="s">
        <v>13</v>
      </c>
    </row>
    <row r="37" spans="1:5" ht="19.5" customHeight="1">
      <c r="A37" s="107" t="s">
        <v>116</v>
      </c>
      <c r="B37" s="108" t="s">
        <v>151</v>
      </c>
      <c r="C37" s="109">
        <v>2148</v>
      </c>
      <c r="D37" s="109">
        <v>2290</v>
      </c>
      <c r="E37" s="110">
        <v>1990</v>
      </c>
    </row>
    <row r="38" spans="1:5" ht="19.5" customHeight="1">
      <c r="A38" s="107" t="s">
        <v>117</v>
      </c>
      <c r="B38" s="108" t="s">
        <v>152</v>
      </c>
      <c r="C38" s="109">
        <v>9241</v>
      </c>
      <c r="D38" s="109">
        <v>9754</v>
      </c>
      <c r="E38" s="110">
        <v>11180</v>
      </c>
    </row>
    <row r="39" spans="1:5" ht="19.5" customHeight="1">
      <c r="A39" s="107" t="s">
        <v>118</v>
      </c>
      <c r="B39" s="108" t="s">
        <v>152</v>
      </c>
      <c r="C39" s="109">
        <v>4813</v>
      </c>
      <c r="D39" s="109">
        <v>6832</v>
      </c>
      <c r="E39" s="110">
        <v>9091</v>
      </c>
    </row>
    <row r="40" spans="1:5" ht="19.5" customHeight="1">
      <c r="A40" s="107" t="s">
        <v>87</v>
      </c>
      <c r="B40" s="108" t="s">
        <v>152</v>
      </c>
      <c r="C40" s="109">
        <v>1932</v>
      </c>
      <c r="D40" s="109">
        <v>1594</v>
      </c>
      <c r="E40" s="110">
        <v>1651</v>
      </c>
    </row>
    <row r="41" spans="1:5" ht="19.5" customHeight="1">
      <c r="A41" s="107" t="s">
        <v>88</v>
      </c>
      <c r="B41" s="108" t="s">
        <v>152</v>
      </c>
      <c r="C41" s="109">
        <v>1801</v>
      </c>
      <c r="D41" s="109">
        <v>1932</v>
      </c>
      <c r="E41" s="110">
        <v>1760</v>
      </c>
    </row>
    <row r="42" spans="1:5" ht="30" customHeight="1">
      <c r="A42" s="107" t="s">
        <v>153</v>
      </c>
      <c r="B42" s="108" t="s">
        <v>151</v>
      </c>
      <c r="C42" s="109">
        <v>803</v>
      </c>
      <c r="D42" s="109">
        <v>663</v>
      </c>
      <c r="E42" s="110">
        <v>434</v>
      </c>
    </row>
    <row r="43" spans="1:5" ht="19.5" customHeight="1">
      <c r="A43" s="107" t="s">
        <v>119</v>
      </c>
      <c r="B43" s="108" t="s">
        <v>151</v>
      </c>
      <c r="C43" s="113">
        <v>517</v>
      </c>
      <c r="D43" s="113">
        <v>877</v>
      </c>
      <c r="E43" s="137">
        <v>900</v>
      </c>
    </row>
    <row r="44" spans="1:5" ht="19.5" customHeight="1">
      <c r="A44" s="107" t="s">
        <v>89</v>
      </c>
      <c r="B44" s="108" t="s">
        <v>151</v>
      </c>
      <c r="C44" s="109">
        <v>2276</v>
      </c>
      <c r="D44" s="109">
        <v>2222</v>
      </c>
      <c r="E44" s="110">
        <v>2081</v>
      </c>
    </row>
    <row r="45" spans="1:5" ht="19.5" customHeight="1">
      <c r="A45" s="107" t="s">
        <v>120</v>
      </c>
      <c r="B45" s="108" t="s">
        <v>151</v>
      </c>
      <c r="C45" s="109">
        <v>1293</v>
      </c>
      <c r="D45" s="109">
        <v>1065</v>
      </c>
      <c r="E45" s="110">
        <v>1188</v>
      </c>
    </row>
    <row r="46" spans="1:5" ht="19.5" customHeight="1">
      <c r="A46" s="107" t="s">
        <v>121</v>
      </c>
      <c r="B46" s="108" t="s">
        <v>151</v>
      </c>
      <c r="C46" s="113">
        <v>1515</v>
      </c>
      <c r="D46" s="113">
        <v>1621</v>
      </c>
      <c r="E46" s="114">
        <v>1466</v>
      </c>
    </row>
    <row r="47" spans="1:5" ht="19.5" customHeight="1">
      <c r="A47" s="107" t="s">
        <v>125</v>
      </c>
      <c r="B47" s="108" t="s">
        <v>151</v>
      </c>
      <c r="C47" s="113">
        <v>1803</v>
      </c>
      <c r="D47" s="113">
        <v>1420</v>
      </c>
      <c r="E47" s="114">
        <v>2044</v>
      </c>
    </row>
    <row r="48" spans="1:5" ht="19.5" customHeight="1">
      <c r="A48" s="107" t="s">
        <v>122</v>
      </c>
      <c r="B48" s="108" t="s">
        <v>151</v>
      </c>
      <c r="C48" s="113">
        <v>2626</v>
      </c>
      <c r="D48" s="113">
        <v>2335</v>
      </c>
      <c r="E48" s="114">
        <v>2900</v>
      </c>
    </row>
    <row r="49" spans="1:5" ht="19.5" customHeight="1" thickBot="1">
      <c r="A49" s="133" t="s">
        <v>123</v>
      </c>
      <c r="B49" s="134" t="s">
        <v>152</v>
      </c>
      <c r="C49" s="135">
        <v>514</v>
      </c>
      <c r="D49" s="135">
        <v>416</v>
      </c>
      <c r="E49" s="136">
        <v>569</v>
      </c>
    </row>
    <row r="50" spans="1:5" ht="13.5">
      <c r="A50" s="98" t="s">
        <v>157</v>
      </c>
      <c r="C50" s="102"/>
      <c r="E50" s="102"/>
    </row>
    <row r="51" spans="1:5" ht="15" customHeight="1">
      <c r="A51" s="98" t="s">
        <v>154</v>
      </c>
      <c r="C51" s="102"/>
      <c r="E51" s="102"/>
    </row>
    <row r="52" ht="15" customHeight="1">
      <c r="A52" s="98" t="s">
        <v>155</v>
      </c>
    </row>
    <row r="54" spans="1:5" ht="15" customHeight="1">
      <c r="A54" s="139" t="s">
        <v>159</v>
      </c>
      <c r="B54" s="139"/>
      <c r="C54" s="98"/>
      <c r="E54" s="98"/>
    </row>
    <row r="56" ht="15" customHeight="1">
      <c r="A56" s="99"/>
    </row>
    <row r="57" ht="15" customHeight="1">
      <c r="A57" s="99" t="s">
        <v>126</v>
      </c>
    </row>
  </sheetData>
  <sheetProtection/>
  <mergeCells count="1">
    <mergeCell ref="A54:B5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ゴシック,標準"平成27年版　環境統計集&amp;R&amp;"ＭＳ ゴシック,標準"5章 水環境（土壌汚染）</oddHeader>
    <oddFooter>&amp;C&amp;"ＭＳ ゴシック,標準"263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="85" zoomScaleNormal="85" workbookViewId="0" topLeftCell="A19">
      <selection activeCell="E36" sqref="E36"/>
    </sheetView>
  </sheetViews>
  <sheetFormatPr defaultColWidth="8.875" defaultRowHeight="15" customHeight="1"/>
  <cols>
    <col min="1" max="1" width="50.625" style="98" customWidth="1"/>
    <col min="2" max="2" width="8.125" style="101" customWidth="1"/>
    <col min="3" max="5" width="15.625" style="99" customWidth="1"/>
    <col min="6" max="16384" width="8.875" style="94" customWidth="1"/>
  </cols>
  <sheetData>
    <row r="1" spans="1:3" ht="30" customHeight="1">
      <c r="A1" s="126" t="s">
        <v>74</v>
      </c>
      <c r="B1" s="127"/>
      <c r="C1" s="128"/>
    </row>
    <row r="2" ht="19.5" customHeight="1"/>
    <row r="3" ht="19.5" customHeight="1" thickBot="1"/>
    <row r="4" spans="1:5" ht="30" customHeight="1">
      <c r="A4" s="129" t="s">
        <v>91</v>
      </c>
      <c r="B4" s="130" t="s">
        <v>92</v>
      </c>
      <c r="C4" s="131" t="s">
        <v>148</v>
      </c>
      <c r="D4" s="130">
        <v>23</v>
      </c>
      <c r="E4" s="132">
        <v>24</v>
      </c>
    </row>
    <row r="5" spans="1:5" ht="19.5" customHeight="1">
      <c r="A5" s="95" t="s">
        <v>75</v>
      </c>
      <c r="B5" s="96"/>
      <c r="C5" s="100"/>
      <c r="D5" s="100"/>
      <c r="E5" s="100"/>
    </row>
    <row r="6" spans="1:5" ht="19.5" customHeight="1">
      <c r="A6" s="103" t="s">
        <v>84</v>
      </c>
      <c r="B6" s="104" t="s">
        <v>151</v>
      </c>
      <c r="C6" s="105">
        <v>4388</v>
      </c>
      <c r="D6" s="105">
        <v>4241</v>
      </c>
      <c r="E6" s="106">
        <v>4070</v>
      </c>
    </row>
    <row r="7" spans="1:5" ht="19.5" customHeight="1">
      <c r="A7" s="107" t="s">
        <v>79</v>
      </c>
      <c r="B7" s="108" t="s">
        <v>151</v>
      </c>
      <c r="C7" s="109">
        <v>2297</v>
      </c>
      <c r="D7" s="109">
        <v>2074</v>
      </c>
      <c r="E7" s="110">
        <v>2412</v>
      </c>
    </row>
    <row r="8" spans="1:5" ht="19.5" customHeight="1">
      <c r="A8" s="107" t="s">
        <v>95</v>
      </c>
      <c r="B8" s="108" t="s">
        <v>151</v>
      </c>
      <c r="C8" s="109">
        <v>2020</v>
      </c>
      <c r="D8" s="109">
        <v>2245</v>
      </c>
      <c r="E8" s="110">
        <v>1859</v>
      </c>
    </row>
    <row r="9" spans="1:5" ht="19.5" customHeight="1">
      <c r="A9" s="107" t="s">
        <v>96</v>
      </c>
      <c r="B9" s="108" t="s">
        <v>151</v>
      </c>
      <c r="C9" s="109">
        <v>1923</v>
      </c>
      <c r="D9" s="109">
        <v>2103</v>
      </c>
      <c r="E9" s="110">
        <v>2093</v>
      </c>
    </row>
    <row r="10" spans="1:5" ht="19.5" customHeight="1">
      <c r="A10" s="107" t="s">
        <v>98</v>
      </c>
      <c r="B10" s="108" t="s">
        <v>151</v>
      </c>
      <c r="C10" s="109">
        <v>1414</v>
      </c>
      <c r="D10" s="109">
        <v>1941</v>
      </c>
      <c r="E10" s="110">
        <v>1418</v>
      </c>
    </row>
    <row r="11" spans="1:5" ht="19.5" customHeight="1">
      <c r="A11" s="107" t="s">
        <v>99</v>
      </c>
      <c r="B11" s="108" t="s">
        <v>151</v>
      </c>
      <c r="C11" s="109">
        <f>967.1+248.6</f>
        <v>1215.7</v>
      </c>
      <c r="D11" s="109">
        <f>912.6+253</f>
        <v>1165.6</v>
      </c>
      <c r="E11" s="110">
        <f>675.6+311.2</f>
        <v>986.8</v>
      </c>
    </row>
    <row r="12" spans="1:5" ht="19.5" customHeight="1">
      <c r="A12" s="107" t="s">
        <v>83</v>
      </c>
      <c r="B12" s="108" t="s">
        <v>152</v>
      </c>
      <c r="C12" s="109">
        <f>4407.5+1959.3+40.1+119.2+53.5</f>
        <v>6579.6</v>
      </c>
      <c r="D12" s="109">
        <f>5290.2+2492.4+15.2+127.6+155.1</f>
        <v>8080.500000000001</v>
      </c>
      <c r="E12" s="110">
        <f>5735.2+1411.3+26.4+130.9+74.9</f>
        <v>7378.699999999999</v>
      </c>
    </row>
    <row r="13" spans="1:5" ht="19.5" customHeight="1">
      <c r="A13" s="107" t="s">
        <v>101</v>
      </c>
      <c r="B13" s="108" t="s">
        <v>151</v>
      </c>
      <c r="C13" s="109">
        <v>954</v>
      </c>
      <c r="D13" s="109">
        <v>1109.9</v>
      </c>
      <c r="E13" s="110">
        <v>946.9</v>
      </c>
    </row>
    <row r="14" spans="1:5" ht="19.5" customHeight="1">
      <c r="A14" s="107" t="s">
        <v>102</v>
      </c>
      <c r="B14" s="108" t="s">
        <v>151</v>
      </c>
      <c r="C14" s="109">
        <v>1764</v>
      </c>
      <c r="D14" s="109">
        <v>1723.6</v>
      </c>
      <c r="E14" s="110">
        <f>1664.9+21.6</f>
        <v>1686.5</v>
      </c>
    </row>
    <row r="15" spans="1:5" s="97" customFormat="1" ht="19.5" customHeight="1">
      <c r="A15" s="111" t="s">
        <v>82</v>
      </c>
      <c r="B15" s="112" t="s">
        <v>152</v>
      </c>
      <c r="C15" s="113">
        <v>716</v>
      </c>
      <c r="D15" s="113">
        <v>739.5</v>
      </c>
      <c r="E15" s="114">
        <f>182.7+546.9</f>
        <v>729.5999999999999</v>
      </c>
    </row>
    <row r="16" spans="1:5" ht="19.5" customHeight="1">
      <c r="A16" s="107" t="s">
        <v>80</v>
      </c>
      <c r="B16" s="108" t="s">
        <v>151</v>
      </c>
      <c r="C16" s="109">
        <v>4889</v>
      </c>
      <c r="D16" s="109">
        <v>5626.2</v>
      </c>
      <c r="E16" s="110">
        <f>688.1+4634.3+8</f>
        <v>5330.400000000001</v>
      </c>
    </row>
    <row r="17" spans="1:5" ht="19.5" customHeight="1">
      <c r="A17" s="107" t="s">
        <v>104</v>
      </c>
      <c r="B17" s="108" t="s">
        <v>151</v>
      </c>
      <c r="C17" s="109">
        <v>1986</v>
      </c>
      <c r="D17" s="109">
        <v>1787.1</v>
      </c>
      <c r="E17" s="110">
        <v>2096.9</v>
      </c>
    </row>
    <row r="18" spans="1:5" ht="19.5" customHeight="1">
      <c r="A18" s="107" t="s">
        <v>85</v>
      </c>
      <c r="B18" s="108" t="s">
        <v>151</v>
      </c>
      <c r="C18" s="109">
        <v>976</v>
      </c>
      <c r="D18" s="109">
        <v>627.3</v>
      </c>
      <c r="E18" s="110">
        <f>1170.1+25.4+78.6</f>
        <v>1274.1</v>
      </c>
    </row>
    <row r="19" spans="1:5" ht="19.5" customHeight="1">
      <c r="A19" s="107" t="s">
        <v>105</v>
      </c>
      <c r="B19" s="108" t="s">
        <v>151</v>
      </c>
      <c r="C19" s="109">
        <v>6897</v>
      </c>
      <c r="D19" s="109">
        <v>6810.4</v>
      </c>
      <c r="E19" s="110">
        <v>7444.8</v>
      </c>
    </row>
    <row r="20" spans="1:5" ht="19.5" customHeight="1">
      <c r="A20" s="107" t="s">
        <v>106</v>
      </c>
      <c r="B20" s="108" t="s">
        <v>152</v>
      </c>
      <c r="C20" s="109">
        <v>5550</v>
      </c>
      <c r="D20" s="109">
        <v>5825.3</v>
      </c>
      <c r="E20" s="110">
        <f>1854+3197.6+147.2</f>
        <v>5198.8</v>
      </c>
    </row>
    <row r="21" spans="1:5" ht="19.5" customHeight="1">
      <c r="A21" s="107" t="s">
        <v>81</v>
      </c>
      <c r="B21" s="108" t="s">
        <v>152</v>
      </c>
      <c r="C21" s="109">
        <v>9351</v>
      </c>
      <c r="D21" s="109">
        <v>9996.3</v>
      </c>
      <c r="E21" s="110">
        <f>6253.2</f>
        <v>6253.2</v>
      </c>
    </row>
    <row r="22" spans="1:5" ht="19.5" customHeight="1">
      <c r="A22" s="115" t="s">
        <v>107</v>
      </c>
      <c r="B22" s="116" t="s">
        <v>151</v>
      </c>
      <c r="C22" s="117">
        <v>1336</v>
      </c>
      <c r="D22" s="117">
        <v>1382.4</v>
      </c>
      <c r="E22" s="118">
        <f>675.2+2.5</f>
        <v>677.7</v>
      </c>
    </row>
    <row r="23" spans="1:5" ht="19.5" customHeight="1">
      <c r="A23" s="95" t="s">
        <v>76</v>
      </c>
      <c r="B23" s="96"/>
      <c r="C23" s="96"/>
      <c r="D23" s="96"/>
      <c r="E23" s="96"/>
    </row>
    <row r="24" spans="1:5" ht="19.5" customHeight="1">
      <c r="A24" s="103" t="s">
        <v>108</v>
      </c>
      <c r="B24" s="104" t="s">
        <v>152</v>
      </c>
      <c r="C24" s="105">
        <v>5357</v>
      </c>
      <c r="D24" s="105">
        <v>5140.4</v>
      </c>
      <c r="E24" s="106">
        <f>5267.4</f>
        <v>5267.4</v>
      </c>
    </row>
    <row r="25" spans="1:5" ht="19.5" customHeight="1">
      <c r="A25" s="107" t="s">
        <v>109</v>
      </c>
      <c r="B25" s="108" t="s">
        <v>151</v>
      </c>
      <c r="C25" s="109">
        <v>3249</v>
      </c>
      <c r="D25" s="109">
        <v>3415.6</v>
      </c>
      <c r="E25" s="110">
        <f>3359.3</f>
        <v>3359.3</v>
      </c>
    </row>
    <row r="26" spans="1:5" ht="19.5" customHeight="1">
      <c r="A26" s="107" t="s">
        <v>110</v>
      </c>
      <c r="B26" s="108" t="s">
        <v>151</v>
      </c>
      <c r="C26" s="119">
        <v>3277</v>
      </c>
      <c r="D26" s="119">
        <f>18.1+257.4+24.7+16.2+60.4+34.3+800+2337+136.5+7.7+79.8+13.8</f>
        <v>3785.9</v>
      </c>
      <c r="E26" s="120">
        <f>225.3+18.9+32+72.4+7.5+1025.9+1905.8+269.7+35+6+9.8+4.9+22.9</f>
        <v>3636.1000000000004</v>
      </c>
    </row>
    <row r="27" spans="1:5" ht="19.5" customHeight="1">
      <c r="A27" s="107" t="s">
        <v>111</v>
      </c>
      <c r="B27" s="108" t="s">
        <v>151</v>
      </c>
      <c r="C27" s="109">
        <v>1089</v>
      </c>
      <c r="D27" s="109">
        <f>648+53.1+54+232.5</f>
        <v>987.6</v>
      </c>
      <c r="E27" s="110">
        <f>568.4+15+75.4+32</f>
        <v>690.8</v>
      </c>
    </row>
    <row r="28" spans="1:5" ht="19.5" customHeight="1">
      <c r="A28" s="107" t="s">
        <v>112</v>
      </c>
      <c r="B28" s="108" t="s">
        <v>151</v>
      </c>
      <c r="C28" s="109">
        <v>4398</v>
      </c>
      <c r="D28" s="109">
        <v>4800.6</v>
      </c>
      <c r="E28" s="110">
        <v>4207.6</v>
      </c>
    </row>
    <row r="29" spans="1:5" ht="19.5" customHeight="1">
      <c r="A29" s="107" t="s">
        <v>113</v>
      </c>
      <c r="B29" s="108" t="s">
        <v>151</v>
      </c>
      <c r="C29" s="119">
        <v>3749</v>
      </c>
      <c r="D29" s="119">
        <v>3499.4</v>
      </c>
      <c r="E29" s="120">
        <v>3383</v>
      </c>
    </row>
    <row r="30" spans="1:5" ht="19.5" customHeight="1">
      <c r="A30" s="107" t="s">
        <v>90</v>
      </c>
      <c r="B30" s="108" t="s">
        <v>151</v>
      </c>
      <c r="C30" s="119">
        <v>2104</v>
      </c>
      <c r="D30" s="119">
        <v>1783.3</v>
      </c>
      <c r="E30" s="120">
        <f>1397.3+75.1+24.1+19</f>
        <v>1515.4999999999998</v>
      </c>
    </row>
    <row r="31" spans="1:5" ht="19.5" customHeight="1">
      <c r="A31" s="115" t="s">
        <v>86</v>
      </c>
      <c r="B31" s="116" t="s">
        <v>151</v>
      </c>
      <c r="C31" s="117">
        <v>2882</v>
      </c>
      <c r="D31" s="117">
        <v>2336.3</v>
      </c>
      <c r="E31" s="118">
        <f>2307.2+38.4+42.6</f>
        <v>2388.2</v>
      </c>
    </row>
    <row r="32" spans="1:5" ht="19.5" customHeight="1">
      <c r="A32" s="95" t="s">
        <v>77</v>
      </c>
      <c r="B32" s="96"/>
      <c r="C32" s="96"/>
      <c r="D32" s="96"/>
      <c r="E32" s="96"/>
    </row>
    <row r="33" spans="1:5" ht="19.5" customHeight="1">
      <c r="A33" s="103" t="s">
        <v>114</v>
      </c>
      <c r="B33" s="104" t="s">
        <v>151</v>
      </c>
      <c r="C33" s="121">
        <v>2187</v>
      </c>
      <c r="D33" s="121">
        <f>82.9+222+312.9+182.5+168.6+125.4</f>
        <v>1094.3</v>
      </c>
      <c r="E33" s="122">
        <f>75.7+36.1+94.7+35.3+31.4+126.5</f>
        <v>399.7</v>
      </c>
    </row>
    <row r="34" spans="1:5" ht="19.5" customHeight="1">
      <c r="A34" s="115" t="s">
        <v>124</v>
      </c>
      <c r="B34" s="116" t="s">
        <v>152</v>
      </c>
      <c r="C34" s="116" t="s">
        <v>149</v>
      </c>
      <c r="D34" s="123">
        <v>660.3</v>
      </c>
      <c r="E34" s="124">
        <f>723.1</f>
        <v>723.1</v>
      </c>
    </row>
    <row r="35" spans="1:5" ht="19.5" customHeight="1">
      <c r="A35" s="95" t="s">
        <v>78</v>
      </c>
      <c r="B35" s="96"/>
      <c r="C35" s="96"/>
      <c r="D35" s="96"/>
      <c r="E35" s="96"/>
    </row>
    <row r="36" spans="1:5" ht="19.5" customHeight="1">
      <c r="A36" s="103" t="s">
        <v>115</v>
      </c>
      <c r="B36" s="104" t="s">
        <v>151</v>
      </c>
      <c r="C36" s="105">
        <v>98</v>
      </c>
      <c r="D36" s="105">
        <v>9.1</v>
      </c>
      <c r="E36" s="125" t="s">
        <v>149</v>
      </c>
    </row>
    <row r="37" spans="1:5" ht="19.5" customHeight="1">
      <c r="A37" s="107" t="s">
        <v>116</v>
      </c>
      <c r="B37" s="108" t="s">
        <v>151</v>
      </c>
      <c r="C37" s="109">
        <v>2360</v>
      </c>
      <c r="D37" s="109">
        <v>2148.1</v>
      </c>
      <c r="E37" s="110">
        <v>2289.5</v>
      </c>
    </row>
    <row r="38" spans="1:5" ht="19.5" customHeight="1">
      <c r="A38" s="107" t="s">
        <v>117</v>
      </c>
      <c r="B38" s="108" t="s">
        <v>152</v>
      </c>
      <c r="C38" s="109">
        <v>8084</v>
      </c>
      <c r="D38" s="109">
        <v>9241.4</v>
      </c>
      <c r="E38" s="110">
        <f>4328.9+1173.1+1.2+4251.1</f>
        <v>9754.3</v>
      </c>
    </row>
    <row r="39" spans="1:5" ht="19.5" customHeight="1">
      <c r="A39" s="107" t="s">
        <v>118</v>
      </c>
      <c r="B39" s="108" t="s">
        <v>152</v>
      </c>
      <c r="C39" s="109">
        <v>4235</v>
      </c>
      <c r="D39" s="109">
        <f>498.1+3765+281.4+268.6</f>
        <v>4813.1</v>
      </c>
      <c r="E39" s="110">
        <f>733+4966.8+273.5+858.4</f>
        <v>6831.7</v>
      </c>
    </row>
    <row r="40" spans="1:5" ht="19.5" customHeight="1">
      <c r="A40" s="107" t="s">
        <v>87</v>
      </c>
      <c r="B40" s="108" t="s">
        <v>152</v>
      </c>
      <c r="C40" s="109">
        <v>1586</v>
      </c>
      <c r="D40" s="109">
        <f>1845.9+86.3</f>
        <v>1932.2</v>
      </c>
      <c r="E40" s="110">
        <f>1593.5</f>
        <v>1593.5</v>
      </c>
    </row>
    <row r="41" spans="1:5" ht="19.5" customHeight="1">
      <c r="A41" s="107" t="s">
        <v>88</v>
      </c>
      <c r="B41" s="108" t="s">
        <v>152</v>
      </c>
      <c r="C41" s="109">
        <v>1644</v>
      </c>
      <c r="D41" s="109">
        <v>1801.2</v>
      </c>
      <c r="E41" s="110">
        <v>1931.9</v>
      </c>
    </row>
    <row r="42" spans="1:5" ht="30" customHeight="1">
      <c r="A42" s="107" t="s">
        <v>153</v>
      </c>
      <c r="B42" s="108" t="s">
        <v>151</v>
      </c>
      <c r="C42" s="109">
        <v>762</v>
      </c>
      <c r="D42" s="109">
        <v>803.3</v>
      </c>
      <c r="E42" s="110">
        <f>620.8+41.9</f>
        <v>662.6999999999999</v>
      </c>
    </row>
    <row r="43" spans="1:5" ht="19.5" customHeight="1">
      <c r="A43" s="107" t="s">
        <v>119</v>
      </c>
      <c r="B43" s="108" t="s">
        <v>151</v>
      </c>
      <c r="C43" s="109">
        <v>1253</v>
      </c>
      <c r="D43" s="109">
        <v>516.8</v>
      </c>
      <c r="E43" s="110">
        <f>593.6+283.6</f>
        <v>877.2</v>
      </c>
    </row>
    <row r="44" spans="1:5" ht="19.5" customHeight="1">
      <c r="A44" s="107" t="s">
        <v>89</v>
      </c>
      <c r="B44" s="108" t="s">
        <v>151</v>
      </c>
      <c r="C44" s="109">
        <v>2140</v>
      </c>
      <c r="D44" s="109">
        <v>2276.3</v>
      </c>
      <c r="E44" s="110">
        <v>2221.7</v>
      </c>
    </row>
    <row r="45" spans="1:5" ht="19.5" customHeight="1">
      <c r="A45" s="107" t="s">
        <v>120</v>
      </c>
      <c r="B45" s="108" t="s">
        <v>151</v>
      </c>
      <c r="C45" s="113">
        <v>1107</v>
      </c>
      <c r="D45" s="113">
        <v>1292.7</v>
      </c>
      <c r="E45" s="114">
        <f>22.3+1043</f>
        <v>1065.3</v>
      </c>
    </row>
    <row r="46" spans="1:5" ht="19.5" customHeight="1">
      <c r="A46" s="107" t="s">
        <v>121</v>
      </c>
      <c r="B46" s="108" t="s">
        <v>151</v>
      </c>
      <c r="C46" s="113">
        <v>1648</v>
      </c>
      <c r="D46" s="113">
        <f>691.3+628.8+144+50.5</f>
        <v>1514.6</v>
      </c>
      <c r="E46" s="114">
        <f>735.1+733.5+108+44.1</f>
        <v>1620.6999999999998</v>
      </c>
    </row>
    <row r="47" spans="1:5" ht="19.5" customHeight="1">
      <c r="A47" s="107" t="s">
        <v>125</v>
      </c>
      <c r="B47" s="108" t="s">
        <v>151</v>
      </c>
      <c r="C47" s="113">
        <v>1564</v>
      </c>
      <c r="D47" s="113">
        <v>1802.6</v>
      </c>
      <c r="E47" s="114">
        <v>1419.6</v>
      </c>
    </row>
    <row r="48" spans="1:5" ht="19.5" customHeight="1">
      <c r="A48" s="107" t="s">
        <v>122</v>
      </c>
      <c r="B48" s="108" t="s">
        <v>151</v>
      </c>
      <c r="C48" s="113">
        <v>2689</v>
      </c>
      <c r="D48" s="113">
        <f>1048.3+1541.9+36</f>
        <v>2626.2</v>
      </c>
      <c r="E48" s="114">
        <f>986+1349+0</f>
        <v>2335</v>
      </c>
    </row>
    <row r="49" spans="1:5" ht="19.5" customHeight="1" thickBot="1">
      <c r="A49" s="133" t="s">
        <v>123</v>
      </c>
      <c r="B49" s="134" t="s">
        <v>152</v>
      </c>
      <c r="C49" s="135">
        <v>533</v>
      </c>
      <c r="D49" s="135">
        <v>514.3</v>
      </c>
      <c r="E49" s="136">
        <f>125.1+290.9</f>
        <v>416</v>
      </c>
    </row>
    <row r="50" spans="1:5" ht="13.5">
      <c r="A50" s="98" t="s">
        <v>157</v>
      </c>
      <c r="C50" s="102"/>
      <c r="E50" s="102"/>
    </row>
    <row r="51" spans="1:5" ht="15" customHeight="1">
      <c r="A51" s="98" t="s">
        <v>154</v>
      </c>
      <c r="C51" s="102"/>
      <c r="E51" s="102"/>
    </row>
    <row r="52" ht="15" customHeight="1">
      <c r="A52" s="98" t="s">
        <v>155</v>
      </c>
    </row>
    <row r="54" spans="1:5" ht="15" customHeight="1">
      <c r="A54" s="139" t="s">
        <v>156</v>
      </c>
      <c r="B54" s="139"/>
      <c r="C54" s="98"/>
      <c r="E54" s="98"/>
    </row>
    <row r="56" ht="15" customHeight="1">
      <c r="A56" s="99"/>
    </row>
    <row r="57" ht="15" customHeight="1">
      <c r="A57" s="99" t="s">
        <v>150</v>
      </c>
    </row>
  </sheetData>
  <sheetProtection/>
  <mergeCells count="1">
    <mergeCell ref="A54:B5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ゴシック,標準"5章 水環境（土壌汚染）</oddHeader>
    <oddFooter>&amp;C&amp;"ＭＳ ゴシック,標準"262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A34" sqref="A34:A47"/>
    </sheetView>
  </sheetViews>
  <sheetFormatPr defaultColWidth="8.875" defaultRowHeight="13.5"/>
  <cols>
    <col min="1" max="1" width="47.125" style="74" customWidth="1"/>
    <col min="2" max="2" width="9.00390625" style="91" customWidth="1"/>
    <col min="3" max="16384" width="8.875" style="75" customWidth="1"/>
  </cols>
  <sheetData>
    <row r="1" spans="1:2" ht="14.25" thickBot="1">
      <c r="A1" s="74" t="s">
        <v>74</v>
      </c>
      <c r="B1" s="5"/>
    </row>
    <row r="2" spans="1:5" ht="27.75" thickTop="1">
      <c r="A2" s="76" t="s">
        <v>91</v>
      </c>
      <c r="B2" s="77" t="s">
        <v>92</v>
      </c>
      <c r="C2" s="78" t="s">
        <v>146</v>
      </c>
      <c r="D2" s="77">
        <v>22</v>
      </c>
      <c r="E2" s="77">
        <v>23</v>
      </c>
    </row>
    <row r="3" spans="1:5" ht="13.5">
      <c r="A3" s="12" t="s">
        <v>75</v>
      </c>
      <c r="B3" s="79"/>
      <c r="C3" s="80"/>
      <c r="D3" s="81"/>
      <c r="E3" s="81"/>
    </row>
    <row r="4" spans="1:5" ht="13.5">
      <c r="A4" s="82" t="s">
        <v>84</v>
      </c>
      <c r="B4" s="83" t="s">
        <v>139</v>
      </c>
      <c r="C4" s="84">
        <v>6140</v>
      </c>
      <c r="D4" s="85">
        <v>4388</v>
      </c>
      <c r="E4" s="85">
        <v>4241</v>
      </c>
    </row>
    <row r="5" spans="1:5" ht="13.5">
      <c r="A5" s="82" t="s">
        <v>79</v>
      </c>
      <c r="B5" s="83" t="s">
        <v>142</v>
      </c>
      <c r="C5" s="84">
        <v>3672</v>
      </c>
      <c r="D5" s="85">
        <v>2297</v>
      </c>
      <c r="E5" s="85">
        <v>2074</v>
      </c>
    </row>
    <row r="6" spans="1:5" ht="13.5">
      <c r="A6" s="82" t="s">
        <v>95</v>
      </c>
      <c r="B6" s="83" t="s">
        <v>139</v>
      </c>
      <c r="C6" s="84">
        <v>2726</v>
      </c>
      <c r="D6" s="85">
        <v>2020</v>
      </c>
      <c r="E6" s="85">
        <v>2245</v>
      </c>
    </row>
    <row r="7" spans="1:5" ht="13.5">
      <c r="A7" s="82" t="s">
        <v>96</v>
      </c>
      <c r="B7" s="83" t="s">
        <v>142</v>
      </c>
      <c r="C7" s="84">
        <v>2263</v>
      </c>
      <c r="D7" s="85">
        <v>1923</v>
      </c>
      <c r="E7" s="85">
        <v>2103</v>
      </c>
    </row>
    <row r="8" spans="1:5" ht="13.5">
      <c r="A8" s="82" t="s">
        <v>98</v>
      </c>
      <c r="B8" s="83" t="s">
        <v>142</v>
      </c>
      <c r="C8" s="84">
        <v>2302</v>
      </c>
      <c r="D8" s="85">
        <v>1414</v>
      </c>
      <c r="E8" s="85">
        <v>1941</v>
      </c>
    </row>
    <row r="9" spans="1:5" ht="13.5">
      <c r="A9" s="82" t="s">
        <v>99</v>
      </c>
      <c r="B9" s="83" t="s">
        <v>142</v>
      </c>
      <c r="C9" s="84">
        <v>1426</v>
      </c>
      <c r="D9" s="85">
        <v>1216</v>
      </c>
      <c r="E9" s="85">
        <v>1166</v>
      </c>
    </row>
    <row r="10" spans="1:5" ht="13.5">
      <c r="A10" s="82" t="s">
        <v>83</v>
      </c>
      <c r="B10" s="83" t="s">
        <v>141</v>
      </c>
      <c r="C10" s="84">
        <v>9411</v>
      </c>
      <c r="D10" s="85">
        <v>6580</v>
      </c>
      <c r="E10" s="85">
        <v>8081</v>
      </c>
    </row>
    <row r="11" spans="1:5" ht="13.5">
      <c r="A11" s="82" t="s">
        <v>101</v>
      </c>
      <c r="B11" s="83" t="s">
        <v>142</v>
      </c>
      <c r="C11" s="84">
        <v>1175</v>
      </c>
      <c r="D11" s="85">
        <v>954</v>
      </c>
      <c r="E11" s="85">
        <v>1109.9</v>
      </c>
    </row>
    <row r="12" spans="1:5" ht="13.5">
      <c r="A12" s="82" t="s">
        <v>102</v>
      </c>
      <c r="B12" s="83" t="s">
        <v>142</v>
      </c>
      <c r="C12" s="84">
        <v>2336</v>
      </c>
      <c r="D12" s="85">
        <v>1764</v>
      </c>
      <c r="E12" s="85">
        <v>1723.6</v>
      </c>
    </row>
    <row r="13" spans="1:5" ht="13.5">
      <c r="A13" s="82" t="s">
        <v>82</v>
      </c>
      <c r="B13" s="83" t="s">
        <v>141</v>
      </c>
      <c r="C13" s="84">
        <v>945</v>
      </c>
      <c r="D13" s="85">
        <v>716</v>
      </c>
      <c r="E13" s="85">
        <v>739.5</v>
      </c>
    </row>
    <row r="14" spans="1:5" ht="13.5">
      <c r="A14" s="82" t="s">
        <v>80</v>
      </c>
      <c r="B14" s="83" t="s">
        <v>142</v>
      </c>
      <c r="C14" s="84">
        <v>5686</v>
      </c>
      <c r="D14" s="85">
        <v>4889</v>
      </c>
      <c r="E14" s="85">
        <v>5626.2</v>
      </c>
    </row>
    <row r="15" spans="1:5" ht="13.5">
      <c r="A15" s="82" t="s">
        <v>104</v>
      </c>
      <c r="B15" s="83" t="s">
        <v>142</v>
      </c>
      <c r="C15" s="84">
        <v>1908</v>
      </c>
      <c r="D15" s="85">
        <v>1986</v>
      </c>
      <c r="E15" s="85">
        <v>1787.1</v>
      </c>
    </row>
    <row r="16" spans="1:5" ht="13.5">
      <c r="A16" s="82" t="s">
        <v>85</v>
      </c>
      <c r="B16" s="83" t="s">
        <v>144</v>
      </c>
      <c r="C16" s="84">
        <v>974</v>
      </c>
      <c r="D16" s="85">
        <v>976</v>
      </c>
      <c r="E16" s="85">
        <v>627.3</v>
      </c>
    </row>
    <row r="17" spans="1:5" ht="13.5">
      <c r="A17" s="82" t="s">
        <v>105</v>
      </c>
      <c r="B17" s="83" t="s">
        <v>144</v>
      </c>
      <c r="C17" s="84">
        <v>6753</v>
      </c>
      <c r="D17" s="85">
        <v>6897</v>
      </c>
      <c r="E17" s="85">
        <v>6810.4</v>
      </c>
    </row>
    <row r="18" spans="1:5" ht="13.5">
      <c r="A18" s="82" t="s">
        <v>106</v>
      </c>
      <c r="B18" s="83" t="s">
        <v>145</v>
      </c>
      <c r="C18" s="84">
        <v>6014</v>
      </c>
      <c r="D18" s="85">
        <v>5550</v>
      </c>
      <c r="E18" s="85">
        <v>5825.3</v>
      </c>
    </row>
    <row r="19" spans="1:5" ht="13.5">
      <c r="A19" s="82" t="s">
        <v>81</v>
      </c>
      <c r="B19" s="83" t="s">
        <v>145</v>
      </c>
      <c r="C19" s="84">
        <v>9103</v>
      </c>
      <c r="D19" s="85">
        <v>9351</v>
      </c>
      <c r="E19" s="85">
        <v>9996.3</v>
      </c>
    </row>
    <row r="20" spans="1:5" ht="13.5">
      <c r="A20" s="82" t="s">
        <v>107</v>
      </c>
      <c r="B20" s="83" t="s">
        <v>143</v>
      </c>
      <c r="C20" s="84">
        <v>1387</v>
      </c>
      <c r="D20" s="85">
        <v>1336</v>
      </c>
      <c r="E20" s="85">
        <v>1382.4</v>
      </c>
    </row>
    <row r="21" spans="1:5" ht="13.5">
      <c r="A21" s="12" t="s">
        <v>76</v>
      </c>
      <c r="B21" s="79"/>
      <c r="C21" s="79"/>
      <c r="D21" s="86"/>
      <c r="E21" s="86"/>
    </row>
    <row r="22" spans="1:5" ht="13.5">
      <c r="A22" s="82" t="s">
        <v>108</v>
      </c>
      <c r="B22" s="83" t="s">
        <v>145</v>
      </c>
      <c r="C22" s="84">
        <v>5909</v>
      </c>
      <c r="D22" s="85">
        <v>5357</v>
      </c>
      <c r="E22" s="85">
        <v>5140.4</v>
      </c>
    </row>
    <row r="23" spans="1:5" ht="13.5">
      <c r="A23" s="82" t="s">
        <v>109</v>
      </c>
      <c r="B23" s="83" t="s">
        <v>144</v>
      </c>
      <c r="C23" s="84">
        <v>3633</v>
      </c>
      <c r="D23" s="85">
        <v>3249</v>
      </c>
      <c r="E23" s="85">
        <v>3415.6</v>
      </c>
    </row>
    <row r="24" spans="1:5" ht="13.5">
      <c r="A24" s="82" t="s">
        <v>110</v>
      </c>
      <c r="B24" s="83" t="s">
        <v>144</v>
      </c>
      <c r="C24" s="87">
        <v>4113</v>
      </c>
      <c r="D24" s="88">
        <v>3277</v>
      </c>
      <c r="E24" s="88">
        <v>3778.2</v>
      </c>
    </row>
    <row r="25" spans="1:5" ht="13.5">
      <c r="A25" s="82" t="s">
        <v>111</v>
      </c>
      <c r="B25" s="83" t="s">
        <v>144</v>
      </c>
      <c r="C25" s="84">
        <v>1048</v>
      </c>
      <c r="D25" s="85">
        <v>1089</v>
      </c>
      <c r="E25" s="85">
        <v>987.6</v>
      </c>
    </row>
    <row r="26" spans="1:5" ht="13.5">
      <c r="A26" s="82" t="s">
        <v>112</v>
      </c>
      <c r="B26" s="83" t="s">
        <v>143</v>
      </c>
      <c r="C26" s="84">
        <v>4017</v>
      </c>
      <c r="D26" s="85">
        <v>4398</v>
      </c>
      <c r="E26" s="85">
        <v>4800.6</v>
      </c>
    </row>
    <row r="27" spans="1:5" ht="13.5">
      <c r="A27" s="82" t="s">
        <v>113</v>
      </c>
      <c r="B27" s="83" t="s">
        <v>143</v>
      </c>
      <c r="C27" s="87">
        <v>3917</v>
      </c>
      <c r="D27" s="88">
        <v>3749</v>
      </c>
      <c r="E27" s="88">
        <v>3499.4</v>
      </c>
    </row>
    <row r="28" spans="1:5" ht="13.5">
      <c r="A28" s="82" t="s">
        <v>90</v>
      </c>
      <c r="B28" s="83" t="s">
        <v>142</v>
      </c>
      <c r="C28" s="87">
        <v>2242</v>
      </c>
      <c r="D28" s="88">
        <v>2104</v>
      </c>
      <c r="E28" s="88">
        <v>1783.3</v>
      </c>
    </row>
    <row r="29" spans="1:5" ht="13.5">
      <c r="A29" s="82" t="s">
        <v>86</v>
      </c>
      <c r="B29" s="83" t="s">
        <v>142</v>
      </c>
      <c r="C29" s="84">
        <v>2833</v>
      </c>
      <c r="D29" s="85">
        <v>2882</v>
      </c>
      <c r="E29" s="85">
        <v>2336.3</v>
      </c>
    </row>
    <row r="30" spans="1:5" ht="13.5">
      <c r="A30" s="12" t="s">
        <v>77</v>
      </c>
      <c r="B30" s="79"/>
      <c r="C30" s="79"/>
      <c r="D30" s="86"/>
      <c r="E30" s="86"/>
    </row>
    <row r="31" spans="1:5" ht="13.5">
      <c r="A31" s="82" t="s">
        <v>114</v>
      </c>
      <c r="B31" s="83" t="s">
        <v>142</v>
      </c>
      <c r="C31" s="87">
        <v>1392</v>
      </c>
      <c r="D31" s="88">
        <v>2187</v>
      </c>
      <c r="E31" s="88">
        <v>1094.3</v>
      </c>
    </row>
    <row r="32" spans="1:5" ht="13.5">
      <c r="A32" s="82" t="s">
        <v>124</v>
      </c>
      <c r="B32" s="83" t="s">
        <v>141</v>
      </c>
      <c r="C32" s="84">
        <v>1610</v>
      </c>
      <c r="D32" s="83" t="s">
        <v>140</v>
      </c>
      <c r="E32" s="88">
        <v>660.3</v>
      </c>
    </row>
    <row r="33" spans="1:5" ht="13.5">
      <c r="A33" s="12" t="s">
        <v>78</v>
      </c>
      <c r="B33" s="79"/>
      <c r="C33" s="79"/>
      <c r="D33" s="86"/>
      <c r="E33" s="86"/>
    </row>
    <row r="34" spans="1:5" ht="13.5">
      <c r="A34" s="82" t="s">
        <v>115</v>
      </c>
      <c r="B34" s="83" t="s">
        <v>139</v>
      </c>
      <c r="C34" s="84">
        <v>585</v>
      </c>
      <c r="D34" s="85">
        <v>98</v>
      </c>
      <c r="E34" s="85">
        <v>9.1</v>
      </c>
    </row>
    <row r="35" spans="1:5" ht="13.5">
      <c r="A35" s="82" t="s">
        <v>116</v>
      </c>
      <c r="B35" s="83" t="s">
        <v>137</v>
      </c>
      <c r="C35" s="84">
        <v>2720</v>
      </c>
      <c r="D35" s="85">
        <v>2360</v>
      </c>
      <c r="E35" s="85">
        <v>2148.1</v>
      </c>
    </row>
    <row r="36" spans="1:5" ht="13.5">
      <c r="A36" s="82" t="s">
        <v>117</v>
      </c>
      <c r="B36" s="83" t="s">
        <v>136</v>
      </c>
      <c r="C36" s="84">
        <v>8178</v>
      </c>
      <c r="D36" s="85">
        <v>8084</v>
      </c>
      <c r="E36" s="85">
        <v>9241.4</v>
      </c>
    </row>
    <row r="37" spans="1:5" ht="13.5">
      <c r="A37" s="82" t="s">
        <v>118</v>
      </c>
      <c r="B37" s="83" t="s">
        <v>136</v>
      </c>
      <c r="C37" s="84">
        <v>5125</v>
      </c>
      <c r="D37" s="85">
        <v>4235</v>
      </c>
      <c r="E37" s="85">
        <v>4813.1</v>
      </c>
    </row>
    <row r="38" spans="1:5" ht="13.5">
      <c r="A38" s="82" t="s">
        <v>87</v>
      </c>
      <c r="B38" s="83" t="s">
        <v>136</v>
      </c>
      <c r="C38" s="84">
        <v>1889</v>
      </c>
      <c r="D38" s="85">
        <v>1586</v>
      </c>
      <c r="E38" s="85">
        <v>1932.2</v>
      </c>
    </row>
    <row r="39" spans="1:5" ht="13.5">
      <c r="A39" s="82" t="s">
        <v>88</v>
      </c>
      <c r="B39" s="83" t="s">
        <v>136</v>
      </c>
      <c r="C39" s="84">
        <v>2676</v>
      </c>
      <c r="D39" s="85">
        <v>1644</v>
      </c>
      <c r="E39" s="85">
        <v>1801.2</v>
      </c>
    </row>
    <row r="40" spans="1:5" ht="27">
      <c r="A40" s="82" t="s">
        <v>138</v>
      </c>
      <c r="B40" s="83" t="s">
        <v>137</v>
      </c>
      <c r="C40" s="84">
        <v>678</v>
      </c>
      <c r="D40" s="85">
        <v>762</v>
      </c>
      <c r="E40" s="85">
        <v>803.3</v>
      </c>
    </row>
    <row r="41" spans="1:5" ht="13.5">
      <c r="A41" s="82" t="s">
        <v>119</v>
      </c>
      <c r="B41" s="83" t="s">
        <v>137</v>
      </c>
      <c r="C41" s="84">
        <v>535</v>
      </c>
      <c r="D41" s="85">
        <v>1253</v>
      </c>
      <c r="E41" s="85">
        <v>516.8</v>
      </c>
    </row>
    <row r="42" spans="1:5" ht="13.5">
      <c r="A42" s="82" t="s">
        <v>89</v>
      </c>
      <c r="B42" s="83" t="s">
        <v>137</v>
      </c>
      <c r="C42" s="84">
        <v>2946</v>
      </c>
      <c r="D42" s="85">
        <v>2140</v>
      </c>
      <c r="E42" s="85">
        <v>2276.3</v>
      </c>
    </row>
    <row r="43" spans="1:5" ht="13.5">
      <c r="A43" s="82" t="s">
        <v>120</v>
      </c>
      <c r="B43" s="83" t="s">
        <v>137</v>
      </c>
      <c r="C43" s="89">
        <v>1264</v>
      </c>
      <c r="D43" s="90">
        <v>1107</v>
      </c>
      <c r="E43" s="90">
        <v>1292.7</v>
      </c>
    </row>
    <row r="44" spans="1:5" ht="13.5">
      <c r="A44" s="82" t="s">
        <v>121</v>
      </c>
      <c r="B44" s="83" t="s">
        <v>137</v>
      </c>
      <c r="C44" s="89">
        <v>1759</v>
      </c>
      <c r="D44" s="90">
        <v>1648</v>
      </c>
      <c r="E44" s="90">
        <v>1514.6</v>
      </c>
    </row>
    <row r="45" spans="1:5" ht="13.5">
      <c r="A45" s="82" t="s">
        <v>125</v>
      </c>
      <c r="B45" s="83" t="s">
        <v>137</v>
      </c>
      <c r="C45" s="89">
        <v>2305</v>
      </c>
      <c r="D45" s="90">
        <v>1564</v>
      </c>
      <c r="E45" s="90">
        <v>1802.6</v>
      </c>
    </row>
    <row r="46" spans="1:5" ht="13.5">
      <c r="A46" s="82" t="s">
        <v>122</v>
      </c>
      <c r="B46" s="83" t="s">
        <v>137</v>
      </c>
      <c r="C46" s="89">
        <v>3429</v>
      </c>
      <c r="D46" s="90">
        <v>2689</v>
      </c>
      <c r="E46" s="90">
        <v>2626.2</v>
      </c>
    </row>
    <row r="47" spans="1:5" ht="13.5">
      <c r="A47" s="82" t="s">
        <v>123</v>
      </c>
      <c r="B47" s="83" t="s">
        <v>136</v>
      </c>
      <c r="C47" s="89">
        <v>501</v>
      </c>
      <c r="D47" s="90">
        <v>533</v>
      </c>
      <c r="E47" s="90">
        <v>514.3</v>
      </c>
    </row>
    <row r="48" spans="1:4" ht="13.5">
      <c r="A48" s="74" t="s">
        <v>129</v>
      </c>
      <c r="C48" s="92"/>
      <c r="D48" s="92"/>
    </row>
    <row r="49" ht="13.5">
      <c r="A49" s="74" t="s">
        <v>128</v>
      </c>
    </row>
    <row r="50" spans="1:4" ht="13.5">
      <c r="A50" s="140" t="s">
        <v>147</v>
      </c>
      <c r="B50" s="140"/>
      <c r="C50" s="74"/>
      <c r="D50" s="74"/>
    </row>
    <row r="52" ht="13.5">
      <c r="A52" s="93"/>
    </row>
    <row r="53" ht="13.5">
      <c r="A53" s="93" t="s">
        <v>135</v>
      </c>
    </row>
  </sheetData>
  <sheetProtection/>
  <mergeCells count="1">
    <mergeCell ref="A50:B5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G18" sqref="G18:G19"/>
    </sheetView>
  </sheetViews>
  <sheetFormatPr defaultColWidth="8.875" defaultRowHeight="13.5"/>
  <cols>
    <col min="1" max="1" width="47.125" style="11" customWidth="1"/>
    <col min="2" max="2" width="9.00390625" style="8" customWidth="1"/>
  </cols>
  <sheetData>
    <row r="1" spans="1:2" ht="14.25" thickBot="1">
      <c r="A1" s="22" t="s">
        <v>74</v>
      </c>
      <c r="B1" s="5"/>
    </row>
    <row r="2" spans="1:5" ht="27.75" thickTop="1">
      <c r="A2" s="9" t="s">
        <v>91</v>
      </c>
      <c r="B2" s="1" t="s">
        <v>92</v>
      </c>
      <c r="C2" s="15" t="s">
        <v>127</v>
      </c>
      <c r="D2" s="16">
        <v>21</v>
      </c>
      <c r="E2" s="27">
        <v>22</v>
      </c>
    </row>
    <row r="3" spans="1:5" ht="13.5">
      <c r="A3" s="12" t="s">
        <v>75</v>
      </c>
      <c r="B3" s="6"/>
      <c r="C3" s="3"/>
      <c r="D3" s="17"/>
      <c r="E3" s="28"/>
    </row>
    <row r="4" spans="1:5" ht="13.5">
      <c r="A4" s="10" t="s">
        <v>84</v>
      </c>
      <c r="B4" s="7" t="s">
        <v>93</v>
      </c>
      <c r="C4" s="3">
        <v>5399</v>
      </c>
      <c r="D4" s="18">
        <v>6140</v>
      </c>
      <c r="E4" s="29">
        <v>4388</v>
      </c>
    </row>
    <row r="5" spans="1:5" ht="13.5">
      <c r="A5" s="10" t="s">
        <v>79</v>
      </c>
      <c r="B5" s="7" t="s">
        <v>94</v>
      </c>
      <c r="C5" s="2">
        <v>4125</v>
      </c>
      <c r="D5" s="18">
        <v>3672</v>
      </c>
      <c r="E5" s="29">
        <v>2297</v>
      </c>
    </row>
    <row r="6" spans="1:5" ht="13.5">
      <c r="A6" s="10" t="s">
        <v>95</v>
      </c>
      <c r="B6" s="7" t="s">
        <v>93</v>
      </c>
      <c r="C6" s="2">
        <v>3134</v>
      </c>
      <c r="D6" s="18">
        <v>2726</v>
      </c>
      <c r="E6" s="29">
        <v>2020</v>
      </c>
    </row>
    <row r="7" spans="1:5" ht="13.5">
      <c r="A7" s="10" t="s">
        <v>96</v>
      </c>
      <c r="B7" s="7" t="s">
        <v>97</v>
      </c>
      <c r="C7" s="2">
        <v>2007</v>
      </c>
      <c r="D7" s="18">
        <v>2263</v>
      </c>
      <c r="E7" s="29">
        <v>1923</v>
      </c>
    </row>
    <row r="8" spans="1:5" ht="13.5">
      <c r="A8" s="10" t="s">
        <v>98</v>
      </c>
      <c r="B8" s="7" t="s">
        <v>97</v>
      </c>
      <c r="C8" s="2">
        <v>1693</v>
      </c>
      <c r="D8" s="18">
        <v>2302</v>
      </c>
      <c r="E8" s="29">
        <v>1414</v>
      </c>
    </row>
    <row r="9" spans="1:5" ht="13.5">
      <c r="A9" s="10" t="s">
        <v>99</v>
      </c>
      <c r="B9" s="7" t="s">
        <v>97</v>
      </c>
      <c r="C9" s="2">
        <v>1628</v>
      </c>
      <c r="D9" s="18">
        <v>1426</v>
      </c>
      <c r="E9" s="29">
        <v>1216</v>
      </c>
    </row>
    <row r="10" spans="1:5" ht="13.5">
      <c r="A10" s="10" t="s">
        <v>83</v>
      </c>
      <c r="B10" s="7" t="s">
        <v>100</v>
      </c>
      <c r="C10" s="2">
        <v>9238</v>
      </c>
      <c r="D10" s="18">
        <v>9411</v>
      </c>
      <c r="E10" s="29">
        <v>6580</v>
      </c>
    </row>
    <row r="11" spans="1:5" ht="13.5">
      <c r="A11" s="10" t="s">
        <v>101</v>
      </c>
      <c r="B11" s="7" t="s">
        <v>97</v>
      </c>
      <c r="C11" s="2">
        <v>1018</v>
      </c>
      <c r="D11" s="18">
        <v>1175</v>
      </c>
      <c r="E11" s="29">
        <v>954</v>
      </c>
    </row>
    <row r="12" spans="1:5" ht="13.5">
      <c r="A12" s="10" t="s">
        <v>102</v>
      </c>
      <c r="B12" s="7" t="s">
        <v>97</v>
      </c>
      <c r="C12" s="2">
        <v>2734</v>
      </c>
      <c r="D12" s="18">
        <v>2336</v>
      </c>
      <c r="E12" s="29">
        <v>1764</v>
      </c>
    </row>
    <row r="13" spans="1:5" ht="13.5">
      <c r="A13" s="10" t="s">
        <v>82</v>
      </c>
      <c r="B13" s="7" t="s">
        <v>103</v>
      </c>
      <c r="C13" s="2">
        <v>1092</v>
      </c>
      <c r="D13" s="18">
        <v>945</v>
      </c>
      <c r="E13" s="29">
        <v>716</v>
      </c>
    </row>
    <row r="14" spans="1:5" ht="13.5">
      <c r="A14" s="10" t="s">
        <v>80</v>
      </c>
      <c r="B14" s="7" t="s">
        <v>97</v>
      </c>
      <c r="C14" s="2">
        <v>5377</v>
      </c>
      <c r="D14" s="18">
        <v>5686</v>
      </c>
      <c r="E14" s="29">
        <v>4889</v>
      </c>
    </row>
    <row r="15" spans="1:5" ht="13.5">
      <c r="A15" s="10" t="s">
        <v>104</v>
      </c>
      <c r="B15" s="7" t="s">
        <v>97</v>
      </c>
      <c r="C15" s="2">
        <v>1844</v>
      </c>
      <c r="D15" s="18">
        <v>1908</v>
      </c>
      <c r="E15" s="29">
        <v>1986</v>
      </c>
    </row>
    <row r="16" spans="1:5" ht="13.5">
      <c r="A16" s="10" t="s">
        <v>85</v>
      </c>
      <c r="B16" s="7" t="s">
        <v>97</v>
      </c>
      <c r="C16" s="2">
        <v>1103</v>
      </c>
      <c r="D16" s="18">
        <v>974</v>
      </c>
      <c r="E16" s="29">
        <v>976</v>
      </c>
    </row>
    <row r="17" spans="1:5" ht="13.5">
      <c r="A17" s="10" t="s">
        <v>105</v>
      </c>
      <c r="B17" s="7" t="s">
        <v>97</v>
      </c>
      <c r="C17" s="2">
        <v>4784</v>
      </c>
      <c r="D17" s="18">
        <v>6753</v>
      </c>
      <c r="E17" s="29">
        <v>6897</v>
      </c>
    </row>
    <row r="18" spans="1:5" ht="13.5">
      <c r="A18" s="10" t="s">
        <v>106</v>
      </c>
      <c r="B18" s="7" t="s">
        <v>103</v>
      </c>
      <c r="C18" s="2">
        <v>7319</v>
      </c>
      <c r="D18" s="18">
        <v>6014</v>
      </c>
      <c r="E18" s="29">
        <v>5550</v>
      </c>
    </row>
    <row r="19" spans="1:5" ht="13.5">
      <c r="A19" s="10" t="s">
        <v>81</v>
      </c>
      <c r="B19" s="7" t="s">
        <v>103</v>
      </c>
      <c r="C19" s="2">
        <v>9783</v>
      </c>
      <c r="D19" s="18">
        <v>9103</v>
      </c>
      <c r="E19" s="29">
        <v>9351</v>
      </c>
    </row>
    <row r="20" spans="1:5" ht="13.5">
      <c r="A20" s="10" t="s">
        <v>107</v>
      </c>
      <c r="B20" s="7" t="s">
        <v>93</v>
      </c>
      <c r="C20" s="2">
        <v>1389</v>
      </c>
      <c r="D20" s="18">
        <v>1387</v>
      </c>
      <c r="E20" s="29">
        <v>1336</v>
      </c>
    </row>
    <row r="21" spans="1:5" ht="13.5">
      <c r="A21" s="12" t="s">
        <v>76</v>
      </c>
      <c r="B21" s="6"/>
      <c r="C21" s="6"/>
      <c r="D21" s="19"/>
      <c r="E21" s="30"/>
    </row>
    <row r="22" spans="1:5" ht="13.5">
      <c r="A22" s="10" t="s">
        <v>108</v>
      </c>
      <c r="B22" s="7" t="s">
        <v>103</v>
      </c>
      <c r="C22" s="2">
        <v>5978</v>
      </c>
      <c r="D22" s="18">
        <v>5909</v>
      </c>
      <c r="E22" s="29">
        <v>5357</v>
      </c>
    </row>
    <row r="23" spans="1:5" ht="13.5">
      <c r="A23" s="10" t="s">
        <v>109</v>
      </c>
      <c r="B23" s="7" t="s">
        <v>97</v>
      </c>
      <c r="C23" s="2">
        <v>3233</v>
      </c>
      <c r="D23" s="18">
        <v>3633</v>
      </c>
      <c r="E23" s="29">
        <v>3249</v>
      </c>
    </row>
    <row r="24" spans="1:5" ht="13.5">
      <c r="A24" s="10" t="s">
        <v>110</v>
      </c>
      <c r="B24" s="7" t="s">
        <v>97</v>
      </c>
      <c r="C24" s="4">
        <v>4393</v>
      </c>
      <c r="D24" s="20">
        <v>4113</v>
      </c>
      <c r="E24" s="31">
        <v>3277</v>
      </c>
    </row>
    <row r="25" spans="1:5" ht="13.5">
      <c r="A25" s="10" t="s">
        <v>111</v>
      </c>
      <c r="B25" s="7" t="s">
        <v>97</v>
      </c>
      <c r="C25" s="2">
        <v>1434</v>
      </c>
      <c r="D25" s="18">
        <v>1048</v>
      </c>
      <c r="E25" s="29">
        <v>1089</v>
      </c>
    </row>
    <row r="26" spans="1:5" ht="13.5">
      <c r="A26" s="10" t="s">
        <v>112</v>
      </c>
      <c r="B26" s="7" t="s">
        <v>93</v>
      </c>
      <c r="C26" s="2">
        <v>4071</v>
      </c>
      <c r="D26" s="18">
        <v>4017</v>
      </c>
      <c r="E26" s="29">
        <v>4398</v>
      </c>
    </row>
    <row r="27" spans="1:5" ht="13.5">
      <c r="A27" s="10" t="s">
        <v>113</v>
      </c>
      <c r="B27" s="7" t="s">
        <v>93</v>
      </c>
      <c r="C27" s="4">
        <v>4187</v>
      </c>
      <c r="D27" s="20">
        <v>3917</v>
      </c>
      <c r="E27" s="31">
        <v>3749</v>
      </c>
    </row>
    <row r="28" spans="1:5" ht="13.5">
      <c r="A28" s="10" t="s">
        <v>90</v>
      </c>
      <c r="B28" s="7" t="s">
        <v>97</v>
      </c>
      <c r="C28" s="4">
        <v>2606</v>
      </c>
      <c r="D28" s="20">
        <v>2242</v>
      </c>
      <c r="E28" s="31">
        <v>2104</v>
      </c>
    </row>
    <row r="29" spans="1:5" ht="13.5">
      <c r="A29" s="10" t="s">
        <v>86</v>
      </c>
      <c r="B29" s="7" t="s">
        <v>97</v>
      </c>
      <c r="C29" s="2">
        <v>2983</v>
      </c>
      <c r="D29" s="18">
        <v>2833</v>
      </c>
      <c r="E29" s="29">
        <v>2882</v>
      </c>
    </row>
    <row r="30" spans="1:5" ht="13.5">
      <c r="A30" s="12" t="s">
        <v>77</v>
      </c>
      <c r="B30" s="6"/>
      <c r="C30" s="3"/>
      <c r="D30" s="19"/>
      <c r="E30" s="30"/>
    </row>
    <row r="31" spans="1:5" ht="13.5">
      <c r="A31" s="10" t="s">
        <v>114</v>
      </c>
      <c r="B31" s="7" t="s">
        <v>97</v>
      </c>
      <c r="C31" s="4">
        <v>1714</v>
      </c>
      <c r="D31" s="20">
        <v>1392</v>
      </c>
      <c r="E31" s="31">
        <v>2187</v>
      </c>
    </row>
    <row r="32" spans="1:5" ht="13.5">
      <c r="A32" s="10" t="s">
        <v>124</v>
      </c>
      <c r="B32" s="7" t="s">
        <v>103</v>
      </c>
      <c r="C32" s="2">
        <v>1594</v>
      </c>
      <c r="D32" s="18">
        <v>1610</v>
      </c>
      <c r="E32" s="32" t="s">
        <v>130</v>
      </c>
    </row>
    <row r="33" spans="1:5" ht="13.5">
      <c r="A33" s="12" t="s">
        <v>78</v>
      </c>
      <c r="B33" s="6"/>
      <c r="C33" s="6"/>
      <c r="D33" s="19"/>
      <c r="E33" s="30"/>
    </row>
    <row r="34" spans="1:5" ht="13.5">
      <c r="A34" s="10" t="s">
        <v>115</v>
      </c>
      <c r="B34" s="7" t="s">
        <v>93</v>
      </c>
      <c r="C34" s="2">
        <v>1426</v>
      </c>
      <c r="D34" s="18">
        <v>585</v>
      </c>
      <c r="E34" s="29">
        <v>98</v>
      </c>
    </row>
    <row r="35" spans="1:5" ht="13.5">
      <c r="A35" s="10" t="s">
        <v>116</v>
      </c>
      <c r="B35" s="7" t="s">
        <v>97</v>
      </c>
      <c r="C35" s="2">
        <v>2767</v>
      </c>
      <c r="D35" s="18">
        <v>2720</v>
      </c>
      <c r="E35" s="29">
        <v>2360</v>
      </c>
    </row>
    <row r="36" spans="1:5" ht="13.5">
      <c r="A36" s="10" t="s">
        <v>117</v>
      </c>
      <c r="B36" s="7" t="s">
        <v>103</v>
      </c>
      <c r="C36" s="2">
        <v>7360</v>
      </c>
      <c r="D36" s="18">
        <v>8178</v>
      </c>
      <c r="E36" s="29">
        <v>8084</v>
      </c>
    </row>
    <row r="37" spans="1:5" ht="13.5">
      <c r="A37" s="10" t="s">
        <v>118</v>
      </c>
      <c r="B37" s="7" t="s">
        <v>103</v>
      </c>
      <c r="C37" s="2">
        <v>7303</v>
      </c>
      <c r="D37" s="18">
        <v>5125</v>
      </c>
      <c r="E37" s="29">
        <v>4235</v>
      </c>
    </row>
    <row r="38" spans="1:5" ht="13.5">
      <c r="A38" s="10" t="s">
        <v>87</v>
      </c>
      <c r="B38" s="7" t="s">
        <v>103</v>
      </c>
      <c r="C38" s="2">
        <v>2442</v>
      </c>
      <c r="D38" s="18">
        <v>1889</v>
      </c>
      <c r="E38" s="29">
        <v>1586</v>
      </c>
    </row>
    <row r="39" spans="1:5" ht="13.5">
      <c r="A39" s="10" t="s">
        <v>88</v>
      </c>
      <c r="B39" s="7" t="s">
        <v>103</v>
      </c>
      <c r="C39" s="2">
        <v>3131</v>
      </c>
      <c r="D39" s="18">
        <v>2676</v>
      </c>
      <c r="E39" s="29">
        <v>1644</v>
      </c>
    </row>
    <row r="40" spans="1:5" ht="27">
      <c r="A40" s="26" t="s">
        <v>131</v>
      </c>
      <c r="B40" s="7" t="s">
        <v>97</v>
      </c>
      <c r="C40" s="2">
        <v>1138</v>
      </c>
      <c r="D40" s="18">
        <v>678</v>
      </c>
      <c r="E40" s="29">
        <v>762</v>
      </c>
    </row>
    <row r="41" spans="1:5" ht="13.5">
      <c r="A41" s="10" t="s">
        <v>119</v>
      </c>
      <c r="B41" s="7" t="s">
        <v>97</v>
      </c>
      <c r="C41" s="2">
        <v>1318</v>
      </c>
      <c r="D41" s="18">
        <v>535</v>
      </c>
      <c r="E41" s="29">
        <v>1253</v>
      </c>
    </row>
    <row r="42" spans="1:5" ht="13.5">
      <c r="A42" s="10" t="s">
        <v>89</v>
      </c>
      <c r="B42" s="7" t="s">
        <v>97</v>
      </c>
      <c r="C42" s="2">
        <v>2632</v>
      </c>
      <c r="D42" s="18">
        <v>2946</v>
      </c>
      <c r="E42" s="29">
        <v>2140</v>
      </c>
    </row>
    <row r="43" spans="1:5" ht="13.5">
      <c r="A43" s="10" t="s">
        <v>120</v>
      </c>
      <c r="B43" s="7" t="s">
        <v>97</v>
      </c>
      <c r="C43" s="2">
        <v>1371</v>
      </c>
      <c r="D43" s="21">
        <v>1264</v>
      </c>
      <c r="E43" s="33">
        <v>1107</v>
      </c>
    </row>
    <row r="44" spans="1:5" ht="13.5">
      <c r="A44" s="10" t="s">
        <v>121</v>
      </c>
      <c r="B44" s="7" t="s">
        <v>97</v>
      </c>
      <c r="C44" s="2">
        <v>1789</v>
      </c>
      <c r="D44" s="21">
        <v>1759</v>
      </c>
      <c r="E44" s="33">
        <v>1648</v>
      </c>
    </row>
    <row r="45" spans="1:5" ht="13.5">
      <c r="A45" s="10" t="s">
        <v>125</v>
      </c>
      <c r="B45" s="7" t="s">
        <v>97</v>
      </c>
      <c r="C45" s="2">
        <v>2271</v>
      </c>
      <c r="D45" s="21">
        <v>2305</v>
      </c>
      <c r="E45" s="33">
        <v>1564</v>
      </c>
    </row>
    <row r="46" spans="1:5" ht="13.5">
      <c r="A46" s="10" t="s">
        <v>122</v>
      </c>
      <c r="B46" s="7" t="s">
        <v>97</v>
      </c>
      <c r="C46" s="2">
        <v>2111</v>
      </c>
      <c r="D46" s="21">
        <v>3429</v>
      </c>
      <c r="E46" s="33">
        <v>2689</v>
      </c>
    </row>
    <row r="47" spans="1:5" ht="13.5">
      <c r="A47" s="10" t="s">
        <v>123</v>
      </c>
      <c r="B47" s="7" t="s">
        <v>103</v>
      </c>
      <c r="C47" s="2">
        <v>1731</v>
      </c>
      <c r="D47" s="21">
        <v>501</v>
      </c>
      <c r="E47" s="33">
        <v>533</v>
      </c>
    </row>
    <row r="48" spans="1:5" ht="13.5">
      <c r="A48" s="22" t="s">
        <v>129</v>
      </c>
      <c r="B48" s="23"/>
      <c r="C48" s="24"/>
      <c r="D48" s="13"/>
      <c r="E48" s="13"/>
    </row>
    <row r="49" spans="1:3" ht="13.5">
      <c r="A49" s="22" t="s">
        <v>128</v>
      </c>
      <c r="B49" s="23"/>
      <c r="C49" s="25"/>
    </row>
    <row r="50" spans="1:5" ht="13.5">
      <c r="A50" s="141" t="s">
        <v>132</v>
      </c>
      <c r="B50" s="141"/>
      <c r="C50" s="141"/>
      <c r="D50" s="11"/>
      <c r="E50" s="11"/>
    </row>
    <row r="52" ht="13.5">
      <c r="A52" s="14"/>
    </row>
    <row r="53" ht="13.5">
      <c r="A53" s="14" t="s">
        <v>126</v>
      </c>
    </row>
  </sheetData>
  <sheetProtection/>
  <mergeCells count="1">
    <mergeCell ref="A50:C50"/>
  </mergeCells>
  <printOptions/>
  <pageMargins left="0.7" right="0.7" top="0.75" bottom="0.75" header="0.3" footer="0.3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26" sqref="B26"/>
    </sheetView>
  </sheetViews>
  <sheetFormatPr defaultColWidth="8.875" defaultRowHeight="13.5"/>
  <cols>
    <col min="1" max="1" width="47.125" style="11" customWidth="1"/>
    <col min="2" max="2" width="9.00390625" style="8" customWidth="1"/>
  </cols>
  <sheetData>
    <row r="1" spans="1:2" ht="23.25" customHeight="1" thickBot="1">
      <c r="A1" s="34" t="s">
        <v>133</v>
      </c>
      <c r="B1" s="5"/>
    </row>
    <row r="2" spans="1:5" ht="35.25" customHeight="1" thickTop="1">
      <c r="A2" s="35" t="s">
        <v>91</v>
      </c>
      <c r="B2" s="1" t="s">
        <v>92</v>
      </c>
      <c r="C2" s="36" t="s">
        <v>134</v>
      </c>
      <c r="D2" s="37">
        <v>19</v>
      </c>
      <c r="E2" s="37">
        <v>20</v>
      </c>
    </row>
    <row r="3" spans="1:5" ht="13.5">
      <c r="A3" s="143" t="s">
        <v>75</v>
      </c>
      <c r="B3" s="144"/>
      <c r="C3" s="144"/>
      <c r="D3" s="144"/>
      <c r="E3" s="144"/>
    </row>
    <row r="4" spans="1:5" ht="13.5">
      <c r="A4" s="10" t="s">
        <v>84</v>
      </c>
      <c r="B4" s="7" t="s">
        <v>3</v>
      </c>
      <c r="C4" s="38">
        <v>7100</v>
      </c>
      <c r="D4" s="38">
        <v>6143</v>
      </c>
      <c r="E4" s="3">
        <v>5399</v>
      </c>
    </row>
    <row r="5" spans="1:5" ht="13.5">
      <c r="A5" s="10" t="s">
        <v>79</v>
      </c>
      <c r="B5" s="7" t="s">
        <v>4</v>
      </c>
      <c r="C5" s="39">
        <v>5027</v>
      </c>
      <c r="D5" s="2">
        <v>3731</v>
      </c>
      <c r="E5" s="2">
        <v>4125</v>
      </c>
    </row>
    <row r="6" spans="1:5" ht="13.5">
      <c r="A6" s="10" t="s">
        <v>95</v>
      </c>
      <c r="B6" s="7" t="s">
        <v>3</v>
      </c>
      <c r="C6" s="2">
        <v>2872</v>
      </c>
      <c r="D6" s="2">
        <v>3083</v>
      </c>
      <c r="E6" s="2">
        <v>3134</v>
      </c>
    </row>
    <row r="7" spans="1:5" ht="13.5">
      <c r="A7" s="10" t="s">
        <v>96</v>
      </c>
      <c r="B7" s="7" t="s">
        <v>4</v>
      </c>
      <c r="C7" s="2">
        <v>1651</v>
      </c>
      <c r="D7" s="2">
        <v>1959</v>
      </c>
      <c r="E7" s="2">
        <v>2007</v>
      </c>
    </row>
    <row r="8" spans="1:5" ht="13.5">
      <c r="A8" s="10" t="s">
        <v>98</v>
      </c>
      <c r="B8" s="7" t="s">
        <v>4</v>
      </c>
      <c r="C8" s="2">
        <v>1793</v>
      </c>
      <c r="D8" s="2">
        <v>2216</v>
      </c>
      <c r="E8" s="2">
        <v>1693</v>
      </c>
    </row>
    <row r="9" spans="1:5" ht="13.5">
      <c r="A9" s="10" t="s">
        <v>99</v>
      </c>
      <c r="B9" s="7" t="s">
        <v>4</v>
      </c>
      <c r="C9" s="2">
        <v>1887</v>
      </c>
      <c r="D9" s="2">
        <v>2533</v>
      </c>
      <c r="E9" s="2">
        <v>1628</v>
      </c>
    </row>
    <row r="10" spans="1:5" ht="13.5">
      <c r="A10" s="10" t="s">
        <v>83</v>
      </c>
      <c r="B10" s="7" t="s">
        <v>5</v>
      </c>
      <c r="C10" s="2">
        <v>8857</v>
      </c>
      <c r="D10" s="2">
        <v>9441</v>
      </c>
      <c r="E10" s="2">
        <v>9238</v>
      </c>
    </row>
    <row r="11" spans="1:5" ht="13.5">
      <c r="A11" s="10" t="s">
        <v>101</v>
      </c>
      <c r="B11" s="7" t="s">
        <v>6</v>
      </c>
      <c r="C11" s="2">
        <v>741</v>
      </c>
      <c r="D11" s="2">
        <v>903</v>
      </c>
      <c r="E11" s="2">
        <v>1018</v>
      </c>
    </row>
    <row r="12" spans="1:5" ht="13.5">
      <c r="A12" s="10" t="s">
        <v>102</v>
      </c>
      <c r="B12" s="7" t="s">
        <v>6</v>
      </c>
      <c r="C12" s="2">
        <v>2224</v>
      </c>
      <c r="D12" s="2">
        <v>1782</v>
      </c>
      <c r="E12" s="2">
        <v>2734</v>
      </c>
    </row>
    <row r="13" spans="1:5" ht="13.5">
      <c r="A13" s="10" t="s">
        <v>82</v>
      </c>
      <c r="B13" s="7" t="s">
        <v>7</v>
      </c>
      <c r="C13" s="2">
        <v>1656</v>
      </c>
      <c r="D13" s="2">
        <v>1391</v>
      </c>
      <c r="E13" s="2">
        <v>1092</v>
      </c>
    </row>
    <row r="14" spans="1:5" ht="13.5">
      <c r="A14" s="10" t="s">
        <v>80</v>
      </c>
      <c r="B14" s="7" t="s">
        <v>6</v>
      </c>
      <c r="C14" s="2">
        <v>5716</v>
      </c>
      <c r="D14" s="2">
        <v>5108</v>
      </c>
      <c r="E14" s="2">
        <v>5377</v>
      </c>
    </row>
    <row r="15" spans="1:5" ht="13.5">
      <c r="A15" s="10" t="s">
        <v>104</v>
      </c>
      <c r="B15" s="7" t="s">
        <v>6</v>
      </c>
      <c r="C15" s="2">
        <v>1823</v>
      </c>
      <c r="D15" s="2">
        <v>2160</v>
      </c>
      <c r="E15" s="2">
        <v>1844</v>
      </c>
    </row>
    <row r="16" spans="1:5" ht="13.5">
      <c r="A16" s="10" t="s">
        <v>85</v>
      </c>
      <c r="B16" s="7" t="s">
        <v>6</v>
      </c>
      <c r="C16" s="2">
        <v>1223</v>
      </c>
      <c r="D16" s="2">
        <v>1049</v>
      </c>
      <c r="E16" s="2">
        <v>1103</v>
      </c>
    </row>
    <row r="17" spans="1:5" ht="13.5">
      <c r="A17" s="10" t="s">
        <v>105</v>
      </c>
      <c r="B17" s="7" t="s">
        <v>6</v>
      </c>
      <c r="C17" s="2">
        <v>6256</v>
      </c>
      <c r="D17" s="2">
        <v>6109</v>
      </c>
      <c r="E17" s="2">
        <v>4784</v>
      </c>
    </row>
    <row r="18" spans="1:5" ht="13.5">
      <c r="A18" s="10" t="s">
        <v>106</v>
      </c>
      <c r="B18" s="7" t="s">
        <v>7</v>
      </c>
      <c r="C18" s="2">
        <v>6739</v>
      </c>
      <c r="D18" s="2">
        <v>5930</v>
      </c>
      <c r="E18" s="2">
        <v>7319</v>
      </c>
    </row>
    <row r="19" spans="1:5" ht="13.5">
      <c r="A19" s="10" t="s">
        <v>81</v>
      </c>
      <c r="B19" s="7" t="s">
        <v>8</v>
      </c>
      <c r="C19" s="2">
        <v>10009</v>
      </c>
      <c r="D19" s="2">
        <v>9262</v>
      </c>
      <c r="E19" s="2">
        <v>9783</v>
      </c>
    </row>
    <row r="20" spans="1:5" ht="13.5">
      <c r="A20" s="10" t="s">
        <v>107</v>
      </c>
      <c r="B20" s="7" t="s">
        <v>9</v>
      </c>
      <c r="C20" s="2">
        <v>1924</v>
      </c>
      <c r="D20" s="2">
        <v>1185</v>
      </c>
      <c r="E20" s="2">
        <v>1389</v>
      </c>
    </row>
    <row r="21" spans="1:5" ht="13.5">
      <c r="A21" s="143" t="s">
        <v>76</v>
      </c>
      <c r="B21" s="144"/>
      <c r="C21" s="144"/>
      <c r="D21" s="144"/>
      <c r="E21" s="144"/>
    </row>
    <row r="22" spans="1:5" ht="13.5">
      <c r="A22" s="10" t="s">
        <v>108</v>
      </c>
      <c r="B22" s="7" t="s">
        <v>7</v>
      </c>
      <c r="C22" s="2">
        <v>5808</v>
      </c>
      <c r="D22" s="2">
        <v>6103</v>
      </c>
      <c r="E22" s="2">
        <v>5978</v>
      </c>
    </row>
    <row r="23" spans="1:5" ht="13.5">
      <c r="A23" s="10" t="s">
        <v>109</v>
      </c>
      <c r="B23" s="7" t="s">
        <v>6</v>
      </c>
      <c r="C23" s="2">
        <v>2967</v>
      </c>
      <c r="D23" s="2">
        <v>3071</v>
      </c>
      <c r="E23" s="2">
        <v>3233</v>
      </c>
    </row>
    <row r="24" spans="1:5" ht="13.5">
      <c r="A24" s="10" t="s">
        <v>110</v>
      </c>
      <c r="B24" s="7" t="s">
        <v>6</v>
      </c>
      <c r="C24" s="4">
        <v>4093</v>
      </c>
      <c r="D24" s="4">
        <v>4267</v>
      </c>
      <c r="E24" s="4">
        <v>4393</v>
      </c>
    </row>
    <row r="25" spans="1:5" ht="13.5">
      <c r="A25" s="10" t="s">
        <v>111</v>
      </c>
      <c r="B25" s="7" t="s">
        <v>6</v>
      </c>
      <c r="C25" s="2">
        <v>2791</v>
      </c>
      <c r="D25" s="2">
        <v>2603</v>
      </c>
      <c r="E25" s="2">
        <v>1434</v>
      </c>
    </row>
    <row r="26" spans="1:5" ht="13.5">
      <c r="A26" s="10" t="s">
        <v>112</v>
      </c>
      <c r="B26" s="7" t="s">
        <v>10</v>
      </c>
      <c r="C26" s="2">
        <v>4063</v>
      </c>
      <c r="D26" s="2">
        <v>4322</v>
      </c>
      <c r="E26" s="2">
        <v>4071</v>
      </c>
    </row>
    <row r="27" spans="1:5" ht="13.5">
      <c r="A27" s="10" t="s">
        <v>113</v>
      </c>
      <c r="B27" s="7" t="s">
        <v>10</v>
      </c>
      <c r="C27" s="2">
        <v>4167</v>
      </c>
      <c r="D27" s="4">
        <v>4215</v>
      </c>
      <c r="E27" s="4">
        <v>4187</v>
      </c>
    </row>
    <row r="28" spans="1:5" ht="13.5">
      <c r="A28" s="10" t="s">
        <v>90</v>
      </c>
      <c r="B28" s="7" t="s">
        <v>6</v>
      </c>
      <c r="C28" s="2">
        <v>2551</v>
      </c>
      <c r="D28" s="4">
        <v>2503</v>
      </c>
      <c r="E28" s="4">
        <v>2606</v>
      </c>
    </row>
    <row r="29" spans="1:5" ht="13.5">
      <c r="A29" s="10" t="s">
        <v>86</v>
      </c>
      <c r="B29" s="7" t="s">
        <v>6</v>
      </c>
      <c r="C29" s="2">
        <v>3562</v>
      </c>
      <c r="D29" s="2">
        <v>2675</v>
      </c>
      <c r="E29" s="2">
        <v>2983</v>
      </c>
    </row>
    <row r="30" spans="1:5" ht="13.5">
      <c r="A30" s="143" t="s">
        <v>77</v>
      </c>
      <c r="B30" s="144"/>
      <c r="C30" s="144"/>
      <c r="D30" s="144"/>
      <c r="E30" s="144"/>
    </row>
    <row r="31" spans="1:5" ht="13.5">
      <c r="A31" s="10" t="s">
        <v>114</v>
      </c>
      <c r="B31" s="7" t="s">
        <v>6</v>
      </c>
      <c r="C31" s="2">
        <v>1642</v>
      </c>
      <c r="D31" s="4">
        <v>1604</v>
      </c>
      <c r="E31" s="4">
        <v>1714</v>
      </c>
    </row>
    <row r="32" spans="1:5" ht="13.5">
      <c r="A32" s="10" t="s">
        <v>124</v>
      </c>
      <c r="B32" s="7" t="s">
        <v>7</v>
      </c>
      <c r="C32" s="2">
        <v>1508</v>
      </c>
      <c r="D32" s="2">
        <v>1553</v>
      </c>
      <c r="E32" s="2">
        <v>1594</v>
      </c>
    </row>
    <row r="33" spans="1:5" ht="13.5">
      <c r="A33" s="143" t="s">
        <v>78</v>
      </c>
      <c r="B33" s="144"/>
      <c r="C33" s="144"/>
      <c r="D33" s="144"/>
      <c r="E33" s="144"/>
    </row>
    <row r="34" spans="1:5" ht="13.5">
      <c r="A34" s="10" t="s">
        <v>115</v>
      </c>
      <c r="B34" s="7" t="s">
        <v>10</v>
      </c>
      <c r="C34" s="2">
        <v>991</v>
      </c>
      <c r="D34" s="2">
        <v>1415</v>
      </c>
      <c r="E34" s="2">
        <v>1426</v>
      </c>
    </row>
    <row r="35" spans="1:5" ht="13.5">
      <c r="A35" s="10" t="s">
        <v>116</v>
      </c>
      <c r="B35" s="7" t="s">
        <v>11</v>
      </c>
      <c r="C35" s="2">
        <v>2849</v>
      </c>
      <c r="D35" s="2">
        <v>2949</v>
      </c>
      <c r="E35" s="2">
        <v>2767</v>
      </c>
    </row>
    <row r="36" spans="1:5" ht="13.5">
      <c r="A36" s="10" t="s">
        <v>117</v>
      </c>
      <c r="B36" s="7" t="s">
        <v>7</v>
      </c>
      <c r="C36" s="2">
        <v>6459</v>
      </c>
      <c r="D36" s="2">
        <v>6917</v>
      </c>
      <c r="E36" s="2">
        <v>7360</v>
      </c>
    </row>
    <row r="37" spans="1:5" ht="13.5">
      <c r="A37" s="10" t="s">
        <v>118</v>
      </c>
      <c r="B37" s="7" t="s">
        <v>7</v>
      </c>
      <c r="C37" s="2">
        <v>455</v>
      </c>
      <c r="D37" s="2">
        <v>3243</v>
      </c>
      <c r="E37" s="2">
        <v>7303</v>
      </c>
    </row>
    <row r="38" spans="1:5" ht="13.5">
      <c r="A38" s="10" t="s">
        <v>87</v>
      </c>
      <c r="B38" s="7" t="s">
        <v>7</v>
      </c>
      <c r="C38" s="2">
        <v>2402</v>
      </c>
      <c r="D38" s="2">
        <v>2601</v>
      </c>
      <c r="E38" s="2">
        <v>2442</v>
      </c>
    </row>
    <row r="39" spans="1:5" ht="13.5">
      <c r="A39" s="10" t="s">
        <v>88</v>
      </c>
      <c r="B39" s="7" t="s">
        <v>7</v>
      </c>
      <c r="C39" s="2">
        <v>2744</v>
      </c>
      <c r="D39" s="2">
        <v>2517</v>
      </c>
      <c r="E39" s="2">
        <v>3131</v>
      </c>
    </row>
    <row r="40" spans="1:5" ht="30" customHeight="1">
      <c r="A40" s="10" t="s">
        <v>29</v>
      </c>
      <c r="B40" s="7" t="s">
        <v>6</v>
      </c>
      <c r="C40" s="2">
        <v>1506</v>
      </c>
      <c r="D40" s="2">
        <v>1423</v>
      </c>
      <c r="E40" s="2">
        <v>1138</v>
      </c>
    </row>
    <row r="41" spans="1:5" ht="13.5">
      <c r="A41" s="10" t="s">
        <v>119</v>
      </c>
      <c r="B41" s="7" t="s">
        <v>6</v>
      </c>
      <c r="C41" s="2">
        <v>1097</v>
      </c>
      <c r="D41" s="2">
        <v>963</v>
      </c>
      <c r="E41" s="2">
        <v>1318</v>
      </c>
    </row>
    <row r="42" spans="1:5" ht="13.5">
      <c r="A42" s="10" t="s">
        <v>89</v>
      </c>
      <c r="B42" s="7" t="s">
        <v>6</v>
      </c>
      <c r="C42" s="2">
        <v>2035</v>
      </c>
      <c r="D42" s="2">
        <v>2906</v>
      </c>
      <c r="E42" s="2">
        <v>2632</v>
      </c>
    </row>
    <row r="43" spans="1:5" ht="13.5">
      <c r="A43" s="10" t="s">
        <v>120</v>
      </c>
      <c r="B43" s="7" t="s">
        <v>6</v>
      </c>
      <c r="C43" s="2">
        <v>1635</v>
      </c>
      <c r="D43" s="2">
        <v>1329</v>
      </c>
      <c r="E43" s="2">
        <v>1371</v>
      </c>
    </row>
    <row r="44" spans="1:5" ht="13.5">
      <c r="A44" s="10" t="s">
        <v>121</v>
      </c>
      <c r="B44" s="7" t="s">
        <v>6</v>
      </c>
      <c r="C44" s="2">
        <v>1780</v>
      </c>
      <c r="D44" s="2">
        <v>2193</v>
      </c>
      <c r="E44" s="2">
        <v>1789</v>
      </c>
    </row>
    <row r="45" spans="1:5" ht="13.5">
      <c r="A45" s="10" t="s">
        <v>125</v>
      </c>
      <c r="B45" s="7" t="s">
        <v>6</v>
      </c>
      <c r="C45" s="2">
        <v>1833</v>
      </c>
      <c r="D45" s="2">
        <v>1397</v>
      </c>
      <c r="E45" s="2">
        <v>2271</v>
      </c>
    </row>
    <row r="46" spans="1:5" ht="13.5">
      <c r="A46" s="10" t="s">
        <v>122</v>
      </c>
      <c r="B46" s="7" t="s">
        <v>6</v>
      </c>
      <c r="C46" s="2">
        <v>2735</v>
      </c>
      <c r="D46" s="2">
        <v>3017</v>
      </c>
      <c r="E46" s="2">
        <v>2111</v>
      </c>
    </row>
    <row r="47" spans="1:5" ht="13.5">
      <c r="A47" s="10" t="s">
        <v>123</v>
      </c>
      <c r="B47" s="7" t="s">
        <v>7</v>
      </c>
      <c r="C47" s="2">
        <v>290</v>
      </c>
      <c r="D47" s="2">
        <v>2420</v>
      </c>
      <c r="E47" s="2">
        <v>1731</v>
      </c>
    </row>
    <row r="49" ht="13.5">
      <c r="A49" s="11" t="s">
        <v>30</v>
      </c>
    </row>
    <row r="50" spans="1:5" ht="15.75" customHeight="1">
      <c r="A50" s="142" t="s">
        <v>31</v>
      </c>
      <c r="B50" s="142"/>
      <c r="C50" s="142"/>
      <c r="D50" s="142"/>
      <c r="E50" s="142"/>
    </row>
  </sheetData>
  <sheetProtection/>
  <mergeCells count="5">
    <mergeCell ref="A50:E50"/>
    <mergeCell ref="A3:E3"/>
    <mergeCell ref="A21:E21"/>
    <mergeCell ref="A30:E30"/>
    <mergeCell ref="A33:E33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90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xSplit="2" ySplit="3" topLeftCell="C4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.00390625" defaultRowHeight="13.5"/>
  <cols>
    <col min="1" max="1" width="1.875" style="60" customWidth="1"/>
    <col min="2" max="2" width="44.875" style="60" customWidth="1"/>
    <col min="3" max="6" width="8.625" style="50" customWidth="1"/>
    <col min="7" max="16384" width="9.00390625" style="50" customWidth="1"/>
  </cols>
  <sheetData>
    <row r="1" s="40" customFormat="1" ht="13.5">
      <c r="A1" s="40" t="s">
        <v>74</v>
      </c>
    </row>
    <row r="2" spans="1:7" s="40" customFormat="1" ht="13.5">
      <c r="A2" s="41"/>
      <c r="B2" s="41"/>
      <c r="E2" s="42"/>
      <c r="G2" s="42" t="s">
        <v>12</v>
      </c>
    </row>
    <row r="3" spans="1:7" s="46" customFormat="1" ht="27">
      <c r="A3" s="147" t="s">
        <v>32</v>
      </c>
      <c r="B3" s="147"/>
      <c r="C3" s="44" t="s">
        <v>33</v>
      </c>
      <c r="D3" s="43">
        <v>16</v>
      </c>
      <c r="E3" s="43">
        <v>17</v>
      </c>
      <c r="F3" s="45">
        <v>18</v>
      </c>
      <c r="G3" s="43">
        <v>19</v>
      </c>
    </row>
    <row r="4" spans="1:7" ht="13.5">
      <c r="A4" s="145" t="s">
        <v>75</v>
      </c>
      <c r="B4" s="145"/>
      <c r="C4" s="47"/>
      <c r="D4" s="47"/>
      <c r="E4" s="47"/>
      <c r="F4" s="48"/>
      <c r="G4" s="49"/>
    </row>
    <row r="5" spans="1:7" ht="13.5">
      <c r="A5" s="51"/>
      <c r="B5" s="52" t="s">
        <v>34</v>
      </c>
      <c r="C5" s="53">
        <v>7739</v>
      </c>
      <c r="D5" s="53">
        <v>6136</v>
      </c>
      <c r="E5" s="53">
        <v>5628</v>
      </c>
      <c r="F5" s="53">
        <v>5027</v>
      </c>
      <c r="G5" s="54">
        <v>3731</v>
      </c>
    </row>
    <row r="6" spans="1:7" ht="13.5">
      <c r="A6" s="51"/>
      <c r="B6" s="52" t="s">
        <v>35</v>
      </c>
      <c r="C6" s="53">
        <v>418</v>
      </c>
      <c r="D6" s="53">
        <v>430</v>
      </c>
      <c r="E6" s="53">
        <v>282</v>
      </c>
      <c r="F6" s="53">
        <v>452</v>
      </c>
      <c r="G6" s="54">
        <v>378</v>
      </c>
    </row>
    <row r="7" spans="1:7" ht="13.5">
      <c r="A7" s="51"/>
      <c r="B7" s="52" t="s">
        <v>36</v>
      </c>
      <c r="C7" s="53">
        <v>1409</v>
      </c>
      <c r="D7" s="53">
        <v>1325</v>
      </c>
      <c r="E7" s="53">
        <v>1215</v>
      </c>
      <c r="F7" s="53">
        <v>983</v>
      </c>
      <c r="G7" s="54">
        <v>815</v>
      </c>
    </row>
    <row r="8" spans="1:7" ht="13.5">
      <c r="A8" s="51"/>
      <c r="B8" s="52" t="s">
        <v>37</v>
      </c>
      <c r="C8" s="53">
        <v>9024</v>
      </c>
      <c r="D8" s="53">
        <v>5600</v>
      </c>
      <c r="E8" s="53">
        <v>5120</v>
      </c>
      <c r="F8" s="53">
        <v>5716</v>
      </c>
      <c r="G8" s="54">
        <v>5108</v>
      </c>
    </row>
    <row r="9" spans="1:7" ht="13.5">
      <c r="A9" s="51"/>
      <c r="B9" s="52" t="s">
        <v>38</v>
      </c>
      <c r="C9" s="53">
        <v>7291</v>
      </c>
      <c r="D9" s="53">
        <v>7416</v>
      </c>
      <c r="E9" s="53">
        <v>7397</v>
      </c>
      <c r="F9" s="53">
        <v>6739</v>
      </c>
      <c r="G9" s="54">
        <v>5930</v>
      </c>
    </row>
    <row r="10" spans="1:7" ht="13.5">
      <c r="A10" s="51"/>
      <c r="B10" s="52" t="s">
        <v>39</v>
      </c>
      <c r="C10" s="53">
        <v>11564</v>
      </c>
      <c r="D10" s="53">
        <v>9519</v>
      </c>
      <c r="E10" s="53">
        <v>11990</v>
      </c>
      <c r="F10" s="53">
        <v>10009</v>
      </c>
      <c r="G10" s="54">
        <v>9262</v>
      </c>
    </row>
    <row r="11" spans="1:7" ht="13.5">
      <c r="A11" s="51"/>
      <c r="B11" s="52" t="s">
        <v>40</v>
      </c>
      <c r="C11" s="53">
        <v>3248</v>
      </c>
      <c r="D11" s="53">
        <v>2482</v>
      </c>
      <c r="E11" s="53">
        <v>2755</v>
      </c>
      <c r="F11" s="53">
        <v>1656</v>
      </c>
      <c r="G11" s="54">
        <v>1391</v>
      </c>
    </row>
    <row r="12" spans="1:7" ht="13.5">
      <c r="A12" s="51"/>
      <c r="B12" s="52" t="s">
        <v>41</v>
      </c>
      <c r="C12" s="53">
        <v>8168</v>
      </c>
      <c r="D12" s="53">
        <v>8790</v>
      </c>
      <c r="E12" s="53">
        <v>8783</v>
      </c>
      <c r="F12" s="53">
        <v>8857</v>
      </c>
      <c r="G12" s="54">
        <v>9441</v>
      </c>
    </row>
    <row r="13" spans="1:7" ht="13.5">
      <c r="A13" s="51"/>
      <c r="B13" s="52" t="s">
        <v>42</v>
      </c>
      <c r="C13" s="53">
        <v>476</v>
      </c>
      <c r="D13" s="53">
        <v>465</v>
      </c>
      <c r="E13" s="53">
        <v>428</v>
      </c>
      <c r="F13" s="53">
        <v>345</v>
      </c>
      <c r="G13" s="54">
        <v>302</v>
      </c>
    </row>
    <row r="14" spans="1:7" ht="13.5">
      <c r="A14" s="51"/>
      <c r="B14" s="52" t="s">
        <v>43</v>
      </c>
      <c r="C14" s="53">
        <v>5555</v>
      </c>
      <c r="D14" s="53">
        <v>7298</v>
      </c>
      <c r="E14" s="53">
        <v>7239</v>
      </c>
      <c r="F14" s="53">
        <v>7100</v>
      </c>
      <c r="G14" s="54">
        <v>6143</v>
      </c>
    </row>
    <row r="15" spans="1:7" ht="13.5">
      <c r="A15" s="51"/>
      <c r="B15" s="52" t="s">
        <v>44</v>
      </c>
      <c r="C15" s="53">
        <v>382</v>
      </c>
      <c r="D15" s="53">
        <v>518</v>
      </c>
      <c r="E15" s="53">
        <v>273</v>
      </c>
      <c r="F15" s="53">
        <v>162</v>
      </c>
      <c r="G15" s="54">
        <v>145</v>
      </c>
    </row>
    <row r="16" spans="1:7" ht="13.5">
      <c r="A16" s="51"/>
      <c r="B16" s="52" t="s">
        <v>45</v>
      </c>
      <c r="C16" s="53">
        <v>1091</v>
      </c>
      <c r="D16" s="53">
        <v>569</v>
      </c>
      <c r="E16" s="53">
        <v>391</v>
      </c>
      <c r="F16" s="53">
        <v>465</v>
      </c>
      <c r="G16" s="54">
        <v>413</v>
      </c>
    </row>
    <row r="17" spans="1:7" ht="13.5">
      <c r="A17" s="51"/>
      <c r="B17" s="52" t="s">
        <v>46</v>
      </c>
      <c r="C17" s="53">
        <v>17</v>
      </c>
      <c r="D17" s="53">
        <v>16</v>
      </c>
      <c r="E17" s="53">
        <v>13</v>
      </c>
      <c r="F17" s="53">
        <v>21</v>
      </c>
      <c r="G17" s="54">
        <v>15</v>
      </c>
    </row>
    <row r="18" spans="1:7" ht="13.5">
      <c r="A18" s="51"/>
      <c r="B18" s="52" t="s">
        <v>47</v>
      </c>
      <c r="C18" s="53">
        <v>1910</v>
      </c>
      <c r="D18" s="53">
        <v>1642</v>
      </c>
      <c r="E18" s="53">
        <v>1532</v>
      </c>
      <c r="F18" s="53">
        <v>1223</v>
      </c>
      <c r="G18" s="54">
        <v>1049</v>
      </c>
    </row>
    <row r="19" spans="1:7" ht="13.5">
      <c r="A19" s="51"/>
      <c r="B19" s="52" t="s">
        <v>48</v>
      </c>
      <c r="C19" s="53">
        <v>301</v>
      </c>
      <c r="D19" s="53">
        <v>275</v>
      </c>
      <c r="E19" s="55">
        <v>0</v>
      </c>
      <c r="F19" s="55">
        <v>283</v>
      </c>
      <c r="G19" s="54">
        <v>154</v>
      </c>
    </row>
    <row r="20" spans="1:7" ht="13.5">
      <c r="A20" s="51"/>
      <c r="B20" s="52" t="s">
        <v>49</v>
      </c>
      <c r="C20" s="53">
        <v>533</v>
      </c>
      <c r="D20" s="53">
        <v>438</v>
      </c>
      <c r="E20" s="53">
        <v>394</v>
      </c>
      <c r="F20" s="53">
        <v>420</v>
      </c>
      <c r="G20" s="54">
        <v>563</v>
      </c>
    </row>
    <row r="21" spans="1:7" ht="13.5">
      <c r="A21" s="145" t="s">
        <v>50</v>
      </c>
      <c r="B21" s="146"/>
      <c r="C21" s="56"/>
      <c r="D21" s="56"/>
      <c r="E21" s="56"/>
      <c r="F21" s="57"/>
      <c r="G21" s="54"/>
    </row>
    <row r="22" spans="1:7" ht="13.5">
      <c r="A22" s="51"/>
      <c r="B22" s="52" t="s">
        <v>51</v>
      </c>
      <c r="C22" s="53">
        <v>181</v>
      </c>
      <c r="D22" s="53">
        <v>181</v>
      </c>
      <c r="E22" s="53">
        <v>159</v>
      </c>
      <c r="F22" s="53">
        <v>153</v>
      </c>
      <c r="G22" s="54">
        <v>176</v>
      </c>
    </row>
    <row r="23" spans="1:7" ht="13.5">
      <c r="A23" s="51"/>
      <c r="B23" s="52" t="s">
        <v>52</v>
      </c>
      <c r="C23" s="53">
        <v>361</v>
      </c>
      <c r="D23" s="53">
        <v>202</v>
      </c>
      <c r="E23" s="53">
        <v>424</v>
      </c>
      <c r="F23" s="53">
        <v>478</v>
      </c>
      <c r="G23" s="54">
        <v>462</v>
      </c>
    </row>
    <row r="24" spans="1:7" ht="13.5">
      <c r="A24" s="51"/>
      <c r="B24" s="52" t="s">
        <v>53</v>
      </c>
      <c r="C24" s="55" t="s">
        <v>13</v>
      </c>
      <c r="D24" s="55" t="s">
        <v>13</v>
      </c>
      <c r="E24" s="55">
        <v>66</v>
      </c>
      <c r="F24" s="55">
        <v>61</v>
      </c>
      <c r="G24" s="58" t="s">
        <v>14</v>
      </c>
    </row>
    <row r="25" spans="1:7" ht="13.5">
      <c r="A25" s="51"/>
      <c r="B25" s="52" t="s">
        <v>54</v>
      </c>
      <c r="C25" s="53">
        <v>694</v>
      </c>
      <c r="D25" s="53">
        <v>713</v>
      </c>
      <c r="E25" s="53">
        <v>965</v>
      </c>
      <c r="F25" s="53">
        <v>706</v>
      </c>
      <c r="G25" s="54">
        <v>538</v>
      </c>
    </row>
    <row r="26" spans="1:7" ht="13.5">
      <c r="A26" s="51"/>
      <c r="B26" s="52" t="s">
        <v>55</v>
      </c>
      <c r="C26" s="53">
        <v>95</v>
      </c>
      <c r="D26" s="53">
        <v>109</v>
      </c>
      <c r="E26" s="53">
        <v>88</v>
      </c>
      <c r="F26" s="53">
        <v>74</v>
      </c>
      <c r="G26" s="54">
        <v>61</v>
      </c>
    </row>
    <row r="27" spans="1:7" ht="13.5">
      <c r="A27" s="51"/>
      <c r="B27" s="52" t="s">
        <v>56</v>
      </c>
      <c r="C27" s="53">
        <v>4677</v>
      </c>
      <c r="D27" s="53">
        <v>3873</v>
      </c>
      <c r="E27" s="53">
        <v>3390</v>
      </c>
      <c r="F27" s="53">
        <v>2551</v>
      </c>
      <c r="G27" s="54">
        <v>2503</v>
      </c>
    </row>
    <row r="28" spans="1:7" ht="13.5">
      <c r="A28" s="51"/>
      <c r="B28" s="52" t="s">
        <v>57</v>
      </c>
      <c r="C28" s="55">
        <v>284</v>
      </c>
      <c r="D28" s="55">
        <v>125</v>
      </c>
      <c r="E28" s="55">
        <v>125</v>
      </c>
      <c r="F28" s="55">
        <v>154</v>
      </c>
      <c r="G28" s="58">
        <v>127</v>
      </c>
    </row>
    <row r="29" spans="1:7" ht="13.5">
      <c r="A29" s="51"/>
      <c r="B29" s="52" t="s">
        <v>86</v>
      </c>
      <c r="C29" s="53">
        <v>4761</v>
      </c>
      <c r="D29" s="53">
        <v>3459</v>
      </c>
      <c r="E29" s="53">
        <v>4125</v>
      </c>
      <c r="F29" s="53">
        <v>3562</v>
      </c>
      <c r="G29" s="54">
        <v>2675</v>
      </c>
    </row>
    <row r="30" spans="1:7" ht="13.5">
      <c r="A30" s="51"/>
      <c r="B30" s="52" t="s">
        <v>58</v>
      </c>
      <c r="C30" s="53">
        <v>660</v>
      </c>
      <c r="D30" s="53">
        <v>772</v>
      </c>
      <c r="E30" s="53">
        <v>538</v>
      </c>
      <c r="F30" s="53">
        <v>510</v>
      </c>
      <c r="G30" s="54">
        <v>474</v>
      </c>
    </row>
    <row r="31" spans="1:7" ht="13.5">
      <c r="A31" s="51"/>
      <c r="B31" s="52" t="s">
        <v>59</v>
      </c>
      <c r="C31" s="53">
        <v>703</v>
      </c>
      <c r="D31" s="53">
        <v>697</v>
      </c>
      <c r="E31" s="53">
        <v>636</v>
      </c>
      <c r="F31" s="53">
        <v>639</v>
      </c>
      <c r="G31" s="54">
        <v>623</v>
      </c>
    </row>
    <row r="32" spans="1:7" ht="13.5">
      <c r="A32" s="51"/>
      <c r="B32" s="52" t="s">
        <v>60</v>
      </c>
      <c r="C32" s="53">
        <v>942</v>
      </c>
      <c r="D32" s="53">
        <v>1131</v>
      </c>
      <c r="E32" s="53">
        <v>1018</v>
      </c>
      <c r="F32" s="53">
        <v>598</v>
      </c>
      <c r="G32" s="54">
        <v>686</v>
      </c>
    </row>
    <row r="33" spans="1:7" ht="13.5">
      <c r="A33" s="145" t="s">
        <v>77</v>
      </c>
      <c r="B33" s="146"/>
      <c r="C33" s="56"/>
      <c r="D33" s="56"/>
      <c r="E33" s="56"/>
      <c r="F33" s="57"/>
      <c r="G33" s="54"/>
    </row>
    <row r="34" spans="1:7" ht="27">
      <c r="A34" s="51"/>
      <c r="B34" s="59" t="s">
        <v>15</v>
      </c>
      <c r="C34" s="53">
        <v>85</v>
      </c>
      <c r="D34" s="53">
        <v>16</v>
      </c>
      <c r="E34" s="55" t="s">
        <v>61</v>
      </c>
      <c r="F34" s="55" t="s">
        <v>16</v>
      </c>
      <c r="G34" s="55" t="s">
        <v>13</v>
      </c>
    </row>
    <row r="35" spans="1:7" ht="13.5">
      <c r="A35" s="51"/>
      <c r="B35" s="52" t="s">
        <v>17</v>
      </c>
      <c r="C35" s="53">
        <v>14</v>
      </c>
      <c r="D35" s="53">
        <v>2</v>
      </c>
      <c r="E35" s="53">
        <v>1</v>
      </c>
      <c r="F35" s="53">
        <v>4</v>
      </c>
      <c r="G35" s="55" t="s">
        <v>13</v>
      </c>
    </row>
    <row r="36" spans="1:7" ht="13.5">
      <c r="A36" s="51"/>
      <c r="B36" s="52" t="s">
        <v>62</v>
      </c>
      <c r="C36" s="53">
        <v>852</v>
      </c>
      <c r="D36" s="53">
        <v>507</v>
      </c>
      <c r="E36" s="53">
        <v>318</v>
      </c>
      <c r="F36" s="53">
        <v>332</v>
      </c>
      <c r="G36" s="54">
        <v>178</v>
      </c>
    </row>
    <row r="37" spans="1:7" ht="13.5">
      <c r="A37" s="145" t="s">
        <v>78</v>
      </c>
      <c r="B37" s="146"/>
      <c r="C37" s="56"/>
      <c r="D37" s="56"/>
      <c r="E37" s="56"/>
      <c r="F37" s="57"/>
      <c r="G37" s="54"/>
    </row>
    <row r="38" spans="1:7" ht="13.5">
      <c r="A38" s="51"/>
      <c r="B38" s="52" t="s">
        <v>63</v>
      </c>
      <c r="C38" s="53">
        <v>474</v>
      </c>
      <c r="D38" s="53">
        <v>355</v>
      </c>
      <c r="E38" s="53">
        <v>346</v>
      </c>
      <c r="F38" s="53">
        <v>373</v>
      </c>
      <c r="G38" s="54">
        <v>198</v>
      </c>
    </row>
    <row r="39" spans="1:7" ht="13.5">
      <c r="A39" s="51"/>
      <c r="B39" s="52" t="s">
        <v>64</v>
      </c>
      <c r="C39" s="53">
        <v>4524</v>
      </c>
      <c r="D39" s="53">
        <v>4644</v>
      </c>
      <c r="E39" s="53">
        <v>5132</v>
      </c>
      <c r="F39" s="53">
        <v>6459</v>
      </c>
      <c r="G39" s="54">
        <v>6917</v>
      </c>
    </row>
    <row r="40" spans="1:7" ht="13.5">
      <c r="A40" s="51"/>
      <c r="B40" s="52" t="s">
        <v>65</v>
      </c>
      <c r="C40" s="53">
        <v>2180</v>
      </c>
      <c r="D40" s="53">
        <v>2786</v>
      </c>
      <c r="E40" s="53">
        <v>2623</v>
      </c>
      <c r="F40" s="53">
        <v>2402</v>
      </c>
      <c r="G40" s="54">
        <v>2601</v>
      </c>
    </row>
    <row r="41" spans="1:7" ht="13.5">
      <c r="A41" s="51"/>
      <c r="B41" s="52" t="s">
        <v>88</v>
      </c>
      <c r="C41" s="53">
        <v>2320</v>
      </c>
      <c r="D41" s="53">
        <v>2479</v>
      </c>
      <c r="E41" s="53">
        <v>2693</v>
      </c>
      <c r="F41" s="53">
        <v>2744</v>
      </c>
      <c r="G41" s="54">
        <v>2517</v>
      </c>
    </row>
    <row r="42" spans="1:7" ht="13.5">
      <c r="A42" s="51"/>
      <c r="B42" s="52" t="s">
        <v>66</v>
      </c>
      <c r="C42" s="53">
        <v>1553</v>
      </c>
      <c r="D42" s="53">
        <v>1415</v>
      </c>
      <c r="E42" s="53">
        <v>1270</v>
      </c>
      <c r="F42" s="53">
        <v>1097</v>
      </c>
      <c r="G42" s="54">
        <v>963</v>
      </c>
    </row>
    <row r="43" spans="1:7" ht="13.5">
      <c r="A43" s="51"/>
      <c r="B43" s="52" t="s">
        <v>67</v>
      </c>
      <c r="C43" s="53">
        <v>3464</v>
      </c>
      <c r="D43" s="53">
        <v>2960</v>
      </c>
      <c r="E43" s="53">
        <v>3547</v>
      </c>
      <c r="F43" s="53">
        <v>2035</v>
      </c>
      <c r="G43" s="54">
        <v>2906</v>
      </c>
    </row>
    <row r="44" spans="1:7" ht="13.5">
      <c r="A44" s="51"/>
      <c r="B44" s="52" t="s">
        <v>18</v>
      </c>
      <c r="C44" s="53">
        <v>504</v>
      </c>
      <c r="D44" s="53">
        <v>821</v>
      </c>
      <c r="E44" s="53">
        <v>664</v>
      </c>
      <c r="F44" s="53">
        <v>622</v>
      </c>
      <c r="G44" s="54">
        <v>416</v>
      </c>
    </row>
    <row r="45" spans="1:7" ht="13.5">
      <c r="A45" s="51"/>
      <c r="B45" s="52" t="s">
        <v>19</v>
      </c>
      <c r="C45" s="55">
        <v>21</v>
      </c>
      <c r="D45" s="55">
        <v>0</v>
      </c>
      <c r="E45" s="55">
        <v>13</v>
      </c>
      <c r="F45" s="55">
        <v>0</v>
      </c>
      <c r="G45" s="54">
        <v>0</v>
      </c>
    </row>
    <row r="46" spans="1:7" ht="13.5">
      <c r="A46" s="51"/>
      <c r="B46" s="52" t="s">
        <v>68</v>
      </c>
      <c r="C46" s="53">
        <v>751</v>
      </c>
      <c r="D46" s="53">
        <v>545</v>
      </c>
      <c r="E46" s="53">
        <v>159</v>
      </c>
      <c r="F46" s="53">
        <v>395</v>
      </c>
      <c r="G46" s="54">
        <v>179</v>
      </c>
    </row>
    <row r="47" ht="13.5">
      <c r="A47" s="25" t="s">
        <v>69</v>
      </c>
    </row>
    <row r="48" ht="13.5">
      <c r="A48" s="25" t="s">
        <v>70</v>
      </c>
    </row>
    <row r="49" ht="13.5">
      <c r="A49" s="25" t="s">
        <v>71</v>
      </c>
    </row>
  </sheetData>
  <sheetProtection/>
  <mergeCells count="5">
    <mergeCell ref="A37:B37"/>
    <mergeCell ref="A3:B3"/>
    <mergeCell ref="A4:B4"/>
    <mergeCell ref="A21:B21"/>
    <mergeCell ref="A33:B33"/>
  </mergeCells>
  <printOptions/>
  <pageMargins left="0.3937007874015748" right="0.1968503937007874" top="0.3937007874015748" bottom="0.3937007874015748" header="0.1968503937007874" footer="0.1968503937007874"/>
  <pageSetup horizontalDpi="300" verticalDpi="300" orientation="portrait" paperSize="9" scale="90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pane xSplit="2" ySplit="3" topLeftCell="C4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.00390625" defaultRowHeight="13.5"/>
  <cols>
    <col min="1" max="1" width="1.875" style="60" customWidth="1"/>
    <col min="2" max="2" width="44.875" style="60" customWidth="1"/>
    <col min="3" max="14" width="8.625" style="50" customWidth="1"/>
    <col min="15" max="16384" width="9.00390625" style="50" customWidth="1"/>
  </cols>
  <sheetData>
    <row r="1" s="40" customFormat="1" ht="13.5">
      <c r="A1" s="40" t="s">
        <v>74</v>
      </c>
    </row>
    <row r="2" spans="1:13" s="40" customFormat="1" ht="13.5">
      <c r="A2" s="41"/>
      <c r="B2" s="41"/>
      <c r="C2" s="41"/>
      <c r="D2" s="41"/>
      <c r="E2" s="41"/>
      <c r="F2" s="41"/>
      <c r="G2" s="41"/>
      <c r="H2" s="41"/>
      <c r="I2" s="61"/>
      <c r="L2" s="42" t="s">
        <v>20</v>
      </c>
      <c r="M2" s="42"/>
    </row>
    <row r="3" spans="1:14" s="46" customFormat="1" ht="27">
      <c r="A3" s="147" t="s">
        <v>32</v>
      </c>
      <c r="B3" s="147"/>
      <c r="C3" s="44" t="s">
        <v>72</v>
      </c>
      <c r="D3" s="44">
        <v>8</v>
      </c>
      <c r="E3" s="43">
        <v>9</v>
      </c>
      <c r="F3" s="43">
        <v>10</v>
      </c>
      <c r="G3" s="43">
        <v>11</v>
      </c>
      <c r="H3" s="44">
        <v>12</v>
      </c>
      <c r="I3" s="43">
        <v>13</v>
      </c>
      <c r="J3" s="43">
        <v>14</v>
      </c>
      <c r="K3" s="43">
        <v>15</v>
      </c>
      <c r="L3" s="43">
        <v>16</v>
      </c>
      <c r="M3" s="43">
        <v>17</v>
      </c>
      <c r="N3" s="62">
        <v>18</v>
      </c>
    </row>
    <row r="4" spans="1:14" ht="13.5">
      <c r="A4" s="145" t="s">
        <v>75</v>
      </c>
      <c r="B4" s="145"/>
      <c r="C4" s="63"/>
      <c r="D4" s="47"/>
      <c r="E4" s="63"/>
      <c r="F4" s="63"/>
      <c r="G4" s="47"/>
      <c r="H4" s="47"/>
      <c r="I4" s="47"/>
      <c r="J4" s="47"/>
      <c r="K4" s="47"/>
      <c r="L4" s="47"/>
      <c r="M4" s="47"/>
      <c r="N4" s="64"/>
    </row>
    <row r="5" spans="1:14" ht="13.5">
      <c r="A5" s="51"/>
      <c r="B5" s="52" t="s">
        <v>34</v>
      </c>
      <c r="C5" s="65">
        <v>9628</v>
      </c>
      <c r="D5" s="65">
        <v>10237</v>
      </c>
      <c r="E5" s="65">
        <v>8923</v>
      </c>
      <c r="F5" s="65">
        <v>9784</v>
      </c>
      <c r="G5" s="65">
        <v>7919</v>
      </c>
      <c r="H5" s="65">
        <v>8190</v>
      </c>
      <c r="I5" s="65">
        <v>7610</v>
      </c>
      <c r="J5" s="53">
        <v>6379</v>
      </c>
      <c r="K5" s="53">
        <v>7739</v>
      </c>
      <c r="L5" s="53">
        <v>6136</v>
      </c>
      <c r="M5" s="53">
        <v>5628</v>
      </c>
      <c r="N5" s="66">
        <v>5027</v>
      </c>
    </row>
    <row r="6" spans="1:14" ht="13.5">
      <c r="A6" s="51"/>
      <c r="B6" s="52" t="s">
        <v>35</v>
      </c>
      <c r="C6" s="65">
        <v>498</v>
      </c>
      <c r="D6" s="65">
        <v>567</v>
      </c>
      <c r="E6" s="65">
        <v>635</v>
      </c>
      <c r="F6" s="65">
        <v>196</v>
      </c>
      <c r="G6" s="65">
        <v>524</v>
      </c>
      <c r="H6" s="65">
        <v>582</v>
      </c>
      <c r="I6" s="65">
        <v>411</v>
      </c>
      <c r="J6" s="53">
        <v>725</v>
      </c>
      <c r="K6" s="53">
        <v>418</v>
      </c>
      <c r="L6" s="53">
        <v>430</v>
      </c>
      <c r="M6" s="53">
        <v>282</v>
      </c>
      <c r="N6" s="66">
        <v>452</v>
      </c>
    </row>
    <row r="7" spans="1:14" ht="13.5">
      <c r="A7" s="51"/>
      <c r="B7" s="52" t="s">
        <v>73</v>
      </c>
      <c r="C7" s="65">
        <v>1713</v>
      </c>
      <c r="D7" s="65">
        <v>1690</v>
      </c>
      <c r="E7" s="65">
        <v>1626</v>
      </c>
      <c r="F7" s="65">
        <v>1495</v>
      </c>
      <c r="G7" s="65">
        <v>1431</v>
      </c>
      <c r="H7" s="65">
        <v>1533</v>
      </c>
      <c r="I7" s="65">
        <v>1507</v>
      </c>
      <c r="J7" s="53">
        <v>1464</v>
      </c>
      <c r="K7" s="53">
        <v>1409</v>
      </c>
      <c r="L7" s="53">
        <v>1325</v>
      </c>
      <c r="M7" s="53">
        <v>1215</v>
      </c>
      <c r="N7" s="66">
        <v>983</v>
      </c>
    </row>
    <row r="8" spans="1:14" ht="13.5">
      <c r="A8" s="51"/>
      <c r="B8" s="52" t="s">
        <v>37</v>
      </c>
      <c r="C8" s="65">
        <v>6437</v>
      </c>
      <c r="D8" s="65">
        <v>6555</v>
      </c>
      <c r="E8" s="65">
        <v>6678</v>
      </c>
      <c r="F8" s="65">
        <v>5746</v>
      </c>
      <c r="G8" s="65">
        <v>5660</v>
      </c>
      <c r="H8" s="65">
        <v>5161</v>
      </c>
      <c r="I8" s="65">
        <v>5899</v>
      </c>
      <c r="J8" s="53">
        <v>6819</v>
      </c>
      <c r="K8" s="53">
        <v>9024</v>
      </c>
      <c r="L8" s="53">
        <v>5600</v>
      </c>
      <c r="M8" s="66">
        <v>5120</v>
      </c>
      <c r="N8" s="66">
        <v>5716</v>
      </c>
    </row>
    <row r="9" spans="1:14" ht="13.5">
      <c r="A9" s="51"/>
      <c r="B9" s="52" t="s">
        <v>38</v>
      </c>
      <c r="C9" s="65">
        <v>8552</v>
      </c>
      <c r="D9" s="65">
        <v>9080</v>
      </c>
      <c r="E9" s="65">
        <v>9312</v>
      </c>
      <c r="F9" s="65">
        <v>8388</v>
      </c>
      <c r="G9" s="65">
        <v>7816</v>
      </c>
      <c r="H9" s="65">
        <v>6755</v>
      </c>
      <c r="I9" s="65">
        <v>7559</v>
      </c>
      <c r="J9" s="53">
        <v>7277</v>
      </c>
      <c r="K9" s="53">
        <v>7291</v>
      </c>
      <c r="L9" s="53">
        <v>7416</v>
      </c>
      <c r="M9" s="53">
        <v>7397</v>
      </c>
      <c r="N9" s="66">
        <v>6739</v>
      </c>
    </row>
    <row r="10" spans="1:14" ht="13.5">
      <c r="A10" s="51"/>
      <c r="B10" s="52" t="s">
        <v>39</v>
      </c>
      <c r="C10" s="65">
        <v>13409</v>
      </c>
      <c r="D10" s="65">
        <v>12195</v>
      </c>
      <c r="E10" s="65">
        <v>12951</v>
      </c>
      <c r="F10" s="65">
        <v>12310</v>
      </c>
      <c r="G10" s="65">
        <v>11773</v>
      </c>
      <c r="H10" s="65">
        <v>11365</v>
      </c>
      <c r="I10" s="65">
        <v>10837</v>
      </c>
      <c r="J10" s="53">
        <v>10855</v>
      </c>
      <c r="K10" s="53">
        <v>11564</v>
      </c>
      <c r="L10" s="53">
        <v>9519</v>
      </c>
      <c r="M10" s="53">
        <v>11990</v>
      </c>
      <c r="N10" s="66">
        <v>10009</v>
      </c>
    </row>
    <row r="11" spans="1:14" ht="13.5">
      <c r="A11" s="51"/>
      <c r="B11" s="52" t="s">
        <v>40</v>
      </c>
      <c r="C11" s="65">
        <v>9583</v>
      </c>
      <c r="D11" s="65">
        <v>7954</v>
      </c>
      <c r="E11" s="65">
        <v>7336</v>
      </c>
      <c r="F11" s="65">
        <v>7172</v>
      </c>
      <c r="G11" s="65">
        <v>6321</v>
      </c>
      <c r="H11" s="65">
        <v>5987</v>
      </c>
      <c r="I11" s="65">
        <v>4673</v>
      </c>
      <c r="J11" s="53">
        <v>4026</v>
      </c>
      <c r="K11" s="53">
        <v>3248</v>
      </c>
      <c r="L11" s="53">
        <v>2482</v>
      </c>
      <c r="M11" s="53">
        <v>2755</v>
      </c>
      <c r="N11" s="66">
        <v>1656</v>
      </c>
    </row>
    <row r="12" spans="1:14" ht="13.5">
      <c r="A12" s="51"/>
      <c r="B12" s="52" t="s">
        <v>41</v>
      </c>
      <c r="C12" s="65">
        <v>8210</v>
      </c>
      <c r="D12" s="65">
        <v>7972</v>
      </c>
      <c r="E12" s="65">
        <v>9503</v>
      </c>
      <c r="F12" s="65">
        <v>8082</v>
      </c>
      <c r="G12" s="65">
        <v>9013</v>
      </c>
      <c r="H12" s="65">
        <v>8792</v>
      </c>
      <c r="I12" s="65">
        <v>8853</v>
      </c>
      <c r="J12" s="53">
        <v>8627</v>
      </c>
      <c r="K12" s="53">
        <v>8168</v>
      </c>
      <c r="L12" s="53">
        <v>8790</v>
      </c>
      <c r="M12" s="66">
        <v>8604</v>
      </c>
      <c r="N12" s="66">
        <v>8658</v>
      </c>
    </row>
    <row r="13" spans="1:14" ht="13.5">
      <c r="A13" s="51"/>
      <c r="B13" s="52" t="s">
        <v>42</v>
      </c>
      <c r="C13" s="65">
        <v>884</v>
      </c>
      <c r="D13" s="65">
        <v>831</v>
      </c>
      <c r="E13" s="65">
        <v>767</v>
      </c>
      <c r="F13" s="65">
        <v>763</v>
      </c>
      <c r="G13" s="65">
        <v>699</v>
      </c>
      <c r="H13" s="65">
        <v>598</v>
      </c>
      <c r="I13" s="65">
        <v>626</v>
      </c>
      <c r="J13" s="53">
        <v>563</v>
      </c>
      <c r="K13" s="53">
        <v>476</v>
      </c>
      <c r="L13" s="53">
        <v>465</v>
      </c>
      <c r="M13" s="53">
        <v>428</v>
      </c>
      <c r="N13" s="66">
        <v>345</v>
      </c>
    </row>
    <row r="14" spans="1:14" ht="13.5">
      <c r="A14" s="51"/>
      <c r="B14" s="52" t="s">
        <v>43</v>
      </c>
      <c r="C14" s="65">
        <v>6770</v>
      </c>
      <c r="D14" s="65">
        <v>6824</v>
      </c>
      <c r="E14" s="65">
        <v>6948</v>
      </c>
      <c r="F14" s="65">
        <v>7929</v>
      </c>
      <c r="G14" s="65">
        <v>7020</v>
      </c>
      <c r="H14" s="65">
        <v>7724</v>
      </c>
      <c r="I14" s="65">
        <v>7262</v>
      </c>
      <c r="J14" s="53">
        <v>6481</v>
      </c>
      <c r="K14" s="53">
        <v>5555</v>
      </c>
      <c r="L14" s="53">
        <v>7298</v>
      </c>
      <c r="M14" s="53">
        <v>7239</v>
      </c>
      <c r="N14" s="66">
        <v>7100</v>
      </c>
    </row>
    <row r="15" spans="1:14" ht="13.5">
      <c r="A15" s="51"/>
      <c r="B15" s="52" t="s">
        <v>44</v>
      </c>
      <c r="C15" s="65">
        <v>1172</v>
      </c>
      <c r="D15" s="65">
        <v>718</v>
      </c>
      <c r="E15" s="65">
        <v>757</v>
      </c>
      <c r="F15" s="65">
        <v>776</v>
      </c>
      <c r="G15" s="65">
        <v>719</v>
      </c>
      <c r="H15" s="65">
        <v>325</v>
      </c>
      <c r="I15" s="65">
        <v>364</v>
      </c>
      <c r="J15" s="53">
        <v>244</v>
      </c>
      <c r="K15" s="53">
        <v>382</v>
      </c>
      <c r="L15" s="53">
        <v>518</v>
      </c>
      <c r="M15" s="53">
        <v>273</v>
      </c>
      <c r="N15" s="66">
        <v>162</v>
      </c>
    </row>
    <row r="16" spans="1:14" ht="13.5">
      <c r="A16" s="51"/>
      <c r="B16" s="52" t="s">
        <v>45</v>
      </c>
      <c r="C16" s="65">
        <v>2417</v>
      </c>
      <c r="D16" s="65">
        <v>1964</v>
      </c>
      <c r="E16" s="65">
        <v>1984</v>
      </c>
      <c r="F16" s="65">
        <v>462</v>
      </c>
      <c r="G16" s="65">
        <v>1059</v>
      </c>
      <c r="H16" s="65">
        <v>947</v>
      </c>
      <c r="I16" s="65">
        <v>915</v>
      </c>
      <c r="J16" s="53">
        <v>1224</v>
      </c>
      <c r="K16" s="53">
        <v>1091</v>
      </c>
      <c r="L16" s="53">
        <v>569</v>
      </c>
      <c r="M16" s="53">
        <v>391</v>
      </c>
      <c r="N16" s="66">
        <v>465</v>
      </c>
    </row>
    <row r="17" spans="1:14" ht="13.5">
      <c r="A17" s="51"/>
      <c r="B17" s="52" t="s">
        <v>46</v>
      </c>
      <c r="C17" s="65">
        <v>45</v>
      </c>
      <c r="D17" s="65">
        <v>43</v>
      </c>
      <c r="E17" s="65">
        <v>29</v>
      </c>
      <c r="F17" s="65">
        <v>36</v>
      </c>
      <c r="G17" s="65">
        <v>27</v>
      </c>
      <c r="H17" s="65">
        <v>22</v>
      </c>
      <c r="I17" s="65">
        <v>28</v>
      </c>
      <c r="J17" s="53">
        <v>36</v>
      </c>
      <c r="K17" s="53">
        <v>17</v>
      </c>
      <c r="L17" s="53">
        <v>16</v>
      </c>
      <c r="M17" s="53">
        <v>13</v>
      </c>
      <c r="N17" s="66">
        <v>21</v>
      </c>
    </row>
    <row r="18" spans="1:14" ht="13.5">
      <c r="A18" s="51"/>
      <c r="B18" s="52" t="s">
        <v>47</v>
      </c>
      <c r="C18" s="65">
        <v>5431</v>
      </c>
      <c r="D18" s="65">
        <v>4635</v>
      </c>
      <c r="E18" s="65">
        <v>4375</v>
      </c>
      <c r="F18" s="65">
        <v>3716</v>
      </c>
      <c r="G18" s="65">
        <v>2403</v>
      </c>
      <c r="H18" s="65">
        <v>2563</v>
      </c>
      <c r="I18" s="65">
        <v>2433</v>
      </c>
      <c r="J18" s="53">
        <v>2233</v>
      </c>
      <c r="K18" s="53">
        <v>1910</v>
      </c>
      <c r="L18" s="53">
        <v>1642</v>
      </c>
      <c r="M18" s="53">
        <v>1532</v>
      </c>
      <c r="N18" s="66">
        <v>1223</v>
      </c>
    </row>
    <row r="19" spans="1:14" ht="13.5">
      <c r="A19" s="51"/>
      <c r="B19" s="52" t="s">
        <v>48</v>
      </c>
      <c r="C19" s="65">
        <v>781</v>
      </c>
      <c r="D19" s="65">
        <v>730</v>
      </c>
      <c r="E19" s="65">
        <v>639</v>
      </c>
      <c r="F19" s="65">
        <v>534</v>
      </c>
      <c r="G19" s="65">
        <v>592</v>
      </c>
      <c r="H19" s="65">
        <v>562</v>
      </c>
      <c r="I19" s="65">
        <v>457</v>
      </c>
      <c r="J19" s="53">
        <v>534</v>
      </c>
      <c r="K19" s="53">
        <v>301</v>
      </c>
      <c r="L19" s="53">
        <v>275</v>
      </c>
      <c r="M19" s="55">
        <v>0</v>
      </c>
      <c r="N19" s="67">
        <v>283</v>
      </c>
    </row>
    <row r="20" spans="1:14" ht="13.5">
      <c r="A20" s="51"/>
      <c r="B20" s="52" t="s">
        <v>49</v>
      </c>
      <c r="C20" s="65">
        <v>857</v>
      </c>
      <c r="D20" s="65">
        <v>886</v>
      </c>
      <c r="E20" s="65">
        <v>723</v>
      </c>
      <c r="F20" s="65">
        <v>674</v>
      </c>
      <c r="G20" s="65">
        <v>638</v>
      </c>
      <c r="H20" s="65">
        <v>629</v>
      </c>
      <c r="I20" s="65">
        <v>560</v>
      </c>
      <c r="J20" s="53">
        <v>548</v>
      </c>
      <c r="K20" s="53">
        <v>533</v>
      </c>
      <c r="L20" s="53">
        <v>438</v>
      </c>
      <c r="M20" s="53">
        <v>394</v>
      </c>
      <c r="N20" s="66">
        <v>420</v>
      </c>
    </row>
    <row r="21" spans="1:14" ht="13.5">
      <c r="A21" s="145" t="s">
        <v>50</v>
      </c>
      <c r="B21" s="146"/>
      <c r="C21" s="68"/>
      <c r="D21" s="69"/>
      <c r="E21" s="69"/>
      <c r="F21" s="69"/>
      <c r="G21" s="69"/>
      <c r="H21" s="63"/>
      <c r="I21" s="69"/>
      <c r="J21" s="56"/>
      <c r="K21" s="56"/>
      <c r="L21" s="56"/>
      <c r="M21" s="56"/>
      <c r="N21" s="70"/>
    </row>
    <row r="22" spans="1:14" ht="13.5">
      <c r="A22" s="51"/>
      <c r="B22" s="52" t="s">
        <v>51</v>
      </c>
      <c r="C22" s="65">
        <v>317</v>
      </c>
      <c r="D22" s="65">
        <v>308</v>
      </c>
      <c r="E22" s="65">
        <v>249</v>
      </c>
      <c r="F22" s="65">
        <v>275</v>
      </c>
      <c r="G22" s="65">
        <v>251</v>
      </c>
      <c r="H22" s="65">
        <v>224</v>
      </c>
      <c r="I22" s="65">
        <v>258</v>
      </c>
      <c r="J22" s="53">
        <v>178</v>
      </c>
      <c r="K22" s="53">
        <v>181</v>
      </c>
      <c r="L22" s="53">
        <v>181</v>
      </c>
      <c r="M22" s="66">
        <v>159</v>
      </c>
      <c r="N22" s="66">
        <v>153</v>
      </c>
    </row>
    <row r="23" spans="1:14" ht="13.5">
      <c r="A23" s="51"/>
      <c r="B23" s="52" t="s">
        <v>52</v>
      </c>
      <c r="C23" s="65">
        <v>423</v>
      </c>
      <c r="D23" s="65">
        <v>438</v>
      </c>
      <c r="E23" s="65">
        <v>513</v>
      </c>
      <c r="F23" s="65">
        <v>557</v>
      </c>
      <c r="G23" s="65">
        <v>393</v>
      </c>
      <c r="H23" s="65">
        <v>336</v>
      </c>
      <c r="I23" s="65">
        <v>354</v>
      </c>
      <c r="J23" s="53">
        <v>289</v>
      </c>
      <c r="K23" s="53">
        <v>361</v>
      </c>
      <c r="L23" s="53">
        <v>202</v>
      </c>
      <c r="M23" s="53">
        <v>424</v>
      </c>
      <c r="N23" s="66">
        <v>478</v>
      </c>
    </row>
    <row r="24" spans="1:14" ht="13.5">
      <c r="A24" s="51"/>
      <c r="B24" s="52" t="s">
        <v>53</v>
      </c>
      <c r="C24" s="65">
        <v>99</v>
      </c>
      <c r="D24" s="65">
        <v>136</v>
      </c>
      <c r="E24" s="65">
        <v>94</v>
      </c>
      <c r="F24" s="65">
        <v>127</v>
      </c>
      <c r="G24" s="65">
        <v>91</v>
      </c>
      <c r="H24" s="65">
        <v>66</v>
      </c>
      <c r="I24" s="65">
        <v>115</v>
      </c>
      <c r="J24" s="55" t="s">
        <v>21</v>
      </c>
      <c r="K24" s="55" t="s">
        <v>21</v>
      </c>
      <c r="L24" s="55" t="s">
        <v>21</v>
      </c>
      <c r="M24" s="55">
        <v>66</v>
      </c>
      <c r="N24" s="67">
        <v>61</v>
      </c>
    </row>
    <row r="25" spans="1:14" ht="13.5">
      <c r="A25" s="51"/>
      <c r="B25" s="52" t="s">
        <v>54</v>
      </c>
      <c r="C25" s="65">
        <v>565</v>
      </c>
      <c r="D25" s="65">
        <v>645</v>
      </c>
      <c r="E25" s="65">
        <v>615</v>
      </c>
      <c r="F25" s="65">
        <v>563</v>
      </c>
      <c r="G25" s="65">
        <v>637</v>
      </c>
      <c r="H25" s="65">
        <v>577</v>
      </c>
      <c r="I25" s="65">
        <v>618</v>
      </c>
      <c r="J25" s="53">
        <v>603</v>
      </c>
      <c r="K25" s="53">
        <v>694</v>
      </c>
      <c r="L25" s="53">
        <v>713</v>
      </c>
      <c r="M25" s="53">
        <v>965</v>
      </c>
      <c r="N25" s="66">
        <v>706</v>
      </c>
    </row>
    <row r="26" spans="1:14" ht="13.5">
      <c r="A26" s="51"/>
      <c r="B26" s="52" t="s">
        <v>55</v>
      </c>
      <c r="C26" s="65">
        <v>123</v>
      </c>
      <c r="D26" s="65">
        <v>122</v>
      </c>
      <c r="E26" s="65">
        <v>129</v>
      </c>
      <c r="F26" s="65">
        <v>125</v>
      </c>
      <c r="G26" s="65">
        <v>98</v>
      </c>
      <c r="H26" s="65">
        <v>88</v>
      </c>
      <c r="I26" s="65">
        <v>101</v>
      </c>
      <c r="J26" s="53">
        <v>81</v>
      </c>
      <c r="K26" s="53">
        <v>95</v>
      </c>
      <c r="L26" s="53">
        <v>109</v>
      </c>
      <c r="M26" s="53">
        <v>88</v>
      </c>
      <c r="N26" s="66">
        <v>74</v>
      </c>
    </row>
    <row r="27" spans="1:14" ht="13.5">
      <c r="A27" s="51"/>
      <c r="B27" s="52" t="s">
        <v>56</v>
      </c>
      <c r="C27" s="65">
        <v>16848</v>
      </c>
      <c r="D27" s="65">
        <v>16625</v>
      </c>
      <c r="E27" s="65">
        <v>14247</v>
      </c>
      <c r="F27" s="65">
        <v>13353</v>
      </c>
      <c r="G27" s="65">
        <v>7922</v>
      </c>
      <c r="H27" s="65">
        <v>6971</v>
      </c>
      <c r="I27" s="65">
        <v>6155</v>
      </c>
      <c r="J27" s="53">
        <v>5048</v>
      </c>
      <c r="K27" s="53">
        <v>4677</v>
      </c>
      <c r="L27" s="53">
        <v>3873</v>
      </c>
      <c r="M27" s="53">
        <v>3390</v>
      </c>
      <c r="N27" s="66">
        <v>2551</v>
      </c>
    </row>
    <row r="28" spans="1:14" ht="13.5">
      <c r="A28" s="51"/>
      <c r="B28" s="52" t="s">
        <v>57</v>
      </c>
      <c r="C28" s="65">
        <v>391</v>
      </c>
      <c r="D28" s="65">
        <v>271</v>
      </c>
      <c r="E28" s="65">
        <v>291</v>
      </c>
      <c r="F28" s="65">
        <v>294</v>
      </c>
      <c r="G28" s="65">
        <v>236</v>
      </c>
      <c r="H28" s="65">
        <v>264</v>
      </c>
      <c r="I28" s="65">
        <v>402</v>
      </c>
      <c r="J28" s="55" t="s">
        <v>21</v>
      </c>
      <c r="K28" s="55">
        <v>284</v>
      </c>
      <c r="L28" s="55">
        <v>125</v>
      </c>
      <c r="M28" s="55">
        <v>125</v>
      </c>
      <c r="N28" s="67">
        <v>154</v>
      </c>
    </row>
    <row r="29" spans="1:14" ht="13.5">
      <c r="A29" s="51"/>
      <c r="B29" s="52" t="s">
        <v>86</v>
      </c>
      <c r="C29" s="65">
        <v>3022</v>
      </c>
      <c r="D29" s="65">
        <v>4264</v>
      </c>
      <c r="E29" s="65">
        <v>5185</v>
      </c>
      <c r="F29" s="65">
        <v>3692</v>
      </c>
      <c r="G29" s="65">
        <v>3420</v>
      </c>
      <c r="H29" s="65">
        <v>4772</v>
      </c>
      <c r="I29" s="65">
        <v>3702</v>
      </c>
      <c r="J29" s="53">
        <v>5025</v>
      </c>
      <c r="K29" s="53">
        <v>4761</v>
      </c>
      <c r="L29" s="53">
        <v>3459</v>
      </c>
      <c r="M29" s="53">
        <v>4125</v>
      </c>
      <c r="N29" s="66">
        <v>3562</v>
      </c>
    </row>
    <row r="30" spans="1:14" ht="13.5">
      <c r="A30" s="51"/>
      <c r="B30" s="52" t="s">
        <v>58</v>
      </c>
      <c r="C30" s="65">
        <v>1131</v>
      </c>
      <c r="D30" s="65">
        <v>1105</v>
      </c>
      <c r="E30" s="65">
        <v>1030</v>
      </c>
      <c r="F30" s="65">
        <v>989</v>
      </c>
      <c r="G30" s="65">
        <v>941</v>
      </c>
      <c r="H30" s="65">
        <v>880</v>
      </c>
      <c r="I30" s="65">
        <v>699</v>
      </c>
      <c r="J30" s="53">
        <v>677</v>
      </c>
      <c r="K30" s="53">
        <v>660</v>
      </c>
      <c r="L30" s="53">
        <v>772</v>
      </c>
      <c r="M30" s="53">
        <v>538</v>
      </c>
      <c r="N30" s="66">
        <v>510</v>
      </c>
    </row>
    <row r="31" spans="1:14" ht="13.5">
      <c r="A31" s="51"/>
      <c r="B31" s="52" t="s">
        <v>59</v>
      </c>
      <c r="C31" s="65">
        <v>1032</v>
      </c>
      <c r="D31" s="65">
        <v>1035</v>
      </c>
      <c r="E31" s="65">
        <v>1059</v>
      </c>
      <c r="F31" s="65">
        <v>961</v>
      </c>
      <c r="G31" s="65">
        <v>927</v>
      </c>
      <c r="H31" s="65">
        <v>941</v>
      </c>
      <c r="I31" s="65">
        <v>863</v>
      </c>
      <c r="J31" s="53">
        <v>912</v>
      </c>
      <c r="K31" s="53">
        <v>703</v>
      </c>
      <c r="L31" s="53">
        <v>697</v>
      </c>
      <c r="M31" s="53">
        <v>636</v>
      </c>
      <c r="N31" s="66">
        <v>639</v>
      </c>
    </row>
    <row r="32" spans="1:14" ht="13.5">
      <c r="A32" s="51"/>
      <c r="B32" s="52" t="s">
        <v>60</v>
      </c>
      <c r="C32" s="65">
        <v>4543</v>
      </c>
      <c r="D32" s="65">
        <v>3418</v>
      </c>
      <c r="E32" s="65">
        <v>2960</v>
      </c>
      <c r="F32" s="65">
        <v>2431</v>
      </c>
      <c r="G32" s="65">
        <v>2221</v>
      </c>
      <c r="H32" s="65">
        <v>1959</v>
      </c>
      <c r="I32" s="65">
        <v>1498</v>
      </c>
      <c r="J32" s="53">
        <v>1266</v>
      </c>
      <c r="K32" s="53">
        <v>942</v>
      </c>
      <c r="L32" s="53">
        <v>1131</v>
      </c>
      <c r="M32" s="53">
        <v>1018</v>
      </c>
      <c r="N32" s="66">
        <v>598</v>
      </c>
    </row>
    <row r="33" spans="1:14" ht="13.5">
      <c r="A33" s="145" t="s">
        <v>77</v>
      </c>
      <c r="B33" s="146"/>
      <c r="C33" s="68"/>
      <c r="D33" s="69"/>
      <c r="E33" s="69"/>
      <c r="F33" s="69"/>
      <c r="G33" s="69"/>
      <c r="H33" s="63"/>
      <c r="I33" s="69"/>
      <c r="J33" s="56"/>
      <c r="K33" s="56"/>
      <c r="L33" s="56"/>
      <c r="M33" s="56"/>
      <c r="N33" s="70"/>
    </row>
    <row r="34" spans="1:14" ht="27">
      <c r="A34" s="51"/>
      <c r="B34" s="59" t="s">
        <v>22</v>
      </c>
      <c r="C34" s="65">
        <v>1099</v>
      </c>
      <c r="D34" s="65">
        <v>504</v>
      </c>
      <c r="E34" s="65">
        <v>456</v>
      </c>
      <c r="F34" s="65">
        <v>276</v>
      </c>
      <c r="G34" s="65">
        <v>282</v>
      </c>
      <c r="H34" s="65">
        <v>183</v>
      </c>
      <c r="I34" s="65">
        <v>144</v>
      </c>
      <c r="J34" s="53">
        <v>123</v>
      </c>
      <c r="K34" s="53">
        <v>85</v>
      </c>
      <c r="L34" s="53">
        <v>16</v>
      </c>
      <c r="M34" s="55" t="s">
        <v>61</v>
      </c>
      <c r="N34" s="67" t="s">
        <v>23</v>
      </c>
    </row>
    <row r="35" spans="1:14" ht="13.5">
      <c r="A35" s="51"/>
      <c r="B35" s="52" t="s">
        <v>24</v>
      </c>
      <c r="C35" s="65">
        <v>586</v>
      </c>
      <c r="D35" s="65">
        <v>126</v>
      </c>
      <c r="E35" s="65">
        <v>86</v>
      </c>
      <c r="F35" s="65">
        <v>66</v>
      </c>
      <c r="G35" s="65">
        <v>85</v>
      </c>
      <c r="H35" s="65">
        <v>52</v>
      </c>
      <c r="I35" s="65">
        <v>23</v>
      </c>
      <c r="J35" s="53">
        <v>3</v>
      </c>
      <c r="K35" s="53">
        <v>14</v>
      </c>
      <c r="L35" s="53">
        <v>2</v>
      </c>
      <c r="M35" s="53">
        <v>1</v>
      </c>
      <c r="N35" s="66">
        <v>4</v>
      </c>
    </row>
    <row r="36" spans="1:14" ht="13.5">
      <c r="A36" s="51"/>
      <c r="B36" s="52" t="s">
        <v>62</v>
      </c>
      <c r="C36" s="65">
        <v>1857</v>
      </c>
      <c r="D36" s="65">
        <v>1838</v>
      </c>
      <c r="E36" s="65">
        <v>1575</v>
      </c>
      <c r="F36" s="65">
        <v>1300</v>
      </c>
      <c r="G36" s="65">
        <v>1288</v>
      </c>
      <c r="H36" s="65">
        <v>1328</v>
      </c>
      <c r="I36" s="65">
        <v>1100</v>
      </c>
      <c r="J36" s="53">
        <v>892</v>
      </c>
      <c r="K36" s="53">
        <v>852</v>
      </c>
      <c r="L36" s="53">
        <v>507</v>
      </c>
      <c r="M36" s="53">
        <v>318</v>
      </c>
      <c r="N36" s="66">
        <v>332</v>
      </c>
    </row>
    <row r="37" spans="1:14" ht="13.5">
      <c r="A37" s="145" t="s">
        <v>78</v>
      </c>
      <c r="B37" s="146"/>
      <c r="C37" s="68"/>
      <c r="D37" s="69"/>
      <c r="E37" s="69"/>
      <c r="F37" s="69"/>
      <c r="G37" s="69"/>
      <c r="H37" s="63"/>
      <c r="I37" s="69"/>
      <c r="J37" s="56"/>
      <c r="K37" s="56"/>
      <c r="L37" s="56"/>
      <c r="M37" s="56"/>
      <c r="N37" s="70"/>
    </row>
    <row r="38" spans="1:14" ht="13.5">
      <c r="A38" s="51"/>
      <c r="B38" s="52" t="s">
        <v>63</v>
      </c>
      <c r="C38" s="65">
        <v>5215</v>
      </c>
      <c r="D38" s="65">
        <v>4686</v>
      </c>
      <c r="E38" s="65">
        <v>974</v>
      </c>
      <c r="F38" s="65">
        <v>854</v>
      </c>
      <c r="G38" s="65">
        <v>1047</v>
      </c>
      <c r="H38" s="65">
        <v>745</v>
      </c>
      <c r="I38" s="65">
        <v>620</v>
      </c>
      <c r="J38" s="53">
        <v>443</v>
      </c>
      <c r="K38" s="53">
        <v>474</v>
      </c>
      <c r="L38" s="53">
        <v>355</v>
      </c>
      <c r="M38" s="53">
        <v>346</v>
      </c>
      <c r="N38" s="66">
        <v>373</v>
      </c>
    </row>
    <row r="39" spans="1:14" ht="13.5">
      <c r="A39" s="51"/>
      <c r="B39" s="52" t="s">
        <v>64</v>
      </c>
      <c r="C39" s="65">
        <v>1854</v>
      </c>
      <c r="D39" s="65">
        <v>3636</v>
      </c>
      <c r="E39" s="65">
        <v>699</v>
      </c>
      <c r="F39" s="65">
        <v>1142</v>
      </c>
      <c r="G39" s="65">
        <v>785</v>
      </c>
      <c r="H39" s="65">
        <v>1638</v>
      </c>
      <c r="I39" s="65">
        <v>2083</v>
      </c>
      <c r="J39" s="53">
        <v>1915</v>
      </c>
      <c r="K39" s="53">
        <v>4524</v>
      </c>
      <c r="L39" s="53">
        <v>4644</v>
      </c>
      <c r="M39" s="53">
        <v>5132</v>
      </c>
      <c r="N39" s="66">
        <v>6459</v>
      </c>
    </row>
    <row r="40" spans="1:14" ht="13.5">
      <c r="A40" s="51"/>
      <c r="B40" s="52" t="s">
        <v>65</v>
      </c>
      <c r="C40" s="65">
        <v>2854</v>
      </c>
      <c r="D40" s="65">
        <v>2843</v>
      </c>
      <c r="E40" s="65">
        <v>2948</v>
      </c>
      <c r="F40" s="65">
        <v>3009</v>
      </c>
      <c r="G40" s="65">
        <v>2732</v>
      </c>
      <c r="H40" s="65">
        <v>2082</v>
      </c>
      <c r="I40" s="65">
        <v>2043</v>
      </c>
      <c r="J40" s="53">
        <v>2114</v>
      </c>
      <c r="K40" s="53">
        <v>2180</v>
      </c>
      <c r="L40" s="53">
        <v>2786</v>
      </c>
      <c r="M40" s="53">
        <v>2623</v>
      </c>
      <c r="N40" s="66">
        <v>2402</v>
      </c>
    </row>
    <row r="41" spans="1:14" ht="13.5">
      <c r="A41" s="51"/>
      <c r="B41" s="52" t="s">
        <v>88</v>
      </c>
      <c r="C41" s="65">
        <v>6105</v>
      </c>
      <c r="D41" s="65">
        <v>5808</v>
      </c>
      <c r="E41" s="65">
        <v>5718</v>
      </c>
      <c r="F41" s="65">
        <v>5357</v>
      </c>
      <c r="G41" s="65">
        <v>1732</v>
      </c>
      <c r="H41" s="65">
        <v>4650</v>
      </c>
      <c r="I41" s="65">
        <v>4495</v>
      </c>
      <c r="J41" s="53">
        <v>4074</v>
      </c>
      <c r="K41" s="53">
        <v>2320</v>
      </c>
      <c r="L41" s="53">
        <v>2479</v>
      </c>
      <c r="M41" s="53">
        <v>2693</v>
      </c>
      <c r="N41" s="66">
        <v>2744</v>
      </c>
    </row>
    <row r="42" spans="1:14" ht="13.5">
      <c r="A42" s="51"/>
      <c r="B42" s="52" t="s">
        <v>66</v>
      </c>
      <c r="C42" s="65">
        <v>4888</v>
      </c>
      <c r="D42" s="65">
        <v>2852</v>
      </c>
      <c r="E42" s="65">
        <v>1987</v>
      </c>
      <c r="F42" s="65">
        <v>1797</v>
      </c>
      <c r="G42" s="65">
        <v>1505</v>
      </c>
      <c r="H42" s="65">
        <v>1758</v>
      </c>
      <c r="I42" s="65">
        <v>1495</v>
      </c>
      <c r="J42" s="53">
        <v>1786</v>
      </c>
      <c r="K42" s="53">
        <v>1553</v>
      </c>
      <c r="L42" s="53">
        <v>1415</v>
      </c>
      <c r="M42" s="53">
        <v>1270</v>
      </c>
      <c r="N42" s="66">
        <v>1097</v>
      </c>
    </row>
    <row r="43" spans="1:14" ht="13.5">
      <c r="A43" s="51"/>
      <c r="B43" s="52" t="s">
        <v>25</v>
      </c>
      <c r="C43" s="65">
        <v>960</v>
      </c>
      <c r="D43" s="65">
        <v>598</v>
      </c>
      <c r="E43" s="65">
        <v>511</v>
      </c>
      <c r="F43" s="65">
        <v>422</v>
      </c>
      <c r="G43" s="65">
        <v>343</v>
      </c>
      <c r="H43" s="65">
        <v>243</v>
      </c>
      <c r="I43" s="65">
        <v>219</v>
      </c>
      <c r="J43" s="55">
        <v>0</v>
      </c>
      <c r="K43" s="55" t="s">
        <v>21</v>
      </c>
      <c r="L43" s="55" t="s">
        <v>21</v>
      </c>
      <c r="M43" s="55" t="s">
        <v>61</v>
      </c>
      <c r="N43" s="67" t="s">
        <v>21</v>
      </c>
    </row>
    <row r="44" spans="1:14" ht="13.5">
      <c r="A44" s="51"/>
      <c r="B44" s="52" t="s">
        <v>67</v>
      </c>
      <c r="C44" s="65">
        <v>4516</v>
      </c>
      <c r="D44" s="65">
        <v>4106</v>
      </c>
      <c r="E44" s="65">
        <v>4022</v>
      </c>
      <c r="F44" s="65">
        <v>3595</v>
      </c>
      <c r="G44" s="65">
        <v>3574</v>
      </c>
      <c r="H44" s="65">
        <v>3305</v>
      </c>
      <c r="I44" s="65">
        <v>3938</v>
      </c>
      <c r="J44" s="53">
        <v>3556</v>
      </c>
      <c r="K44" s="53">
        <v>3464</v>
      </c>
      <c r="L44" s="53">
        <v>2960</v>
      </c>
      <c r="M44" s="53">
        <v>3547</v>
      </c>
      <c r="N44" s="66">
        <v>2035</v>
      </c>
    </row>
    <row r="45" spans="1:14" ht="13.5">
      <c r="A45" s="51"/>
      <c r="B45" s="52" t="s">
        <v>26</v>
      </c>
      <c r="C45" s="65">
        <v>4766</v>
      </c>
      <c r="D45" s="65">
        <v>3657</v>
      </c>
      <c r="E45" s="65">
        <v>1788</v>
      </c>
      <c r="F45" s="65">
        <v>372</v>
      </c>
      <c r="G45" s="65">
        <v>941</v>
      </c>
      <c r="H45" s="65">
        <v>1035</v>
      </c>
      <c r="I45" s="65">
        <v>786</v>
      </c>
      <c r="J45" s="53">
        <v>1299</v>
      </c>
      <c r="K45" s="53">
        <v>504</v>
      </c>
      <c r="L45" s="53">
        <v>821</v>
      </c>
      <c r="M45" s="53">
        <v>664</v>
      </c>
      <c r="N45" s="66">
        <v>622</v>
      </c>
    </row>
    <row r="46" spans="1:14" ht="13.5">
      <c r="A46" s="51"/>
      <c r="B46" s="52" t="s">
        <v>27</v>
      </c>
      <c r="C46" s="65">
        <v>1103</v>
      </c>
      <c r="D46" s="65">
        <v>1124</v>
      </c>
      <c r="E46" s="65">
        <v>12</v>
      </c>
      <c r="F46" s="65">
        <v>34</v>
      </c>
      <c r="G46" s="65">
        <v>38</v>
      </c>
      <c r="H46" s="65">
        <v>25</v>
      </c>
      <c r="I46" s="65">
        <v>61</v>
      </c>
      <c r="J46" s="55">
        <v>0</v>
      </c>
      <c r="K46" s="55">
        <v>21</v>
      </c>
      <c r="L46" s="55">
        <v>0</v>
      </c>
      <c r="M46" s="55">
        <v>13</v>
      </c>
      <c r="N46" s="67">
        <v>0</v>
      </c>
    </row>
    <row r="47" spans="1:14" ht="13.5">
      <c r="A47" s="51"/>
      <c r="B47" s="52" t="s">
        <v>68</v>
      </c>
      <c r="C47" s="65">
        <v>5539</v>
      </c>
      <c r="D47" s="65">
        <v>4226</v>
      </c>
      <c r="E47" s="65">
        <v>1762</v>
      </c>
      <c r="F47" s="65">
        <v>722</v>
      </c>
      <c r="G47" s="65">
        <v>918</v>
      </c>
      <c r="H47" s="65">
        <v>988</v>
      </c>
      <c r="I47" s="65">
        <v>626</v>
      </c>
      <c r="J47" s="53">
        <v>567</v>
      </c>
      <c r="K47" s="53">
        <v>751</v>
      </c>
      <c r="L47" s="53">
        <v>545</v>
      </c>
      <c r="M47" s="53">
        <v>159</v>
      </c>
      <c r="N47" s="66">
        <v>395</v>
      </c>
    </row>
    <row r="48" spans="1:14" ht="13.5">
      <c r="A48" s="71" t="s">
        <v>0</v>
      </c>
      <c r="B48" s="40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13.5">
      <c r="A49" s="71" t="s">
        <v>28</v>
      </c>
      <c r="B49" s="40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="40" customFormat="1" ht="13.5">
      <c r="A50" s="73" t="s">
        <v>1</v>
      </c>
    </row>
    <row r="51" ht="13.5">
      <c r="A51" s="71" t="s">
        <v>2</v>
      </c>
    </row>
  </sheetData>
  <sheetProtection/>
  <mergeCells count="5">
    <mergeCell ref="A37:B37"/>
    <mergeCell ref="A3:B3"/>
    <mergeCell ref="A4:B4"/>
    <mergeCell ref="A21:B21"/>
    <mergeCell ref="A33:B33"/>
  </mergeCells>
  <printOptions/>
  <pageMargins left="0.3937007874015748" right="0.1968503937007874" top="0.3937007874015748" bottom="0.3937007874015748" header="0.1968503937007874" footer="0.1968503937007874"/>
  <pageSetup horizontalDpi="300" verticalDpi="300" orientation="portrait" paperSize="9" scale="90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2015-05-21T05:40:36Z</cp:lastPrinted>
  <dcterms:created xsi:type="dcterms:W3CDTF">2001-11-19T04:05:36Z</dcterms:created>
  <dcterms:modified xsi:type="dcterms:W3CDTF">2015-07-13T09:52:41Z</dcterms:modified>
  <cp:category/>
  <cp:version/>
  <cp:contentType/>
  <cp:contentStatus/>
</cp:coreProperties>
</file>