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225" windowWidth="16605" windowHeight="9435" tabRatio="218" activeTab="0"/>
  </bookViews>
  <sheets>
    <sheet name="29" sheetId="1" r:id="rId1"/>
  </sheets>
  <definedNames>
    <definedName name="_xlnm.Print_Area" localSheetId="0">'29'!$A$1:$CD$40</definedName>
  </definedNames>
  <calcPr fullCalcOnLoad="1"/>
</workbook>
</file>

<file path=xl/sharedStrings.xml><?xml version="1.0" encoding="utf-8"?>
<sst xmlns="http://schemas.openxmlformats.org/spreadsheetml/2006/main" count="187" uniqueCount="62">
  <si>
    <t>計</t>
  </si>
  <si>
    <t>対前年度比
（％）</t>
  </si>
  <si>
    <t>指数</t>
  </si>
  <si>
    <t>普通車</t>
  </si>
  <si>
    <t>トレーラー</t>
  </si>
  <si>
    <t>営業用</t>
  </si>
  <si>
    <t>自家用</t>
  </si>
  <si>
    <t>計</t>
  </si>
  <si>
    <t>平成元</t>
  </si>
  <si>
    <t>小型車</t>
  </si>
  <si>
    <t>大型特殊車</t>
  </si>
  <si>
    <t>（単位：両）</t>
  </si>
  <si>
    <t>平成2</t>
  </si>
  <si>
    <t>原動機付自転車数・小型特殊自動車数の推移</t>
  </si>
  <si>
    <t>(B)
検査車両
(C)+(D)</t>
  </si>
  <si>
    <t>(E)軽自動車</t>
  </si>
  <si>
    <t>原動機付自転車</t>
  </si>
  <si>
    <t>バス</t>
  </si>
  <si>
    <t>乗用車</t>
  </si>
  <si>
    <t>特種（殊）用途車</t>
  </si>
  <si>
    <t>第一種</t>
  </si>
  <si>
    <t>第二種</t>
  </si>
  <si>
    <t>合計</t>
  </si>
  <si>
    <t>営業用計</t>
  </si>
  <si>
    <t>自家用計</t>
  </si>
  <si>
    <t>合計</t>
  </si>
  <si>
    <t>年度末</t>
  </si>
  <si>
    <t>登録車両内訳</t>
  </si>
  <si>
    <t>小型特殊自動車</t>
  </si>
  <si>
    <t>四輪乗用車</t>
  </si>
  <si>
    <t>三輪車</t>
  </si>
  <si>
    <t>二輪車</t>
  </si>
  <si>
    <t>トラック</t>
  </si>
  <si>
    <t>登録車両内訳</t>
  </si>
  <si>
    <t>登録車両内訳</t>
  </si>
  <si>
    <t>登録車両内訳</t>
  </si>
  <si>
    <t>(D)
小型二輪車</t>
  </si>
  <si>
    <t>対前年度比
（%）</t>
  </si>
  <si>
    <t>営業用計[比率]</t>
  </si>
  <si>
    <t>自家用計[比率]</t>
  </si>
  <si>
    <t>四輪
トラック</t>
  </si>
  <si>
    <t>昭和60</t>
  </si>
  <si>
    <t>各年
4月1日
現在</t>
  </si>
  <si>
    <t>注）</t>
  </si>
  <si>
    <t>・第一種原動機は総排気量50cc以下のものであり、第二種は第一種の大きさをこえて125cc以下のもの。</t>
  </si>
  <si>
    <t>・本表の車両は市町村長に提出されるもの。</t>
  </si>
  <si>
    <t>注）カッコ内は三輪車であり、内数。</t>
  </si>
  <si>
    <t>6.09　自動車保有台数の推移（その１）</t>
  </si>
  <si>
    <t>6.09　自動車保有台数の推移（その２）</t>
  </si>
  <si>
    <t>6.09　自動車保有台数の推移（その３）</t>
  </si>
  <si>
    <t>6.09　自動車保有台数の推移（その４）</t>
  </si>
  <si>
    <t>6.09　自動車保有台数の推移（その５）</t>
  </si>
  <si>
    <t>6.09　自動車保有台数の推移（その６）</t>
  </si>
  <si>
    <t>6.09　自動車保有台数の推移（その７）</t>
  </si>
  <si>
    <t>(C)登録車両</t>
  </si>
  <si>
    <t>(-)</t>
  </si>
  <si>
    <t>注）平成22年度から軽自動車の内訳に特種(殊)自動車を含めていないため内訳の和と合計は一致しない。</t>
  </si>
  <si>
    <t>・指数は平成12年の値を100とした。</t>
  </si>
  <si>
    <t>対前年度比
（%）</t>
  </si>
  <si>
    <r>
      <t xml:space="preserve">(A)
保有車両
</t>
    </r>
    <r>
      <rPr>
        <sz val="9"/>
        <rFont val="ＭＳ ゴシック"/>
        <family val="3"/>
      </rPr>
      <t>(C)+(D)+(E)</t>
    </r>
  </si>
  <si>
    <t>資料：国土交通省 総合政策局情報政策課「交通関連統計資料集」より作成</t>
  </si>
  <si>
    <t>資料：総務省「市町村税課税状況等の調」より作成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</si>
</sst>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#\ ###\ ###"/>
    <numFmt numFmtId="178" formatCode="\(00.0\)"/>
    <numFmt numFmtId="179" formatCode="#,##0_);[Red]\(#,##0\)"/>
    <numFmt numFmtId="180" formatCode="#,##0_ "/>
    <numFmt numFmtId="181" formatCode="0_);[Red]\(0\)"/>
    <numFmt numFmtId="182" formatCode="0_);\(0\)"/>
    <numFmt numFmtId="183" formatCode="0.0_);[Red]\(0.0\)"/>
    <numFmt numFmtId="184" formatCode="0;&quot;△ &quot;0"/>
    <numFmt numFmtId="185" formatCode="&quot;(&quot;##&quot;)&quot;"/>
    <numFmt numFmtId="186" formatCode="&quot;(&quot;#,##0&quot;)&quot;"/>
    <numFmt numFmtId="187" formatCode="&quot;〈&quot;0%&quot;〉&quot;"/>
    <numFmt numFmtId="188" formatCode="&quot;[&quot;0%&quot;]&quot;"/>
    <numFmt numFmtId="189" formatCode="#,##0.0;[Red]\-#,##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hair"/>
      <right/>
      <top style="thin"/>
      <bottom style="dotted"/>
    </border>
    <border>
      <left/>
      <right style="hair"/>
      <top style="thin"/>
      <bottom style="dotted"/>
    </border>
    <border>
      <left style="hair"/>
      <right style="hair"/>
      <top style="thin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 style="hair"/>
      <right/>
      <top style="dotted"/>
      <bottom style="dotted"/>
    </border>
    <border>
      <left/>
      <right style="hair"/>
      <top style="dotted"/>
      <bottom style="dotted"/>
    </border>
    <border>
      <left style="hair"/>
      <right style="hair"/>
      <top style="dotted"/>
      <bottom style="dotted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 style="hair"/>
      <right/>
      <top style="dotted"/>
      <bottom style="thin"/>
    </border>
    <border>
      <left/>
      <right style="hair"/>
      <top style="dotted"/>
      <bottom style="thin"/>
    </border>
    <border>
      <left style="hair"/>
      <right style="hair"/>
      <top style="dotted"/>
      <bottom style="thin"/>
    </border>
    <border>
      <left style="thin"/>
      <right style="hair"/>
      <top style="thin"/>
      <bottom style="dotted"/>
    </border>
    <border>
      <left style="thin"/>
      <right style="hair"/>
      <top style="dotted"/>
      <bottom style="dotted"/>
    </border>
    <border>
      <left style="thin"/>
      <right style="hair"/>
      <top style="dotted"/>
      <bottom style="thin"/>
    </border>
    <border>
      <left style="hair"/>
      <right style="hair"/>
      <top/>
      <bottom style="thin"/>
    </border>
    <border>
      <left/>
      <right style="thin"/>
      <top style="dotted"/>
      <bottom>
        <color indexed="63"/>
      </bottom>
    </border>
    <border>
      <left style="hair"/>
      <right style="thin"/>
      <top style="thin"/>
      <bottom style="dotted"/>
    </border>
    <border>
      <left style="hair"/>
      <right style="thin"/>
      <top style="dotted"/>
      <bottom style="dotted"/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hair"/>
      <right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/>
      <top style="dotted"/>
      <bottom>
        <color indexed="63"/>
      </bottom>
    </border>
    <border>
      <left/>
      <right/>
      <top style="dotted"/>
      <bottom>
        <color indexed="63"/>
      </bottom>
    </border>
    <border>
      <left/>
      <right style="hair"/>
      <top style="dotted"/>
      <bottom>
        <color indexed="63"/>
      </bottom>
    </border>
    <border>
      <left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/>
      <top>
        <color indexed="63"/>
      </top>
      <bottom style="dotted"/>
    </border>
    <border>
      <left/>
      <right/>
      <top>
        <color indexed="63"/>
      </top>
      <bottom style="dotted"/>
    </border>
    <border>
      <left style="hair"/>
      <right/>
      <top>
        <color indexed="63"/>
      </top>
      <bottom style="dotted"/>
    </border>
    <border>
      <left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thin"/>
    </border>
    <border>
      <left style="dotted"/>
      <right style="thin"/>
      <top>
        <color indexed="63"/>
      </top>
      <bottom style="dotted"/>
    </border>
    <border>
      <left style="thin"/>
      <right style="thin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 style="hair"/>
      <top/>
      <bottom style="thin"/>
    </border>
    <border>
      <left>
        <color indexed="63"/>
      </left>
      <right style="thin"/>
      <top/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 style="hair"/>
      <right>
        <color indexed="63"/>
      </right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4" fillId="0" borderId="3" applyNumberFormat="0" applyFill="0" applyAlignment="0" applyProtection="0"/>
    <xf numFmtId="0" fontId="35" fillId="26" borderId="0" applyNumberFormat="0" applyBorder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38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28" borderId="4" applyNumberFormat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</cellStyleXfs>
  <cellXfs count="400">
    <xf numFmtId="0" fontId="0" fillId="0" borderId="0" xfId="0" applyAlignment="1">
      <alignment/>
    </xf>
    <xf numFmtId="0" fontId="2" fillId="0" borderId="10" xfId="61" applyFont="1" applyBorder="1" applyAlignment="1">
      <alignment horizontal="center"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Fill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2" fillId="0" borderId="0" xfId="61" applyFont="1" applyAlignment="1">
      <alignment horizontal="right" vertical="center"/>
      <protection/>
    </xf>
    <xf numFmtId="0" fontId="2" fillId="0" borderId="0" xfId="61" applyFont="1" applyAlignment="1">
      <alignment vertical="center" shrinkToFit="1"/>
      <protection/>
    </xf>
    <xf numFmtId="176" fontId="2" fillId="0" borderId="0" xfId="61" applyNumberFormat="1" applyFont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9" fillId="0" borderId="0" xfId="61" applyFont="1" applyBorder="1" applyAlignment="1">
      <alignment horizontal="lef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8" fillId="0" borderId="13" xfId="61" applyFont="1" applyBorder="1" applyAlignment="1">
      <alignment horizontal="right" vertical="center"/>
      <protection/>
    </xf>
    <xf numFmtId="176" fontId="8" fillId="0" borderId="14" xfId="61" applyNumberFormat="1" applyFont="1" applyBorder="1" applyAlignment="1">
      <alignment vertical="center"/>
      <protection/>
    </xf>
    <xf numFmtId="176" fontId="8" fillId="0" borderId="15" xfId="61" applyNumberFormat="1" applyFont="1" applyBorder="1" applyAlignment="1">
      <alignment vertical="center"/>
      <protection/>
    </xf>
    <xf numFmtId="188" fontId="8" fillId="0" borderId="16" xfId="42" applyNumberFormat="1" applyFont="1" applyBorder="1" applyAlignment="1">
      <alignment horizontal="center" vertical="center" shrinkToFit="1"/>
    </xf>
    <xf numFmtId="176" fontId="8" fillId="0" borderId="17" xfId="61" applyNumberFormat="1" applyFont="1" applyBorder="1" applyAlignment="1">
      <alignment vertical="center"/>
      <protection/>
    </xf>
    <xf numFmtId="188" fontId="8" fillId="0" borderId="18" xfId="42" applyNumberFormat="1" applyFont="1" applyBorder="1" applyAlignment="1">
      <alignment horizontal="center" vertical="center" shrinkToFit="1"/>
    </xf>
    <xf numFmtId="176" fontId="8" fillId="0" borderId="13" xfId="61" applyNumberFormat="1" applyFont="1" applyBorder="1" applyAlignment="1">
      <alignment vertical="center"/>
      <protection/>
    </xf>
    <xf numFmtId="186" fontId="8" fillId="0" borderId="16" xfId="61" applyNumberFormat="1" applyFont="1" applyBorder="1" applyAlignment="1">
      <alignment horizontal="right" vertical="center" shrinkToFit="1"/>
      <protection/>
    </xf>
    <xf numFmtId="186" fontId="8" fillId="0" borderId="18" xfId="61" applyNumberFormat="1" applyFont="1" applyBorder="1" applyAlignment="1">
      <alignment horizontal="right" vertical="center" shrinkToFit="1"/>
      <protection/>
    </xf>
    <xf numFmtId="176" fontId="8" fillId="0" borderId="16" xfId="61" applyNumberFormat="1" applyFont="1" applyBorder="1" applyAlignment="1">
      <alignment vertical="center"/>
      <protection/>
    </xf>
    <xf numFmtId="176" fontId="8" fillId="0" borderId="19" xfId="61" applyNumberFormat="1" applyFont="1" applyBorder="1" applyAlignment="1">
      <alignment vertical="center"/>
      <protection/>
    </xf>
    <xf numFmtId="176" fontId="8" fillId="0" borderId="15" xfId="61" applyNumberFormat="1" applyFont="1" applyFill="1" applyBorder="1" applyAlignment="1">
      <alignment vertical="center"/>
      <protection/>
    </xf>
    <xf numFmtId="176" fontId="8" fillId="0" borderId="15" xfId="61" applyNumberFormat="1" applyFont="1" applyBorder="1" applyAlignment="1">
      <alignment vertical="center" shrinkToFit="1"/>
      <protection/>
    </xf>
    <xf numFmtId="0" fontId="8" fillId="0" borderId="20" xfId="61" applyFont="1" applyBorder="1" applyAlignment="1">
      <alignment horizontal="right" vertical="center"/>
      <protection/>
    </xf>
    <xf numFmtId="176" fontId="8" fillId="0" borderId="21" xfId="61" applyNumberFormat="1" applyFont="1" applyBorder="1" applyAlignment="1">
      <alignment vertical="center"/>
      <protection/>
    </xf>
    <xf numFmtId="176" fontId="8" fillId="0" borderId="22" xfId="61" applyNumberFormat="1" applyFont="1" applyBorder="1" applyAlignment="1">
      <alignment vertical="center"/>
      <protection/>
    </xf>
    <xf numFmtId="188" fontId="8" fillId="0" borderId="23" xfId="42" applyNumberFormat="1" applyFont="1" applyBorder="1" applyAlignment="1">
      <alignment horizontal="center" vertical="center" shrinkToFit="1"/>
    </xf>
    <xf numFmtId="176" fontId="8" fillId="0" borderId="24" xfId="61" applyNumberFormat="1" applyFont="1" applyBorder="1" applyAlignment="1">
      <alignment vertical="center"/>
      <protection/>
    </xf>
    <xf numFmtId="188" fontId="8" fillId="0" borderId="25" xfId="42" applyNumberFormat="1" applyFont="1" applyBorder="1" applyAlignment="1">
      <alignment horizontal="center" vertical="center" shrinkToFit="1"/>
    </xf>
    <xf numFmtId="176" fontId="8" fillId="0" borderId="20" xfId="61" applyNumberFormat="1" applyFont="1" applyBorder="1" applyAlignment="1">
      <alignment vertical="center"/>
      <protection/>
    </xf>
    <xf numFmtId="186" fontId="8" fillId="0" borderId="23" xfId="61" applyNumberFormat="1" applyFont="1" applyBorder="1" applyAlignment="1">
      <alignment horizontal="right" vertical="center" shrinkToFit="1"/>
      <protection/>
    </xf>
    <xf numFmtId="186" fontId="8" fillId="0" borderId="25" xfId="61" applyNumberFormat="1" applyFont="1" applyBorder="1" applyAlignment="1">
      <alignment horizontal="right" vertical="center" shrinkToFit="1"/>
      <protection/>
    </xf>
    <xf numFmtId="176" fontId="8" fillId="0" borderId="23" xfId="61" applyNumberFormat="1" applyFont="1" applyBorder="1" applyAlignment="1">
      <alignment vertical="center"/>
      <protection/>
    </xf>
    <xf numFmtId="176" fontId="8" fillId="0" borderId="26" xfId="61" applyNumberFormat="1" applyFont="1" applyBorder="1" applyAlignment="1">
      <alignment vertical="center"/>
      <protection/>
    </xf>
    <xf numFmtId="176" fontId="8" fillId="0" borderId="22" xfId="61" applyNumberFormat="1" applyFont="1" applyFill="1" applyBorder="1" applyAlignment="1">
      <alignment vertical="center"/>
      <protection/>
    </xf>
    <xf numFmtId="176" fontId="8" fillId="0" borderId="22" xfId="61" applyNumberFormat="1" applyFont="1" applyBorder="1" applyAlignment="1">
      <alignment vertical="center" shrinkToFit="1"/>
      <protection/>
    </xf>
    <xf numFmtId="176" fontId="8" fillId="0" borderId="20" xfId="0" applyNumberFormat="1" applyFont="1" applyFill="1" applyBorder="1" applyAlignment="1">
      <alignment vertical="center"/>
    </xf>
    <xf numFmtId="176" fontId="8" fillId="0" borderId="21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176" fontId="8" fillId="0" borderId="24" xfId="0" applyNumberFormat="1" applyFont="1" applyFill="1" applyBorder="1" applyAlignment="1">
      <alignment vertical="center"/>
    </xf>
    <xf numFmtId="176" fontId="8" fillId="0" borderId="23" xfId="0" applyNumberFormat="1" applyFont="1" applyFill="1" applyBorder="1" applyAlignment="1">
      <alignment vertical="center"/>
    </xf>
    <xf numFmtId="176" fontId="8" fillId="0" borderId="26" xfId="0" applyNumberFormat="1" applyFont="1" applyFill="1" applyBorder="1" applyAlignment="1">
      <alignment vertical="center"/>
    </xf>
    <xf numFmtId="186" fontId="8" fillId="0" borderId="23" xfId="0" applyNumberFormat="1" applyFont="1" applyFill="1" applyBorder="1" applyAlignment="1">
      <alignment horizontal="right" vertical="center" shrinkToFit="1"/>
    </xf>
    <xf numFmtId="176" fontId="8" fillId="0" borderId="22" xfId="0" applyNumberFormat="1" applyFont="1" applyFill="1" applyBorder="1" applyAlignment="1">
      <alignment vertical="center" shrinkToFit="1"/>
    </xf>
    <xf numFmtId="176" fontId="8" fillId="0" borderId="21" xfId="0" applyNumberFormat="1" applyFont="1" applyFill="1" applyBorder="1" applyAlignment="1">
      <alignment vertical="center" shrinkToFit="1"/>
    </xf>
    <xf numFmtId="176" fontId="8" fillId="0" borderId="20" xfId="0" applyNumberFormat="1" applyFont="1" applyFill="1" applyBorder="1" applyAlignment="1">
      <alignment vertical="center" shrinkToFit="1"/>
    </xf>
    <xf numFmtId="176" fontId="8" fillId="0" borderId="24" xfId="0" applyNumberFormat="1" applyFont="1" applyFill="1" applyBorder="1" applyAlignment="1">
      <alignment vertical="center" shrinkToFit="1"/>
    </xf>
    <xf numFmtId="176" fontId="8" fillId="0" borderId="26" xfId="0" applyNumberFormat="1" applyFont="1" applyFill="1" applyBorder="1" applyAlignment="1">
      <alignment vertical="center" shrinkToFit="1"/>
    </xf>
    <xf numFmtId="186" fontId="8" fillId="0" borderId="25" xfId="0" applyNumberFormat="1" applyFont="1" applyFill="1" applyBorder="1" applyAlignment="1">
      <alignment horizontal="right" vertical="center" shrinkToFit="1"/>
    </xf>
    <xf numFmtId="176" fontId="8" fillId="0" borderId="20" xfId="0" applyNumberFormat="1" applyFont="1" applyFill="1" applyBorder="1" applyAlignment="1">
      <alignment horizontal="right" vertical="center" shrinkToFit="1"/>
    </xf>
    <xf numFmtId="176" fontId="8" fillId="0" borderId="23" xfId="0" applyNumberFormat="1" applyFont="1" applyFill="1" applyBorder="1" applyAlignment="1">
      <alignment vertical="center" shrinkToFit="1"/>
    </xf>
    <xf numFmtId="176" fontId="8" fillId="0" borderId="27" xfId="0" applyNumberFormat="1" applyFont="1" applyFill="1" applyBorder="1" applyAlignment="1">
      <alignment vertical="center" shrinkToFit="1"/>
    </xf>
    <xf numFmtId="176" fontId="8" fillId="0" borderId="28" xfId="0" applyNumberFormat="1" applyFont="1" applyFill="1" applyBorder="1" applyAlignment="1">
      <alignment vertical="center"/>
    </xf>
    <xf numFmtId="176" fontId="8" fillId="0" borderId="29" xfId="0" applyNumberFormat="1" applyFont="1" applyFill="1" applyBorder="1" applyAlignment="1">
      <alignment vertical="center"/>
    </xf>
    <xf numFmtId="188" fontId="8" fillId="0" borderId="30" xfId="42" applyNumberFormat="1" applyFont="1" applyBorder="1" applyAlignment="1">
      <alignment horizontal="center" vertical="center" shrinkToFit="1"/>
    </xf>
    <xf numFmtId="176" fontId="8" fillId="0" borderId="31" xfId="0" applyNumberFormat="1" applyFont="1" applyFill="1" applyBorder="1" applyAlignment="1">
      <alignment vertical="center"/>
    </xf>
    <xf numFmtId="188" fontId="8" fillId="0" borderId="32" xfId="42" applyNumberFormat="1" applyFont="1" applyBorder="1" applyAlignment="1">
      <alignment horizontal="center" vertical="center" shrinkToFit="1"/>
    </xf>
    <xf numFmtId="176" fontId="8" fillId="0" borderId="27" xfId="0" applyNumberFormat="1" applyFont="1" applyFill="1" applyBorder="1" applyAlignment="1">
      <alignment vertical="center"/>
    </xf>
    <xf numFmtId="186" fontId="8" fillId="0" borderId="30" xfId="61" applyNumberFormat="1" applyFont="1" applyBorder="1" applyAlignment="1">
      <alignment horizontal="right" vertical="center" shrinkToFit="1"/>
      <protection/>
    </xf>
    <xf numFmtId="186" fontId="8" fillId="0" borderId="32" xfId="61" applyNumberFormat="1" applyFont="1" applyBorder="1" applyAlignment="1">
      <alignment horizontal="right" vertical="center" shrinkToFit="1"/>
      <protection/>
    </xf>
    <xf numFmtId="176" fontId="8" fillId="0" borderId="30" xfId="0" applyNumberFormat="1" applyFont="1" applyFill="1" applyBorder="1" applyAlignment="1">
      <alignment vertical="center"/>
    </xf>
    <xf numFmtId="176" fontId="8" fillId="0" borderId="33" xfId="0" applyNumberFormat="1" applyFont="1" applyFill="1" applyBorder="1" applyAlignment="1">
      <alignment vertical="center"/>
    </xf>
    <xf numFmtId="186" fontId="8" fillId="0" borderId="30" xfId="0" applyNumberFormat="1" applyFont="1" applyFill="1" applyBorder="1" applyAlignment="1">
      <alignment horizontal="right" vertical="center" shrinkToFit="1"/>
    </xf>
    <xf numFmtId="186" fontId="8" fillId="0" borderId="32" xfId="0" applyNumberFormat="1" applyFont="1" applyFill="1" applyBorder="1" applyAlignment="1">
      <alignment horizontal="right" vertical="center" shrinkToFit="1"/>
    </xf>
    <xf numFmtId="176" fontId="8" fillId="0" borderId="27" xfId="0" applyNumberFormat="1" applyFont="1" applyFill="1" applyBorder="1" applyAlignment="1">
      <alignment horizontal="right" vertical="center" shrinkToFit="1"/>
    </xf>
    <xf numFmtId="176" fontId="8" fillId="0" borderId="29" xfId="0" applyNumberFormat="1" applyFont="1" applyFill="1" applyBorder="1" applyAlignment="1">
      <alignment vertical="center" shrinkToFit="1"/>
    </xf>
    <xf numFmtId="176" fontId="8" fillId="0" borderId="28" xfId="0" applyNumberFormat="1" applyFont="1" applyFill="1" applyBorder="1" applyAlignment="1">
      <alignment vertical="center" shrinkToFit="1"/>
    </xf>
    <xf numFmtId="176" fontId="8" fillId="0" borderId="33" xfId="0" applyNumberFormat="1" applyFont="1" applyFill="1" applyBorder="1" applyAlignment="1">
      <alignment vertical="center" shrinkToFit="1"/>
    </xf>
    <xf numFmtId="176" fontId="8" fillId="0" borderId="31" xfId="0" applyNumberFormat="1" applyFont="1" applyFill="1" applyBorder="1" applyAlignment="1">
      <alignment vertical="center" shrinkToFit="1"/>
    </xf>
    <xf numFmtId="176" fontId="8" fillId="0" borderId="34" xfId="61" applyNumberFormat="1" applyFont="1" applyBorder="1" applyAlignment="1">
      <alignment vertical="center"/>
      <protection/>
    </xf>
    <xf numFmtId="176" fontId="8" fillId="0" borderId="35" xfId="61" applyNumberFormat="1" applyFont="1" applyBorder="1" applyAlignment="1">
      <alignment vertical="center"/>
      <protection/>
    </xf>
    <xf numFmtId="176" fontId="8" fillId="0" borderId="35" xfId="0" applyNumberFormat="1" applyFont="1" applyFill="1" applyBorder="1" applyAlignment="1">
      <alignment vertical="center"/>
    </xf>
    <xf numFmtId="176" fontId="8" fillId="0" borderId="35" xfId="0" applyNumberFormat="1" applyFont="1" applyFill="1" applyBorder="1" applyAlignment="1">
      <alignment vertical="center" shrinkToFit="1"/>
    </xf>
    <xf numFmtId="176" fontId="8" fillId="0" borderId="36" xfId="0" applyNumberFormat="1" applyFont="1" applyFill="1" applyBorder="1" applyAlignment="1">
      <alignment vertical="center" shrinkToFit="1"/>
    </xf>
    <xf numFmtId="0" fontId="8" fillId="0" borderId="23" xfId="61" applyNumberFormat="1" applyFont="1" applyBorder="1" applyAlignment="1">
      <alignment horizontal="right" vertical="center" shrinkToFit="1"/>
      <protection/>
    </xf>
    <xf numFmtId="0" fontId="8" fillId="0" borderId="23" xfId="0" applyNumberFormat="1" applyFont="1" applyFill="1" applyBorder="1" applyAlignment="1">
      <alignment horizontal="right" vertical="center" shrinkToFit="1"/>
    </xf>
    <xf numFmtId="0" fontId="8" fillId="0" borderId="30" xfId="0" applyNumberFormat="1" applyFont="1" applyFill="1" applyBorder="1" applyAlignment="1">
      <alignment horizontal="right" vertical="center" shrinkToFit="1"/>
    </xf>
    <xf numFmtId="0" fontId="8" fillId="0" borderId="16" xfId="61" applyNumberFormat="1" applyFont="1" applyBorder="1" applyAlignment="1">
      <alignment horizontal="right" vertical="center" shrinkToFit="1"/>
      <protection/>
    </xf>
    <xf numFmtId="176" fontId="8" fillId="0" borderId="13" xfId="61" applyNumberFormat="1" applyFont="1" applyBorder="1" applyAlignment="1">
      <alignment vertical="center" shrinkToFit="1"/>
      <protection/>
    </xf>
    <xf numFmtId="176" fontId="8" fillId="0" borderId="20" xfId="61" applyNumberFormat="1" applyFont="1" applyBorder="1" applyAlignment="1">
      <alignment vertical="center" shrinkToFit="1"/>
      <protection/>
    </xf>
    <xf numFmtId="176" fontId="8" fillId="0" borderId="16" xfId="61" applyNumberFormat="1" applyFont="1" applyBorder="1" applyAlignment="1">
      <alignment vertical="center" shrinkToFit="1"/>
      <protection/>
    </xf>
    <xf numFmtId="176" fontId="8" fillId="0" borderId="23" xfId="61" applyNumberFormat="1" applyFont="1" applyBorder="1" applyAlignment="1">
      <alignment vertical="center" shrinkToFit="1"/>
      <protection/>
    </xf>
    <xf numFmtId="176" fontId="8" fillId="0" borderId="23" xfId="0" applyNumberFormat="1" applyFont="1" applyBorder="1" applyAlignment="1">
      <alignment vertical="center" shrinkToFit="1"/>
    </xf>
    <xf numFmtId="176" fontId="8" fillId="0" borderId="30" xfId="0" applyNumberFormat="1" applyFont="1" applyFill="1" applyBorder="1" applyAlignment="1">
      <alignment vertical="center" shrinkToFit="1"/>
    </xf>
    <xf numFmtId="176" fontId="8" fillId="0" borderId="19" xfId="61" applyNumberFormat="1" applyFont="1" applyBorder="1" applyAlignment="1">
      <alignment vertical="center" shrinkToFit="1"/>
      <protection/>
    </xf>
    <xf numFmtId="176" fontId="8" fillId="0" borderId="26" xfId="61" applyNumberFormat="1" applyFont="1" applyBorder="1" applyAlignment="1">
      <alignment vertical="center" shrinkToFit="1"/>
      <protection/>
    </xf>
    <xf numFmtId="176" fontId="8" fillId="0" borderId="17" xfId="61" applyNumberFormat="1" applyFont="1" applyBorder="1" applyAlignment="1">
      <alignment vertical="center" shrinkToFit="1"/>
      <protection/>
    </xf>
    <xf numFmtId="176" fontId="8" fillId="0" borderId="24" xfId="61" applyNumberFormat="1" applyFont="1" applyBorder="1" applyAlignment="1">
      <alignment vertical="center" shrinkToFit="1"/>
      <protection/>
    </xf>
    <xf numFmtId="0" fontId="8" fillId="0" borderId="30" xfId="61" applyNumberFormat="1" applyFont="1" applyBorder="1" applyAlignment="1">
      <alignment horizontal="right" vertical="center" shrinkToFit="1"/>
      <protection/>
    </xf>
    <xf numFmtId="0" fontId="2" fillId="0" borderId="37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right" vertical="center" indent="1"/>
      <protection/>
    </xf>
    <xf numFmtId="0" fontId="8" fillId="0" borderId="20" xfId="61" applyFont="1" applyBorder="1" applyAlignment="1">
      <alignment horizontal="right" vertical="center" indent="1"/>
      <protection/>
    </xf>
    <xf numFmtId="176" fontId="8" fillId="0" borderId="20" xfId="0" applyNumberFormat="1" applyFont="1" applyBorder="1" applyAlignment="1">
      <alignment horizontal="right" vertical="center" indent="1" shrinkToFit="1"/>
    </xf>
    <xf numFmtId="176" fontId="8" fillId="0" borderId="20" xfId="0" applyNumberFormat="1" applyFont="1" applyFill="1" applyBorder="1" applyAlignment="1">
      <alignment horizontal="right" vertical="center" indent="1"/>
    </xf>
    <xf numFmtId="0" fontId="8" fillId="0" borderId="38" xfId="61" applyFont="1" applyBorder="1" applyAlignment="1">
      <alignment horizontal="right" vertical="center" indent="1"/>
      <protection/>
    </xf>
    <xf numFmtId="176" fontId="8" fillId="0" borderId="39" xfId="61" applyNumberFormat="1" applyFont="1" applyBorder="1" applyAlignment="1">
      <alignment vertical="center"/>
      <protection/>
    </xf>
    <xf numFmtId="176" fontId="8" fillId="0" borderId="40" xfId="61" applyNumberFormat="1" applyFont="1" applyBorder="1" applyAlignment="1">
      <alignment vertical="center"/>
      <protection/>
    </xf>
    <xf numFmtId="176" fontId="8" fillId="0" borderId="35" xfId="61" applyNumberFormat="1" applyFont="1" applyBorder="1" applyAlignment="1">
      <alignment horizontal="right" vertical="center"/>
      <protection/>
    </xf>
    <xf numFmtId="176" fontId="8" fillId="0" borderId="26" xfId="61" applyNumberFormat="1" applyFont="1" applyBorder="1" applyAlignment="1">
      <alignment horizontal="right" vertical="center"/>
      <protection/>
    </xf>
    <xf numFmtId="3" fontId="8" fillId="0" borderId="35" xfId="61" applyNumberFormat="1" applyFont="1" applyBorder="1" applyAlignment="1">
      <alignment vertical="center"/>
      <protection/>
    </xf>
    <xf numFmtId="3" fontId="8" fillId="0" borderId="26" xfId="61" applyNumberFormat="1" applyFont="1" applyBorder="1" applyAlignment="1">
      <alignment vertical="center"/>
      <protection/>
    </xf>
    <xf numFmtId="0" fontId="8" fillId="0" borderId="40" xfId="61" applyFont="1" applyBorder="1" applyAlignment="1">
      <alignment vertical="center"/>
      <protection/>
    </xf>
    <xf numFmtId="176" fontId="8" fillId="0" borderId="35" xfId="0" applyNumberFormat="1" applyFont="1" applyBorder="1" applyAlignment="1">
      <alignment vertical="center" shrinkToFit="1"/>
    </xf>
    <xf numFmtId="176" fontId="8" fillId="0" borderId="26" xfId="0" applyNumberFormat="1" applyFont="1" applyBorder="1" applyAlignment="1">
      <alignment vertical="center" shrinkToFit="1"/>
    </xf>
    <xf numFmtId="176" fontId="8" fillId="0" borderId="40" xfId="0" applyNumberFormat="1" applyFont="1" applyBorder="1" applyAlignment="1">
      <alignment vertical="center" shrinkToFit="1"/>
    </xf>
    <xf numFmtId="176" fontId="8" fillId="0" borderId="40" xfId="0" applyNumberFormat="1" applyFont="1" applyFill="1" applyBorder="1" applyAlignment="1">
      <alignment vertical="center"/>
    </xf>
    <xf numFmtId="176" fontId="8" fillId="0" borderId="41" xfId="0" applyNumberFormat="1" applyFont="1" applyFill="1" applyBorder="1" applyAlignment="1">
      <alignment vertical="center"/>
    </xf>
    <xf numFmtId="176" fontId="8" fillId="0" borderId="42" xfId="0" applyNumberFormat="1" applyFont="1" applyFill="1" applyBorder="1" applyAlignment="1">
      <alignment vertical="center"/>
    </xf>
    <xf numFmtId="176" fontId="8" fillId="0" borderId="42" xfId="61" applyNumberFormat="1" applyFont="1" applyBorder="1" applyAlignment="1">
      <alignment vertical="center"/>
      <protection/>
    </xf>
    <xf numFmtId="176" fontId="8" fillId="0" borderId="43" xfId="61" applyNumberFormat="1" applyFont="1" applyBorder="1" applyAlignment="1">
      <alignment vertical="center" shrinkToFit="1"/>
      <protection/>
    </xf>
    <xf numFmtId="0" fontId="8" fillId="0" borderId="26" xfId="61" applyFont="1" applyBorder="1" applyAlignment="1">
      <alignment vertical="center"/>
      <protection/>
    </xf>
    <xf numFmtId="176" fontId="8" fillId="0" borderId="24" xfId="0" applyNumberFormat="1" applyFont="1" applyBorder="1" applyAlignment="1">
      <alignment vertical="center" shrinkToFit="1"/>
    </xf>
    <xf numFmtId="176" fontId="8" fillId="0" borderId="44" xfId="0" applyNumberFormat="1" applyFont="1" applyFill="1" applyBorder="1" applyAlignment="1">
      <alignment vertical="center"/>
    </xf>
    <xf numFmtId="0" fontId="8" fillId="0" borderId="38" xfId="61" applyFont="1" applyBorder="1" applyAlignment="1">
      <alignment horizontal="right" vertical="center"/>
      <protection/>
    </xf>
    <xf numFmtId="176" fontId="8" fillId="0" borderId="45" xfId="61" applyNumberFormat="1" applyFont="1" applyBorder="1" applyAlignment="1">
      <alignment vertical="center"/>
      <protection/>
    </xf>
    <xf numFmtId="176" fontId="8" fillId="0" borderId="46" xfId="61" applyNumberFormat="1" applyFont="1" applyBorder="1" applyAlignment="1">
      <alignment vertical="center"/>
      <protection/>
    </xf>
    <xf numFmtId="188" fontId="8" fillId="0" borderId="47" xfId="42" applyNumberFormat="1" applyFont="1" applyBorder="1" applyAlignment="1">
      <alignment horizontal="center" vertical="center" shrinkToFit="1"/>
    </xf>
    <xf numFmtId="176" fontId="8" fillId="0" borderId="44" xfId="61" applyNumberFormat="1" applyFont="1" applyBorder="1" applyAlignment="1">
      <alignment vertical="center"/>
      <protection/>
    </xf>
    <xf numFmtId="188" fontId="8" fillId="0" borderId="48" xfId="42" applyNumberFormat="1" applyFont="1" applyBorder="1" applyAlignment="1">
      <alignment horizontal="center" vertical="center" shrinkToFit="1"/>
    </xf>
    <xf numFmtId="176" fontId="8" fillId="0" borderId="38" xfId="61" applyNumberFormat="1" applyFont="1" applyBorder="1" applyAlignment="1">
      <alignment vertical="center"/>
      <protection/>
    </xf>
    <xf numFmtId="186" fontId="8" fillId="0" borderId="47" xfId="61" applyNumberFormat="1" applyFont="1" applyBorder="1" applyAlignment="1">
      <alignment horizontal="right" vertical="center" shrinkToFit="1"/>
      <protection/>
    </xf>
    <xf numFmtId="186" fontId="8" fillId="0" borderId="48" xfId="61" applyNumberFormat="1" applyFont="1" applyBorder="1" applyAlignment="1">
      <alignment horizontal="right" vertical="center" shrinkToFit="1"/>
      <protection/>
    </xf>
    <xf numFmtId="176" fontId="8" fillId="0" borderId="47" xfId="61" applyNumberFormat="1" applyFont="1" applyBorder="1" applyAlignment="1">
      <alignment vertical="center"/>
      <protection/>
    </xf>
    <xf numFmtId="176" fontId="8" fillId="0" borderId="46" xfId="61" applyNumberFormat="1" applyFont="1" applyFill="1" applyBorder="1" applyAlignment="1">
      <alignment vertical="center"/>
      <protection/>
    </xf>
    <xf numFmtId="176" fontId="8" fillId="0" borderId="46" xfId="61" applyNumberFormat="1" applyFont="1" applyBorder="1" applyAlignment="1">
      <alignment vertical="center" shrinkToFit="1"/>
      <protection/>
    </xf>
    <xf numFmtId="0" fontId="8" fillId="0" borderId="47" xfId="61" applyNumberFormat="1" applyFont="1" applyBorder="1" applyAlignment="1">
      <alignment horizontal="right" vertical="center" shrinkToFit="1"/>
      <protection/>
    </xf>
    <xf numFmtId="176" fontId="8" fillId="0" borderId="44" xfId="61" applyNumberFormat="1" applyFont="1" applyBorder="1" applyAlignment="1">
      <alignment vertical="center" shrinkToFit="1"/>
      <protection/>
    </xf>
    <xf numFmtId="176" fontId="8" fillId="0" borderId="38" xfId="61" applyNumberFormat="1" applyFont="1" applyBorder="1" applyAlignment="1">
      <alignment vertical="center" shrinkToFit="1"/>
      <protection/>
    </xf>
    <xf numFmtId="176" fontId="8" fillId="0" borderId="42" xfId="61" applyNumberFormat="1" applyFont="1" applyBorder="1" applyAlignment="1">
      <alignment vertical="center" shrinkToFit="1"/>
      <protection/>
    </xf>
    <xf numFmtId="176" fontId="8" fillId="0" borderId="47" xfId="61" applyNumberFormat="1" applyFont="1" applyBorder="1" applyAlignment="1">
      <alignment vertical="center" shrinkToFit="1"/>
      <protection/>
    </xf>
    <xf numFmtId="176" fontId="8" fillId="0" borderId="41" xfId="61" applyNumberFormat="1" applyFont="1" applyBorder="1" applyAlignment="1">
      <alignment vertical="center"/>
      <protection/>
    </xf>
    <xf numFmtId="176" fontId="8" fillId="0" borderId="49" xfId="0" applyNumberFormat="1" applyFont="1" applyFill="1" applyBorder="1" applyAlignment="1">
      <alignment vertical="center" shrinkToFit="1"/>
    </xf>
    <xf numFmtId="176" fontId="8" fillId="0" borderId="50" xfId="0" applyNumberFormat="1" applyFont="1" applyFill="1" applyBorder="1" applyAlignment="1">
      <alignment vertical="center"/>
    </xf>
    <xf numFmtId="176" fontId="8" fillId="0" borderId="51" xfId="0" applyNumberFormat="1" applyFont="1" applyFill="1" applyBorder="1" applyAlignment="1">
      <alignment vertical="center"/>
    </xf>
    <xf numFmtId="188" fontId="8" fillId="0" borderId="52" xfId="42" applyNumberFormat="1" applyFont="1" applyBorder="1" applyAlignment="1">
      <alignment horizontal="center" vertical="center" shrinkToFit="1"/>
    </xf>
    <xf numFmtId="176" fontId="8" fillId="0" borderId="53" xfId="0" applyNumberFormat="1" applyFont="1" applyFill="1" applyBorder="1" applyAlignment="1">
      <alignment vertical="center"/>
    </xf>
    <xf numFmtId="188" fontId="8" fillId="0" borderId="54" xfId="42" applyNumberFormat="1" applyFont="1" applyBorder="1" applyAlignment="1">
      <alignment horizontal="center" vertical="center" shrinkToFit="1"/>
    </xf>
    <xf numFmtId="176" fontId="8" fillId="0" borderId="49" xfId="0" applyNumberFormat="1" applyFont="1" applyFill="1" applyBorder="1" applyAlignment="1">
      <alignment vertical="center"/>
    </xf>
    <xf numFmtId="186" fontId="8" fillId="0" borderId="52" xfId="61" applyNumberFormat="1" applyFont="1" applyBorder="1" applyAlignment="1">
      <alignment horizontal="right" vertical="center" shrinkToFit="1"/>
      <protection/>
    </xf>
    <xf numFmtId="186" fontId="8" fillId="0" borderId="54" xfId="61" applyNumberFormat="1" applyFont="1" applyBorder="1" applyAlignment="1">
      <alignment horizontal="right" vertical="center" shrinkToFit="1"/>
      <protection/>
    </xf>
    <xf numFmtId="176" fontId="8" fillId="0" borderId="52" xfId="0" applyNumberFormat="1" applyFont="1" applyFill="1" applyBorder="1" applyAlignment="1">
      <alignment vertical="center"/>
    </xf>
    <xf numFmtId="176" fontId="8" fillId="0" borderId="55" xfId="0" applyNumberFormat="1" applyFont="1" applyFill="1" applyBorder="1" applyAlignment="1">
      <alignment vertical="center"/>
    </xf>
    <xf numFmtId="186" fontId="8" fillId="0" borderId="52" xfId="0" applyNumberFormat="1" applyFont="1" applyFill="1" applyBorder="1" applyAlignment="1">
      <alignment horizontal="right" vertical="center" shrinkToFit="1"/>
    </xf>
    <xf numFmtId="186" fontId="8" fillId="0" borderId="54" xfId="0" applyNumberFormat="1" applyFont="1" applyFill="1" applyBorder="1" applyAlignment="1">
      <alignment horizontal="right" vertical="center" shrinkToFit="1"/>
    </xf>
    <xf numFmtId="176" fontId="8" fillId="0" borderId="49" xfId="0" applyNumberFormat="1" applyFont="1" applyFill="1" applyBorder="1" applyAlignment="1">
      <alignment horizontal="right" vertical="center" shrinkToFit="1"/>
    </xf>
    <xf numFmtId="176" fontId="8" fillId="0" borderId="51" xfId="0" applyNumberFormat="1" applyFont="1" applyFill="1" applyBorder="1" applyAlignment="1">
      <alignment vertical="center" shrinkToFit="1"/>
    </xf>
    <xf numFmtId="0" fontId="8" fillId="0" borderId="52" xfId="61" applyNumberFormat="1" applyFont="1" applyBorder="1" applyAlignment="1">
      <alignment horizontal="right" vertical="center" shrinkToFit="1"/>
      <protection/>
    </xf>
    <xf numFmtId="176" fontId="8" fillId="0" borderId="53" xfId="0" applyNumberFormat="1" applyFont="1" applyFill="1" applyBorder="1" applyAlignment="1">
      <alignment vertical="center" shrinkToFit="1"/>
    </xf>
    <xf numFmtId="176" fontId="8" fillId="0" borderId="55" xfId="0" applyNumberFormat="1" applyFont="1" applyFill="1" applyBorder="1" applyAlignment="1">
      <alignment vertical="center" shrinkToFit="1"/>
    </xf>
    <xf numFmtId="0" fontId="8" fillId="0" borderId="52" xfId="0" applyNumberFormat="1" applyFont="1" applyFill="1" applyBorder="1" applyAlignment="1">
      <alignment horizontal="right" vertical="center" shrinkToFit="1"/>
    </xf>
    <xf numFmtId="176" fontId="8" fillId="0" borderId="52" xfId="0" applyNumberFormat="1" applyFont="1" applyFill="1" applyBorder="1" applyAlignment="1">
      <alignment vertical="center" shrinkToFit="1"/>
    </xf>
    <xf numFmtId="176" fontId="8" fillId="0" borderId="50" xfId="0" applyNumberFormat="1" applyFont="1" applyFill="1" applyBorder="1" applyAlignment="1">
      <alignment vertical="center" shrinkToFit="1"/>
    </xf>
    <xf numFmtId="176" fontId="8" fillId="0" borderId="56" xfId="0" applyNumberFormat="1" applyFont="1" applyFill="1" applyBorder="1" applyAlignment="1">
      <alignment vertical="center" shrinkToFit="1"/>
    </xf>
    <xf numFmtId="0" fontId="8" fillId="0" borderId="49" xfId="61" applyFont="1" applyBorder="1" applyAlignment="1">
      <alignment horizontal="right" vertical="center"/>
      <protection/>
    </xf>
    <xf numFmtId="176" fontId="8" fillId="0" borderId="50" xfId="61" applyNumberFormat="1" applyFont="1" applyBorder="1" applyAlignment="1">
      <alignment vertical="center"/>
      <protection/>
    </xf>
    <xf numFmtId="176" fontId="8" fillId="0" borderId="51" xfId="61" applyNumberFormat="1" applyFont="1" applyBorder="1" applyAlignment="1">
      <alignment vertical="center"/>
      <protection/>
    </xf>
    <xf numFmtId="176" fontId="8" fillId="0" borderId="53" xfId="61" applyNumberFormat="1" applyFont="1" applyBorder="1" applyAlignment="1">
      <alignment vertical="center"/>
      <protection/>
    </xf>
    <xf numFmtId="176" fontId="8" fillId="0" borderId="49" xfId="61" applyNumberFormat="1" applyFont="1" applyBorder="1" applyAlignment="1">
      <alignment vertical="center"/>
      <protection/>
    </xf>
    <xf numFmtId="176" fontId="8" fillId="0" borderId="52" xfId="61" applyNumberFormat="1" applyFont="1" applyBorder="1" applyAlignment="1">
      <alignment vertical="center"/>
      <protection/>
    </xf>
    <xf numFmtId="176" fontId="8" fillId="0" borderId="55" xfId="61" applyNumberFormat="1" applyFont="1" applyBorder="1" applyAlignment="1">
      <alignment vertical="center"/>
      <protection/>
    </xf>
    <xf numFmtId="176" fontId="8" fillId="0" borderId="51" xfId="61" applyNumberFormat="1" applyFont="1" applyFill="1" applyBorder="1" applyAlignment="1">
      <alignment vertical="center"/>
      <protection/>
    </xf>
    <xf numFmtId="176" fontId="8" fillId="0" borderId="51" xfId="61" applyNumberFormat="1" applyFont="1" applyBorder="1" applyAlignment="1">
      <alignment vertical="center" shrinkToFit="1"/>
      <protection/>
    </xf>
    <xf numFmtId="176" fontId="8" fillId="0" borderId="53" xfId="61" applyNumberFormat="1" applyFont="1" applyBorder="1" applyAlignment="1">
      <alignment vertical="center" shrinkToFit="1"/>
      <protection/>
    </xf>
    <xf numFmtId="176" fontId="8" fillId="0" borderId="49" xfId="61" applyNumberFormat="1" applyFont="1" applyBorder="1" applyAlignment="1">
      <alignment vertical="center" shrinkToFit="1"/>
      <protection/>
    </xf>
    <xf numFmtId="176" fontId="8" fillId="0" borderId="55" xfId="61" applyNumberFormat="1" applyFont="1" applyBorder="1" applyAlignment="1">
      <alignment vertical="center" shrinkToFit="1"/>
      <protection/>
    </xf>
    <xf numFmtId="176" fontId="8" fillId="0" borderId="52" xfId="61" applyNumberFormat="1" applyFont="1" applyBorder="1" applyAlignment="1">
      <alignment vertical="center" shrinkToFit="1"/>
      <protection/>
    </xf>
    <xf numFmtId="176" fontId="8" fillId="0" borderId="56" xfId="61" applyNumberFormat="1" applyFont="1" applyBorder="1" applyAlignment="1">
      <alignment vertical="center"/>
      <protection/>
    </xf>
    <xf numFmtId="0" fontId="8" fillId="0" borderId="27" xfId="61" applyFont="1" applyBorder="1" applyAlignment="1">
      <alignment horizontal="right" vertical="center"/>
      <protection/>
    </xf>
    <xf numFmtId="176" fontId="8" fillId="0" borderId="28" xfId="61" applyNumberFormat="1" applyFont="1" applyBorder="1" applyAlignment="1">
      <alignment vertical="center"/>
      <protection/>
    </xf>
    <xf numFmtId="176" fontId="8" fillId="0" borderId="29" xfId="61" applyNumberFormat="1" applyFont="1" applyBorder="1" applyAlignment="1">
      <alignment vertical="center"/>
      <protection/>
    </xf>
    <xf numFmtId="176" fontId="8" fillId="0" borderId="31" xfId="61" applyNumberFormat="1" applyFont="1" applyBorder="1" applyAlignment="1">
      <alignment vertical="center"/>
      <protection/>
    </xf>
    <xf numFmtId="176" fontId="8" fillId="0" borderId="27" xfId="61" applyNumberFormat="1" applyFont="1" applyBorder="1" applyAlignment="1">
      <alignment vertical="center"/>
      <protection/>
    </xf>
    <xf numFmtId="176" fontId="8" fillId="0" borderId="30" xfId="61" applyNumberFormat="1" applyFont="1" applyBorder="1" applyAlignment="1">
      <alignment vertical="center"/>
      <protection/>
    </xf>
    <xf numFmtId="176" fontId="8" fillId="0" borderId="33" xfId="61" applyNumberFormat="1" applyFont="1" applyBorder="1" applyAlignment="1">
      <alignment vertical="center"/>
      <protection/>
    </xf>
    <xf numFmtId="176" fontId="8" fillId="0" borderId="29" xfId="61" applyNumberFormat="1" applyFont="1" applyFill="1" applyBorder="1" applyAlignment="1">
      <alignment vertical="center"/>
      <protection/>
    </xf>
    <xf numFmtId="176" fontId="8" fillId="0" borderId="29" xfId="61" applyNumberFormat="1" applyFont="1" applyBorder="1" applyAlignment="1">
      <alignment vertical="center" shrinkToFit="1"/>
      <protection/>
    </xf>
    <xf numFmtId="176" fontId="8" fillId="0" borderId="31" xfId="61" applyNumberFormat="1" applyFont="1" applyBorder="1" applyAlignment="1">
      <alignment vertical="center" shrinkToFit="1"/>
      <protection/>
    </xf>
    <xf numFmtId="176" fontId="8" fillId="0" borderId="27" xfId="61" applyNumberFormat="1" applyFont="1" applyBorder="1" applyAlignment="1">
      <alignment vertical="center" shrinkToFit="1"/>
      <protection/>
    </xf>
    <xf numFmtId="176" fontId="8" fillId="0" borderId="33" xfId="61" applyNumberFormat="1" applyFont="1" applyBorder="1" applyAlignment="1">
      <alignment vertical="center" shrinkToFit="1"/>
      <protection/>
    </xf>
    <xf numFmtId="176" fontId="8" fillId="0" borderId="30" xfId="61" applyNumberFormat="1" applyFont="1" applyBorder="1" applyAlignment="1">
      <alignment vertical="center" shrinkToFit="1"/>
      <protection/>
    </xf>
    <xf numFmtId="176" fontId="8" fillId="0" borderId="36" xfId="61" applyNumberFormat="1" applyFont="1" applyBorder="1" applyAlignment="1">
      <alignment vertical="center"/>
      <protection/>
    </xf>
    <xf numFmtId="0" fontId="8" fillId="0" borderId="57" xfId="61" applyFont="1" applyBorder="1" applyAlignment="1">
      <alignment horizontal="right" vertical="center"/>
      <protection/>
    </xf>
    <xf numFmtId="176" fontId="8" fillId="0" borderId="58" xfId="61" applyNumberFormat="1" applyFont="1" applyBorder="1" applyAlignment="1">
      <alignment vertical="center"/>
      <protection/>
    </xf>
    <xf numFmtId="176" fontId="8" fillId="0" borderId="59" xfId="61" applyNumberFormat="1" applyFont="1" applyBorder="1" applyAlignment="1">
      <alignment vertical="center"/>
      <protection/>
    </xf>
    <xf numFmtId="188" fontId="8" fillId="0" borderId="60" xfId="42" applyNumberFormat="1" applyFont="1" applyBorder="1" applyAlignment="1">
      <alignment horizontal="center" vertical="center" shrinkToFit="1"/>
    </xf>
    <xf numFmtId="176" fontId="8" fillId="0" borderId="61" xfId="61" applyNumberFormat="1" applyFont="1" applyBorder="1" applyAlignment="1">
      <alignment vertical="center"/>
      <protection/>
    </xf>
    <xf numFmtId="188" fontId="8" fillId="0" borderId="62" xfId="42" applyNumberFormat="1" applyFont="1" applyBorder="1" applyAlignment="1">
      <alignment horizontal="center" vertical="center" shrinkToFit="1"/>
    </xf>
    <xf numFmtId="176" fontId="8" fillId="0" borderId="57" xfId="61" applyNumberFormat="1" applyFont="1" applyBorder="1" applyAlignment="1">
      <alignment vertical="center"/>
      <protection/>
    </xf>
    <xf numFmtId="186" fontId="8" fillId="0" borderId="60" xfId="61" applyNumberFormat="1" applyFont="1" applyBorder="1" applyAlignment="1">
      <alignment horizontal="right" vertical="center" shrinkToFit="1"/>
      <protection/>
    </xf>
    <xf numFmtId="186" fontId="8" fillId="0" borderId="62" xfId="61" applyNumberFormat="1" applyFont="1" applyBorder="1" applyAlignment="1">
      <alignment horizontal="right" vertical="center" shrinkToFit="1"/>
      <protection/>
    </xf>
    <xf numFmtId="176" fontId="8" fillId="0" borderId="60" xfId="61" applyNumberFormat="1" applyFont="1" applyBorder="1" applyAlignment="1">
      <alignment vertical="center"/>
      <protection/>
    </xf>
    <xf numFmtId="176" fontId="8" fillId="0" borderId="63" xfId="61" applyNumberFormat="1" applyFont="1" applyBorder="1" applyAlignment="1">
      <alignment vertical="center"/>
      <protection/>
    </xf>
    <xf numFmtId="176" fontId="8" fillId="0" borderId="59" xfId="61" applyNumberFormat="1" applyFont="1" applyFill="1" applyBorder="1" applyAlignment="1">
      <alignment vertical="center"/>
      <protection/>
    </xf>
    <xf numFmtId="176" fontId="8" fillId="0" borderId="59" xfId="61" applyNumberFormat="1" applyFont="1" applyBorder="1" applyAlignment="1">
      <alignment vertical="center" shrinkToFit="1"/>
      <protection/>
    </xf>
    <xf numFmtId="49" fontId="8" fillId="0" borderId="60" xfId="61" applyNumberFormat="1" applyFont="1" applyBorder="1" applyAlignment="1">
      <alignment horizontal="right" vertical="center" shrinkToFit="1"/>
      <protection/>
    </xf>
    <xf numFmtId="176" fontId="8" fillId="0" borderId="61" xfId="61" applyNumberFormat="1" applyFont="1" applyBorder="1" applyAlignment="1">
      <alignment vertical="center" shrinkToFit="1"/>
      <protection/>
    </xf>
    <xf numFmtId="176" fontId="8" fillId="0" borderId="57" xfId="61" applyNumberFormat="1" applyFont="1" applyBorder="1" applyAlignment="1">
      <alignment vertical="center" shrinkToFit="1"/>
      <protection/>
    </xf>
    <xf numFmtId="176" fontId="8" fillId="0" borderId="63" xfId="61" applyNumberFormat="1" applyFont="1" applyBorder="1" applyAlignment="1">
      <alignment vertical="center" shrinkToFit="1"/>
      <protection/>
    </xf>
    <xf numFmtId="0" fontId="8" fillId="0" borderId="60" xfId="61" applyNumberFormat="1" applyFont="1" applyBorder="1" applyAlignment="1">
      <alignment horizontal="right" vertical="center" shrinkToFit="1"/>
      <protection/>
    </xf>
    <xf numFmtId="176" fontId="8" fillId="0" borderId="60" xfId="61" applyNumberFormat="1" applyFont="1" applyBorder="1" applyAlignment="1">
      <alignment vertical="center" shrinkToFit="1"/>
      <protection/>
    </xf>
    <xf numFmtId="176" fontId="8" fillId="0" borderId="64" xfId="61" applyNumberFormat="1" applyFont="1" applyBorder="1" applyAlignment="1">
      <alignment vertical="center"/>
      <protection/>
    </xf>
    <xf numFmtId="3" fontId="8" fillId="0" borderId="41" xfId="61" applyNumberFormat="1" applyFont="1" applyBorder="1" applyAlignment="1">
      <alignment vertical="center"/>
      <protection/>
    </xf>
    <xf numFmtId="3" fontId="8" fillId="0" borderId="42" xfId="61" applyNumberFormat="1" applyFont="1" applyBorder="1" applyAlignment="1">
      <alignment vertical="center"/>
      <protection/>
    </xf>
    <xf numFmtId="0" fontId="8" fillId="0" borderId="43" xfId="61" applyFont="1" applyBorder="1" applyAlignment="1">
      <alignment vertical="center"/>
      <protection/>
    </xf>
    <xf numFmtId="0" fontId="8" fillId="0" borderId="42" xfId="61" applyFont="1" applyBorder="1" applyAlignment="1">
      <alignment vertical="center"/>
      <protection/>
    </xf>
    <xf numFmtId="0" fontId="8" fillId="0" borderId="44" xfId="61" applyFont="1" applyBorder="1" applyAlignment="1">
      <alignment vertical="center"/>
      <protection/>
    </xf>
    <xf numFmtId="0" fontId="8" fillId="0" borderId="49" xfId="61" applyFont="1" applyBorder="1" applyAlignment="1">
      <alignment horizontal="right" vertical="center" indent="1"/>
      <protection/>
    </xf>
    <xf numFmtId="176" fontId="8" fillId="0" borderId="56" xfId="61" applyNumberFormat="1" applyFont="1" applyBorder="1" applyAlignment="1">
      <alignment vertical="center" shrinkToFit="1"/>
      <protection/>
    </xf>
    <xf numFmtId="176" fontId="8" fillId="0" borderId="65" xfId="61" applyNumberFormat="1" applyFont="1" applyBorder="1" applyAlignment="1">
      <alignment vertical="center" shrinkToFit="1"/>
      <protection/>
    </xf>
    <xf numFmtId="176" fontId="8" fillId="0" borderId="65" xfId="61" applyNumberFormat="1" applyFont="1" applyBorder="1" applyAlignment="1">
      <alignment vertical="center"/>
      <protection/>
    </xf>
    <xf numFmtId="3" fontId="8" fillId="0" borderId="34" xfId="61" applyNumberFormat="1" applyFont="1" applyBorder="1" applyAlignment="1">
      <alignment vertical="center"/>
      <protection/>
    </xf>
    <xf numFmtId="3" fontId="8" fillId="0" borderId="19" xfId="61" applyNumberFormat="1" applyFont="1" applyBorder="1" applyAlignment="1">
      <alignment vertical="center"/>
      <protection/>
    </xf>
    <xf numFmtId="0" fontId="8" fillId="0" borderId="39" xfId="61" applyFont="1" applyBorder="1" applyAlignment="1">
      <alignment vertical="center"/>
      <protection/>
    </xf>
    <xf numFmtId="0" fontId="8" fillId="0" borderId="19" xfId="61" applyFont="1" applyBorder="1" applyAlignment="1">
      <alignment vertical="center"/>
      <protection/>
    </xf>
    <xf numFmtId="0" fontId="8" fillId="0" borderId="17" xfId="61" applyFont="1" applyBorder="1" applyAlignment="1">
      <alignment vertical="center"/>
      <protection/>
    </xf>
    <xf numFmtId="0" fontId="8" fillId="0" borderId="27" xfId="61" applyFont="1" applyBorder="1" applyAlignment="1">
      <alignment horizontal="right" vertical="center" indent="1"/>
      <protection/>
    </xf>
    <xf numFmtId="176" fontId="8" fillId="0" borderId="36" xfId="61" applyNumberFormat="1" applyFont="1" applyBorder="1" applyAlignment="1">
      <alignment vertical="center" shrinkToFit="1"/>
      <protection/>
    </xf>
    <xf numFmtId="176" fontId="8" fillId="0" borderId="66" xfId="61" applyNumberFormat="1" applyFont="1" applyBorder="1" applyAlignment="1">
      <alignment vertical="center" shrinkToFit="1"/>
      <protection/>
    </xf>
    <xf numFmtId="176" fontId="8" fillId="0" borderId="66" xfId="61" applyNumberFormat="1" applyFont="1" applyBorder="1" applyAlignment="1">
      <alignment vertical="center"/>
      <protection/>
    </xf>
    <xf numFmtId="176" fontId="8" fillId="0" borderId="38" xfId="0" applyNumberFormat="1" applyFont="1" applyFill="1" applyBorder="1" applyAlignment="1">
      <alignment vertical="center" shrinkToFit="1"/>
    </xf>
    <xf numFmtId="176" fontId="8" fillId="0" borderId="45" xfId="0" applyNumberFormat="1" applyFont="1" applyFill="1" applyBorder="1" applyAlignment="1">
      <alignment vertical="center"/>
    </xf>
    <xf numFmtId="176" fontId="8" fillId="0" borderId="46" xfId="0" applyNumberFormat="1" applyFont="1" applyFill="1" applyBorder="1" applyAlignment="1">
      <alignment vertical="center"/>
    </xf>
    <xf numFmtId="176" fontId="8" fillId="0" borderId="38" xfId="0" applyNumberFormat="1" applyFont="1" applyFill="1" applyBorder="1" applyAlignment="1">
      <alignment vertical="center"/>
    </xf>
    <xf numFmtId="176" fontId="8" fillId="0" borderId="47" xfId="0" applyNumberFormat="1" applyFont="1" applyFill="1" applyBorder="1" applyAlignment="1">
      <alignment vertical="center"/>
    </xf>
    <xf numFmtId="186" fontId="8" fillId="0" borderId="47" xfId="0" applyNumberFormat="1" applyFont="1" applyFill="1" applyBorder="1" applyAlignment="1">
      <alignment horizontal="right" vertical="center" shrinkToFit="1"/>
    </xf>
    <xf numFmtId="186" fontId="8" fillId="0" borderId="48" xfId="0" applyNumberFormat="1" applyFont="1" applyFill="1" applyBorder="1" applyAlignment="1">
      <alignment horizontal="right" vertical="center" shrinkToFit="1"/>
    </xf>
    <xf numFmtId="176" fontId="8" fillId="0" borderId="38" xfId="0" applyNumberFormat="1" applyFont="1" applyFill="1" applyBorder="1" applyAlignment="1">
      <alignment horizontal="right" vertical="center" shrinkToFit="1"/>
    </xf>
    <xf numFmtId="176" fontId="8" fillId="0" borderId="46" xfId="0" applyNumberFormat="1" applyFont="1" applyFill="1" applyBorder="1" applyAlignment="1">
      <alignment vertical="center" shrinkToFit="1"/>
    </xf>
    <xf numFmtId="176" fontId="8" fillId="0" borderId="44" xfId="0" applyNumberFormat="1" applyFont="1" applyFill="1" applyBorder="1" applyAlignment="1">
      <alignment vertical="center" shrinkToFit="1"/>
    </xf>
    <xf numFmtId="176" fontId="8" fillId="0" borderId="42" xfId="0" applyNumberFormat="1" applyFont="1" applyFill="1" applyBorder="1" applyAlignment="1">
      <alignment vertical="center" shrinkToFit="1"/>
    </xf>
    <xf numFmtId="0" fontId="8" fillId="0" borderId="47" xfId="0" applyNumberFormat="1" applyFont="1" applyFill="1" applyBorder="1" applyAlignment="1">
      <alignment horizontal="right" vertical="center" shrinkToFit="1"/>
    </xf>
    <xf numFmtId="176" fontId="8" fillId="0" borderId="47" xfId="0" applyNumberFormat="1" applyFont="1" applyFill="1" applyBorder="1" applyAlignment="1">
      <alignment vertical="center" shrinkToFit="1"/>
    </xf>
    <xf numFmtId="176" fontId="8" fillId="0" borderId="45" xfId="0" applyNumberFormat="1" applyFont="1" applyFill="1" applyBorder="1" applyAlignment="1">
      <alignment vertical="center" shrinkToFit="1"/>
    </xf>
    <xf numFmtId="176" fontId="8" fillId="0" borderId="41" xfId="0" applyNumberFormat="1" applyFont="1" applyFill="1" applyBorder="1" applyAlignment="1">
      <alignment vertical="center" shrinkToFit="1"/>
    </xf>
    <xf numFmtId="186" fontId="8" fillId="0" borderId="48" xfId="61" applyNumberFormat="1" applyFont="1" applyFill="1" applyBorder="1" applyAlignment="1">
      <alignment horizontal="right" vertical="center" shrinkToFit="1"/>
      <protection/>
    </xf>
    <xf numFmtId="176" fontId="8" fillId="0" borderId="27" xfId="0" applyNumberFormat="1" applyFont="1" applyFill="1" applyBorder="1" applyAlignment="1">
      <alignment horizontal="right" vertical="center" indent="1"/>
    </xf>
    <xf numFmtId="176" fontId="8" fillId="0" borderId="36" xfId="0" applyNumberFormat="1" applyFont="1" applyFill="1" applyBorder="1" applyAlignment="1">
      <alignment vertical="center"/>
    </xf>
    <xf numFmtId="176" fontId="8" fillId="0" borderId="66" xfId="0" applyNumberFormat="1" applyFont="1" applyFill="1" applyBorder="1" applyAlignment="1">
      <alignment vertical="center"/>
    </xf>
    <xf numFmtId="176" fontId="8" fillId="0" borderId="49" xfId="0" applyNumberFormat="1" applyFont="1" applyFill="1" applyBorder="1" applyAlignment="1">
      <alignment horizontal="right" vertical="center" indent="1"/>
    </xf>
    <xf numFmtId="176" fontId="8" fillId="0" borderId="56" xfId="0" applyNumberFormat="1" applyFont="1" applyFill="1" applyBorder="1" applyAlignment="1">
      <alignment vertical="center"/>
    </xf>
    <xf numFmtId="176" fontId="8" fillId="0" borderId="67" xfId="0" applyNumberFormat="1" applyFont="1" applyFill="1" applyBorder="1" applyAlignment="1">
      <alignment vertical="center"/>
    </xf>
    <xf numFmtId="0" fontId="45" fillId="0" borderId="0" xfId="61" applyFont="1" applyFill="1" applyAlignment="1">
      <alignment vertical="center"/>
      <protection/>
    </xf>
    <xf numFmtId="0" fontId="46" fillId="0" borderId="0" xfId="61" applyFont="1" applyFill="1" applyAlignment="1">
      <alignment vertical="center"/>
      <protection/>
    </xf>
    <xf numFmtId="0" fontId="46" fillId="0" borderId="0" xfId="61" applyFont="1" applyFill="1" applyBorder="1" applyAlignment="1">
      <alignment vertical="center"/>
      <protection/>
    </xf>
    <xf numFmtId="0" fontId="45" fillId="0" borderId="0" xfId="61" applyFont="1" applyFill="1" applyBorder="1" applyAlignment="1">
      <alignment vertical="center"/>
      <protection/>
    </xf>
    <xf numFmtId="176" fontId="8" fillId="0" borderId="13" xfId="0" applyNumberFormat="1" applyFont="1" applyFill="1" applyBorder="1" applyAlignment="1">
      <alignment vertical="center" shrinkToFit="1"/>
    </xf>
    <xf numFmtId="176" fontId="8" fillId="0" borderId="14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8" fillId="0" borderId="19" xfId="0" applyNumberFormat="1" applyFont="1" applyFill="1" applyBorder="1" applyAlignment="1">
      <alignment vertical="center"/>
    </xf>
    <xf numFmtId="186" fontId="8" fillId="0" borderId="16" xfId="0" applyNumberFormat="1" applyFont="1" applyFill="1" applyBorder="1" applyAlignment="1">
      <alignment horizontal="right" vertical="center" shrinkToFit="1"/>
    </xf>
    <xf numFmtId="186" fontId="8" fillId="0" borderId="18" xfId="0" applyNumberFormat="1" applyFont="1" applyFill="1" applyBorder="1" applyAlignment="1">
      <alignment horizontal="right" vertical="center" shrinkToFit="1"/>
    </xf>
    <xf numFmtId="176" fontId="8" fillId="0" borderId="13" xfId="0" applyNumberFormat="1" applyFont="1" applyFill="1" applyBorder="1" applyAlignment="1">
      <alignment horizontal="right" vertical="center" shrinkToFit="1"/>
    </xf>
    <xf numFmtId="176" fontId="8" fillId="0" borderId="15" xfId="0" applyNumberFormat="1" applyFont="1" applyFill="1" applyBorder="1" applyAlignment="1">
      <alignment vertical="center" shrinkToFit="1"/>
    </xf>
    <xf numFmtId="176" fontId="8" fillId="0" borderId="17" xfId="0" applyNumberFormat="1" applyFont="1" applyFill="1" applyBorder="1" applyAlignment="1">
      <alignment vertical="center" shrinkToFit="1"/>
    </xf>
    <xf numFmtId="176" fontId="8" fillId="0" borderId="19" xfId="0" applyNumberFormat="1" applyFont="1" applyFill="1" applyBorder="1" applyAlignment="1">
      <alignment vertical="center" shrinkToFit="1"/>
    </xf>
    <xf numFmtId="0" fontId="8" fillId="0" borderId="16" xfId="0" applyNumberFormat="1" applyFont="1" applyFill="1" applyBorder="1" applyAlignment="1">
      <alignment horizontal="right" vertical="center" shrinkToFit="1"/>
    </xf>
    <xf numFmtId="176" fontId="8" fillId="0" borderId="16" xfId="0" applyNumberFormat="1" applyFont="1" applyFill="1" applyBorder="1" applyAlignment="1">
      <alignment vertical="center" shrinkToFit="1"/>
    </xf>
    <xf numFmtId="186" fontId="8" fillId="0" borderId="18" xfId="61" applyNumberFormat="1" applyFont="1" applyFill="1" applyBorder="1" applyAlignment="1">
      <alignment horizontal="right" vertical="center" shrinkToFit="1"/>
      <protection/>
    </xf>
    <xf numFmtId="176" fontId="8" fillId="0" borderId="14" xfId="0" applyNumberFormat="1" applyFont="1" applyFill="1" applyBorder="1" applyAlignment="1">
      <alignment vertical="center" shrinkToFit="1"/>
    </xf>
    <xf numFmtId="176" fontId="8" fillId="0" borderId="34" xfId="0" applyNumberFormat="1" applyFont="1" applyFill="1" applyBorder="1" applyAlignment="1">
      <alignment vertical="center" shrinkToFit="1"/>
    </xf>
    <xf numFmtId="176" fontId="8" fillId="0" borderId="13" xfId="0" applyNumberFormat="1" applyFont="1" applyFill="1" applyBorder="1" applyAlignment="1">
      <alignment horizontal="right" vertical="center" indent="1"/>
    </xf>
    <xf numFmtId="176" fontId="8" fillId="0" borderId="34" xfId="0" applyNumberFormat="1" applyFont="1" applyFill="1" applyBorder="1" applyAlignment="1">
      <alignment vertical="center"/>
    </xf>
    <xf numFmtId="176" fontId="8" fillId="0" borderId="39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 shrinkToFit="1"/>
    </xf>
    <xf numFmtId="176" fontId="8" fillId="0" borderId="68" xfId="0" applyNumberFormat="1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88" fontId="8" fillId="0" borderId="11" xfId="42" applyNumberFormat="1" applyFont="1" applyFill="1" applyBorder="1" applyAlignment="1">
      <alignment horizontal="center" vertical="center" shrinkToFit="1"/>
    </xf>
    <xf numFmtId="176" fontId="8" fillId="0" borderId="69" xfId="0" applyNumberFormat="1" applyFont="1" applyFill="1" applyBorder="1" applyAlignment="1">
      <alignment vertical="center"/>
    </xf>
    <xf numFmtId="188" fontId="8" fillId="0" borderId="70" xfId="42" applyNumberFormat="1" applyFont="1" applyFill="1" applyBorder="1" applyAlignment="1">
      <alignment horizontal="center" vertical="center" shrinkToFit="1"/>
    </xf>
    <xf numFmtId="176" fontId="8" fillId="0" borderId="12" xfId="0" applyNumberFormat="1" applyFont="1" applyFill="1" applyBorder="1" applyAlignment="1">
      <alignment vertical="center"/>
    </xf>
    <xf numFmtId="186" fontId="8" fillId="0" borderId="11" xfId="61" applyNumberFormat="1" applyFont="1" applyFill="1" applyBorder="1" applyAlignment="1">
      <alignment horizontal="right" vertical="center" shrinkToFit="1"/>
      <protection/>
    </xf>
    <xf numFmtId="186" fontId="8" fillId="0" borderId="70" xfId="61" applyNumberFormat="1" applyFont="1" applyFill="1" applyBorder="1" applyAlignment="1">
      <alignment horizontal="right" vertical="center" shrinkToFit="1"/>
      <protection/>
    </xf>
    <xf numFmtId="176" fontId="8" fillId="0" borderId="11" xfId="0" applyNumberFormat="1" applyFont="1" applyFill="1" applyBorder="1" applyAlignment="1">
      <alignment vertical="center"/>
    </xf>
    <xf numFmtId="176" fontId="8" fillId="0" borderId="37" xfId="0" applyNumberFormat="1" applyFont="1" applyFill="1" applyBorder="1" applyAlignment="1">
      <alignment vertical="center"/>
    </xf>
    <xf numFmtId="186" fontId="8" fillId="0" borderId="11" xfId="0" applyNumberFormat="1" applyFont="1" applyFill="1" applyBorder="1" applyAlignment="1">
      <alignment horizontal="right" vertical="center" shrinkToFit="1"/>
    </xf>
    <xf numFmtId="186" fontId="8" fillId="0" borderId="70" xfId="0" applyNumberFormat="1" applyFont="1" applyFill="1" applyBorder="1" applyAlignment="1">
      <alignment horizontal="right" vertical="center" shrinkToFit="1"/>
    </xf>
    <xf numFmtId="176" fontId="8" fillId="0" borderId="12" xfId="0" applyNumberFormat="1" applyFont="1" applyFill="1" applyBorder="1" applyAlignment="1">
      <alignment horizontal="right" vertical="center" shrinkToFit="1"/>
    </xf>
    <xf numFmtId="176" fontId="8" fillId="0" borderId="10" xfId="0" applyNumberFormat="1" applyFont="1" applyFill="1" applyBorder="1" applyAlignment="1">
      <alignment vertical="center" shrinkToFit="1"/>
    </xf>
    <xf numFmtId="0" fontId="8" fillId="0" borderId="11" xfId="61" applyNumberFormat="1" applyFont="1" applyFill="1" applyBorder="1" applyAlignment="1">
      <alignment horizontal="right" vertical="center" shrinkToFit="1"/>
      <protection/>
    </xf>
    <xf numFmtId="176" fontId="8" fillId="0" borderId="69" xfId="0" applyNumberFormat="1" applyFont="1" applyFill="1" applyBorder="1" applyAlignment="1">
      <alignment vertical="center" shrinkToFit="1"/>
    </xf>
    <xf numFmtId="176" fontId="8" fillId="0" borderId="37" xfId="0" applyNumberFormat="1" applyFont="1" applyFill="1" applyBorder="1" applyAlignment="1">
      <alignment vertical="center" shrinkToFit="1"/>
    </xf>
    <xf numFmtId="0" fontId="8" fillId="0" borderId="0" xfId="0" applyNumberFormat="1" applyFont="1" applyFill="1" applyBorder="1" applyAlignment="1">
      <alignment horizontal="right" vertical="center" shrinkToFit="1"/>
    </xf>
    <xf numFmtId="176" fontId="8" fillId="0" borderId="11" xfId="0" applyNumberFormat="1" applyFont="1" applyFill="1" applyBorder="1" applyAlignment="1">
      <alignment vertical="center" shrinkToFit="1"/>
    </xf>
    <xf numFmtId="176" fontId="8" fillId="0" borderId="68" xfId="0" applyNumberFormat="1" applyFont="1" applyFill="1" applyBorder="1" applyAlignment="1">
      <alignment vertical="center" shrinkToFit="1"/>
    </xf>
    <xf numFmtId="176" fontId="8" fillId="0" borderId="71" xfId="0" applyNumberFormat="1" applyFont="1" applyFill="1" applyBorder="1" applyAlignment="1">
      <alignment vertical="center" shrinkToFit="1"/>
    </xf>
    <xf numFmtId="176" fontId="8" fillId="0" borderId="72" xfId="0" applyNumberFormat="1" applyFont="1" applyFill="1" applyBorder="1" applyAlignment="1">
      <alignment horizontal="right" vertical="center" indent="1"/>
    </xf>
    <xf numFmtId="176" fontId="8" fillId="0" borderId="73" xfId="0" applyNumberFormat="1" applyFont="1" applyFill="1" applyBorder="1" applyAlignment="1">
      <alignment vertical="center"/>
    </xf>
    <xf numFmtId="176" fontId="8" fillId="0" borderId="74" xfId="0" applyNumberFormat="1" applyFont="1" applyFill="1" applyBorder="1" applyAlignment="1">
      <alignment vertical="center"/>
    </xf>
    <xf numFmtId="176" fontId="8" fillId="0" borderId="74" xfId="61" applyNumberFormat="1" applyFont="1" applyFill="1" applyBorder="1" applyAlignment="1">
      <alignment vertical="center"/>
      <protection/>
    </xf>
    <xf numFmtId="176" fontId="8" fillId="0" borderId="75" xfId="0" applyNumberFormat="1" applyFont="1" applyFill="1" applyBorder="1" applyAlignment="1">
      <alignment vertical="center"/>
    </xf>
    <xf numFmtId="176" fontId="8" fillId="0" borderId="76" xfId="0" applyNumberFormat="1" applyFont="1" applyFill="1" applyBorder="1" applyAlignment="1">
      <alignment vertical="center"/>
    </xf>
    <xf numFmtId="0" fontId="2" fillId="0" borderId="77" xfId="61" applyFont="1" applyBorder="1" applyAlignment="1">
      <alignment horizontal="center" vertical="center" textRotation="255"/>
      <protection/>
    </xf>
    <xf numFmtId="0" fontId="2" fillId="0" borderId="78" xfId="61" applyFont="1" applyBorder="1" applyAlignment="1">
      <alignment horizontal="center" vertical="center" textRotation="255"/>
      <protection/>
    </xf>
    <xf numFmtId="0" fontId="2" fillId="0" borderId="12" xfId="61" applyFont="1" applyBorder="1" applyAlignment="1">
      <alignment horizontal="center" vertical="center" textRotation="255"/>
      <protection/>
    </xf>
    <xf numFmtId="0" fontId="2" fillId="0" borderId="79" xfId="61" applyFont="1" applyBorder="1" applyAlignment="1">
      <alignment horizontal="center" vertical="center" wrapText="1"/>
      <protection/>
    </xf>
    <xf numFmtId="0" fontId="2" fillId="0" borderId="80" xfId="61" applyFont="1" applyBorder="1" applyAlignment="1">
      <alignment horizontal="center" vertical="center"/>
      <protection/>
    </xf>
    <xf numFmtId="0" fontId="2" fillId="0" borderId="68" xfId="61" applyFont="1" applyBorder="1" applyAlignment="1">
      <alignment horizontal="center" vertical="center"/>
      <protection/>
    </xf>
    <xf numFmtId="0" fontId="2" fillId="0" borderId="81" xfId="61" applyFont="1" applyBorder="1" applyAlignment="1" quotePrefix="1">
      <alignment horizontal="center" vertical="center"/>
      <protection/>
    </xf>
    <xf numFmtId="0" fontId="2" fillId="0" borderId="82" xfId="61" applyFont="1" applyBorder="1" applyAlignment="1">
      <alignment horizontal="center" vertical="center"/>
      <protection/>
    </xf>
    <xf numFmtId="0" fontId="2" fillId="0" borderId="77" xfId="61" applyFont="1" applyBorder="1" applyAlignment="1">
      <alignment horizontal="center" vertical="center"/>
      <protection/>
    </xf>
    <xf numFmtId="0" fontId="2" fillId="0" borderId="83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78" xfId="61" applyFont="1" applyBorder="1" applyAlignment="1">
      <alignment horizontal="center" vertical="center"/>
      <protection/>
    </xf>
    <xf numFmtId="0" fontId="2" fillId="0" borderId="81" xfId="61" applyFont="1" applyBorder="1" applyAlignment="1">
      <alignment horizontal="center" vertical="center"/>
      <protection/>
    </xf>
    <xf numFmtId="0" fontId="2" fillId="0" borderId="84" xfId="61" applyFont="1" applyBorder="1" applyAlignment="1">
      <alignment horizontal="center" vertical="center"/>
      <protection/>
    </xf>
    <xf numFmtId="0" fontId="2" fillId="0" borderId="85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86" xfId="61" applyFont="1" applyBorder="1" applyAlignment="1">
      <alignment horizontal="center" vertical="center"/>
      <protection/>
    </xf>
    <xf numFmtId="0" fontId="2" fillId="0" borderId="87" xfId="61" applyFont="1" applyBorder="1" applyAlignment="1">
      <alignment horizontal="center" vertical="center"/>
      <protection/>
    </xf>
    <xf numFmtId="0" fontId="2" fillId="0" borderId="69" xfId="61" applyFont="1" applyBorder="1" applyAlignment="1">
      <alignment horizontal="center" vertical="center"/>
      <protection/>
    </xf>
    <xf numFmtId="0" fontId="2" fillId="0" borderId="70" xfId="61" applyFont="1" applyBorder="1" applyAlignment="1">
      <alignment horizontal="center" vertical="center"/>
      <protection/>
    </xf>
    <xf numFmtId="0" fontId="2" fillId="0" borderId="58" xfId="61" applyFont="1" applyBorder="1" applyAlignment="1">
      <alignment horizontal="center" vertical="center"/>
      <protection/>
    </xf>
    <xf numFmtId="0" fontId="0" fillId="0" borderId="59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2" fillId="0" borderId="82" xfId="61" applyFont="1" applyFill="1" applyBorder="1" applyAlignment="1">
      <alignment horizontal="center" vertical="center" wrapText="1"/>
      <protection/>
    </xf>
    <xf numFmtId="0" fontId="2" fillId="0" borderId="81" xfId="61" applyFont="1" applyBorder="1" applyAlignment="1">
      <alignment horizontal="center" vertical="center" wrapText="1"/>
      <protection/>
    </xf>
    <xf numFmtId="0" fontId="2" fillId="0" borderId="82" xfId="61" applyFont="1" applyBorder="1" applyAlignment="1">
      <alignment horizontal="center" vertical="center" wrapText="1"/>
      <protection/>
    </xf>
    <xf numFmtId="0" fontId="2" fillId="0" borderId="63" xfId="61" applyFont="1" applyBorder="1" applyAlignment="1">
      <alignment horizontal="center" vertical="center"/>
      <protection/>
    </xf>
    <xf numFmtId="0" fontId="0" fillId="0" borderId="63" xfId="0" applyFont="1" applyBorder="1" applyAlignment="1">
      <alignment horizontal="center" vertical="center"/>
    </xf>
    <xf numFmtId="0" fontId="2" fillId="0" borderId="57" xfId="61" applyFont="1" applyBorder="1" applyAlignment="1">
      <alignment horizontal="center" vertical="center"/>
      <protection/>
    </xf>
    <xf numFmtId="0" fontId="0" fillId="0" borderId="57" xfId="0" applyFont="1" applyBorder="1" applyAlignment="1">
      <alignment horizontal="center" vertical="center"/>
    </xf>
    <xf numFmtId="0" fontId="2" fillId="0" borderId="59" xfId="61" applyFont="1" applyBorder="1" applyAlignment="1">
      <alignment horizontal="center" vertical="center"/>
      <protection/>
    </xf>
    <xf numFmtId="0" fontId="2" fillId="0" borderId="60" xfId="61" applyFont="1" applyBorder="1" applyAlignment="1">
      <alignment horizontal="center" vertical="center"/>
      <protection/>
    </xf>
    <xf numFmtId="0" fontId="0" fillId="0" borderId="80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2" fillId="0" borderId="77" xfId="61" applyFont="1" applyBorder="1" applyAlignment="1">
      <alignment horizontal="center" vertical="center" wrapText="1"/>
      <protection/>
    </xf>
    <xf numFmtId="0" fontId="0" fillId="0" borderId="7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88" xfId="61" applyFont="1" applyBorder="1" applyAlignment="1">
      <alignment horizontal="center" vertical="center"/>
      <protection/>
    </xf>
    <xf numFmtId="0" fontId="0" fillId="0" borderId="64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2" fillId="0" borderId="89" xfId="61" applyFont="1" applyBorder="1" applyAlignment="1">
      <alignment horizontal="center" vertical="center"/>
      <protection/>
    </xf>
    <xf numFmtId="0" fontId="2" fillId="0" borderId="90" xfId="61" applyFont="1" applyBorder="1" applyAlignment="1">
      <alignment horizontal="center" vertical="center"/>
      <protection/>
    </xf>
    <xf numFmtId="0" fontId="2" fillId="0" borderId="91" xfId="61" applyFont="1" applyBorder="1" applyAlignment="1">
      <alignment horizontal="center" vertical="center"/>
      <protection/>
    </xf>
    <xf numFmtId="0" fontId="2" fillId="0" borderId="92" xfId="61" applyFont="1" applyBorder="1" applyAlignment="1">
      <alignment horizontal="center" vertical="center"/>
      <protection/>
    </xf>
    <xf numFmtId="0" fontId="2" fillId="0" borderId="93" xfId="61" applyFont="1" applyBorder="1" applyAlignment="1">
      <alignment horizontal="center" vertical="center"/>
      <protection/>
    </xf>
    <xf numFmtId="0" fontId="2" fillId="0" borderId="92" xfId="61" applyFont="1" applyBorder="1" applyAlignment="1">
      <alignment horizontal="center" vertical="center" wrapText="1"/>
      <protection/>
    </xf>
    <xf numFmtId="0" fontId="2" fillId="0" borderId="93" xfId="61" applyFont="1" applyBorder="1" applyAlignment="1">
      <alignment horizontal="center" vertical="center" wrapText="1"/>
      <protection/>
    </xf>
    <xf numFmtId="0" fontId="2" fillId="0" borderId="94" xfId="61" applyFont="1" applyBorder="1" applyAlignment="1">
      <alignment horizontal="center" vertical="center"/>
      <protection/>
    </xf>
    <xf numFmtId="0" fontId="2" fillId="0" borderId="95" xfId="61" applyFont="1" applyBorder="1" applyAlignment="1">
      <alignment horizontal="center" vertical="center" wrapText="1"/>
      <protection/>
    </xf>
    <xf numFmtId="0" fontId="0" fillId="0" borderId="96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2" fillId="0" borderId="97" xfId="61" applyFont="1" applyBorder="1" applyAlignment="1">
      <alignment horizontal="center" vertical="center" wrapText="1"/>
      <protection/>
    </xf>
    <xf numFmtId="0" fontId="0" fillId="0" borderId="9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" fillId="0" borderId="99" xfId="61" applyFont="1" applyBorder="1" applyAlignment="1">
      <alignment horizontal="center" vertical="center"/>
      <protection/>
    </xf>
    <xf numFmtId="0" fontId="0" fillId="0" borderId="100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64" xfId="0" applyFont="1" applyBorder="1" applyAlignment="1">
      <alignment vertical="center"/>
    </xf>
    <xf numFmtId="0" fontId="0" fillId="0" borderId="88" xfId="0" applyFont="1" applyBorder="1" applyAlignment="1">
      <alignment vertical="center"/>
    </xf>
    <xf numFmtId="0" fontId="2" fillId="0" borderId="59" xfId="61" applyFont="1" applyFill="1" applyBorder="1" applyAlignment="1">
      <alignment horizontal="center" vertical="center"/>
      <protection/>
    </xf>
    <xf numFmtId="0" fontId="0" fillId="0" borderId="59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2" fillId="0" borderId="95" xfId="61" applyFont="1" applyBorder="1" applyAlignment="1">
      <alignment horizontal="center" vertical="center"/>
      <protection/>
    </xf>
    <xf numFmtId="0" fontId="2" fillId="0" borderId="97" xfId="61" applyFont="1" applyBorder="1" applyAlignment="1">
      <alignment horizontal="center" vertical="center"/>
      <protection/>
    </xf>
    <xf numFmtId="0" fontId="4" fillId="0" borderId="103" xfId="61" applyFont="1" applyFill="1" applyBorder="1" applyAlignment="1">
      <alignment horizontal="center" vertical="center" wrapText="1"/>
      <protection/>
    </xf>
    <xf numFmtId="0" fontId="4" fillId="0" borderId="72" xfId="61" applyFont="1" applyFill="1" applyBorder="1" applyAlignment="1">
      <alignment horizontal="center" vertical="center" wrapText="1"/>
      <protection/>
    </xf>
    <xf numFmtId="189" fontId="2" fillId="0" borderId="104" xfId="49" applyNumberFormat="1" applyFont="1" applyFill="1" applyBorder="1" applyAlignment="1">
      <alignment horizontal="center" vertical="center"/>
    </xf>
    <xf numFmtId="189" fontId="2" fillId="0" borderId="105" xfId="49" applyNumberFormat="1" applyFont="1" applyFill="1" applyBorder="1" applyAlignment="1">
      <alignment horizontal="center" vertical="center"/>
    </xf>
    <xf numFmtId="189" fontId="2" fillId="0" borderId="84" xfId="49" applyNumberFormat="1" applyFont="1" applyFill="1" applyBorder="1" applyAlignment="1">
      <alignment horizontal="center" vertical="center"/>
    </xf>
    <xf numFmtId="189" fontId="2" fillId="0" borderId="106" xfId="49" applyNumberFormat="1" applyFont="1" applyFill="1" applyBorder="1" applyAlignment="1">
      <alignment horizontal="center" vertical="center"/>
    </xf>
    <xf numFmtId="189" fontId="2" fillId="0" borderId="99" xfId="49" applyNumberFormat="1" applyFont="1" applyFill="1" applyBorder="1" applyAlignment="1">
      <alignment horizontal="center" vertical="center"/>
    </xf>
    <xf numFmtId="189" fontId="2" fillId="0" borderId="95" xfId="49" applyNumberFormat="1" applyFont="1" applyFill="1" applyBorder="1" applyAlignment="1">
      <alignment horizontal="center" vertical="center"/>
    </xf>
    <xf numFmtId="189" fontId="2" fillId="0" borderId="75" xfId="49" applyNumberFormat="1" applyFont="1" applyFill="1" applyBorder="1" applyAlignment="1">
      <alignment horizontal="center" vertical="center"/>
    </xf>
    <xf numFmtId="189" fontId="2" fillId="0" borderId="73" xfId="49" applyNumberFormat="1" applyFont="1" applyFill="1" applyBorder="1" applyAlignment="1">
      <alignment horizontal="center" vertical="center"/>
    </xf>
    <xf numFmtId="189" fontId="2" fillId="0" borderId="103" xfId="49" applyNumberFormat="1" applyFont="1" applyFill="1" applyBorder="1" applyAlignment="1">
      <alignment horizontal="center" vertical="center"/>
    </xf>
    <xf numFmtId="189" fontId="2" fillId="0" borderId="72" xfId="49" applyNumberFormat="1" applyFont="1" applyFill="1" applyBorder="1" applyAlignment="1">
      <alignment horizontal="center" vertical="center"/>
    </xf>
    <xf numFmtId="189" fontId="2" fillId="0" borderId="85" xfId="49" applyNumberFormat="1" applyFont="1" applyFill="1" applyBorder="1" applyAlignment="1">
      <alignment horizontal="center" vertical="center"/>
    </xf>
    <xf numFmtId="189" fontId="2" fillId="0" borderId="107" xfId="49" applyNumberFormat="1" applyFont="1" applyFill="1" applyBorder="1" applyAlignment="1">
      <alignment horizontal="center" vertical="center"/>
    </xf>
    <xf numFmtId="189" fontId="2" fillId="0" borderId="97" xfId="49" applyNumberFormat="1" applyFont="1" applyFill="1" applyBorder="1" applyAlignment="1">
      <alignment horizontal="center" vertical="center"/>
    </xf>
    <xf numFmtId="189" fontId="2" fillId="0" borderId="74" xfId="49" applyNumberFormat="1" applyFont="1" applyFill="1" applyBorder="1" applyAlignment="1">
      <alignment horizontal="center" vertical="center"/>
    </xf>
    <xf numFmtId="189" fontId="2" fillId="0" borderId="59" xfId="49" applyNumberFormat="1" applyFont="1" applyFill="1" applyBorder="1" applyAlignment="1">
      <alignment horizontal="center" vertical="center"/>
    </xf>
    <xf numFmtId="189" fontId="2" fillId="0" borderId="108" xfId="49" applyNumberFormat="1" applyFont="1" applyFill="1" applyBorder="1" applyAlignment="1">
      <alignment horizontal="center" vertical="center"/>
    </xf>
    <xf numFmtId="189" fontId="2" fillId="0" borderId="63" xfId="49" applyNumberFormat="1" applyFont="1" applyFill="1" applyBorder="1" applyAlignment="1">
      <alignment horizontal="center" vertical="center"/>
    </xf>
    <xf numFmtId="189" fontId="2" fillId="0" borderId="109" xfId="49" applyNumberFormat="1" applyFont="1" applyFill="1" applyBorder="1" applyAlignment="1">
      <alignment horizontal="center" vertical="center"/>
    </xf>
    <xf numFmtId="189" fontId="2" fillId="0" borderId="60" xfId="49" applyNumberFormat="1" applyFont="1" applyFill="1" applyBorder="1" applyAlignment="1">
      <alignment horizontal="center" vertical="center"/>
    </xf>
    <xf numFmtId="189" fontId="2" fillId="0" borderId="110" xfId="49" applyNumberFormat="1" applyFont="1" applyFill="1" applyBorder="1" applyAlignment="1">
      <alignment horizontal="center" vertical="center"/>
    </xf>
    <xf numFmtId="189" fontId="2" fillId="0" borderId="57" xfId="49" applyNumberFormat="1" applyFont="1" applyFill="1" applyBorder="1" applyAlignment="1">
      <alignment horizontal="center" vertical="center"/>
    </xf>
    <xf numFmtId="189" fontId="2" fillId="0" borderId="111" xfId="49" applyNumberFormat="1" applyFont="1" applyFill="1" applyBorder="1" applyAlignment="1">
      <alignment horizontal="center" vertical="center"/>
    </xf>
    <xf numFmtId="0" fontId="11" fillId="0" borderId="103" xfId="61" applyFont="1" applyFill="1" applyBorder="1" applyAlignment="1">
      <alignment horizontal="center" vertical="center" wrapText="1"/>
      <protection/>
    </xf>
    <xf numFmtId="0" fontId="11" fillId="0" borderId="72" xfId="61" applyFont="1" applyFill="1" applyBorder="1" applyAlignment="1">
      <alignment horizontal="center" vertical="center" wrapText="1"/>
      <protection/>
    </xf>
    <xf numFmtId="189" fontId="2" fillId="0" borderId="58" xfId="49" applyNumberFormat="1" applyFont="1" applyFill="1" applyBorder="1" applyAlignment="1">
      <alignment horizontal="center" vertical="center"/>
    </xf>
    <xf numFmtId="189" fontId="2" fillId="0" borderId="112" xfId="49" applyNumberFormat="1" applyFont="1" applyFill="1" applyBorder="1" applyAlignment="1">
      <alignment horizontal="center" vertical="center"/>
    </xf>
    <xf numFmtId="189" fontId="2" fillId="0" borderId="88" xfId="49" applyNumberFormat="1" applyFont="1" applyFill="1" applyBorder="1" applyAlignment="1">
      <alignment horizontal="center" vertical="center"/>
    </xf>
    <xf numFmtId="189" fontId="2" fillId="0" borderId="64" xfId="49" applyNumberFormat="1" applyFont="1" applyFill="1" applyBorder="1" applyAlignment="1">
      <alignment horizontal="center" vertical="center"/>
    </xf>
    <xf numFmtId="189" fontId="2" fillId="0" borderId="113" xfId="49" applyNumberFormat="1" applyFont="1" applyFill="1" applyBorder="1" applyAlignment="1">
      <alignment horizontal="center" vertical="center"/>
    </xf>
    <xf numFmtId="189" fontId="2" fillId="0" borderId="114" xfId="49" applyNumberFormat="1" applyFont="1" applyFill="1" applyBorder="1" applyAlignment="1">
      <alignment horizontal="center" vertical="center"/>
    </xf>
    <xf numFmtId="189" fontId="2" fillId="0" borderId="61" xfId="49" applyNumberFormat="1" applyFont="1" applyFill="1" applyBorder="1" applyAlignment="1">
      <alignment horizontal="center" vertical="center"/>
    </xf>
    <xf numFmtId="189" fontId="2" fillId="0" borderId="115" xfId="49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es15040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D39"/>
  <sheetViews>
    <sheetView showGridLines="0" tabSelected="1" view="pageLayout" zoomScaleNormal="85" zoomScaleSheetLayoutView="85" workbookViewId="0" topLeftCell="BV58">
      <selection activeCell="BV40" sqref="BV40"/>
    </sheetView>
  </sheetViews>
  <sheetFormatPr defaultColWidth="9.00390625" defaultRowHeight="18" customHeight="1"/>
  <cols>
    <col min="1" max="1" width="8.125" style="4" customWidth="1"/>
    <col min="2" max="2" width="11.625" style="4" customWidth="1"/>
    <col min="3" max="3" width="11.375" style="4" customWidth="1"/>
    <col min="4" max="4" width="10.625" style="4" customWidth="1"/>
    <col min="5" max="5" width="5.625" style="4" customWidth="1"/>
    <col min="6" max="6" width="11.125" style="4" customWidth="1"/>
    <col min="7" max="7" width="5.625" style="4" customWidth="1"/>
    <col min="8" max="8" width="11.50390625" style="4" customWidth="1"/>
    <col min="9" max="9" width="10.625" style="4" customWidth="1"/>
    <col min="10" max="10" width="8.625" style="4" customWidth="1"/>
    <col min="11" max="11" width="10.625" style="4" customWidth="1"/>
    <col min="12" max="12" width="8.625" style="4" customWidth="1"/>
    <col min="13" max="13" width="10.625" style="4" customWidth="1"/>
    <col min="14" max="14" width="8.125" style="10" customWidth="1"/>
    <col min="15" max="18" width="10.625" style="10" customWidth="1"/>
    <col min="19" max="19" width="8.625" style="10" customWidth="1"/>
    <col min="20" max="20" width="10.625" style="10" customWidth="1"/>
    <col min="21" max="21" width="8.625" style="10" customWidth="1"/>
    <col min="22" max="25" width="10.625" style="10" customWidth="1"/>
    <col min="26" max="26" width="8.125" style="4" customWidth="1"/>
    <col min="27" max="27" width="12.625" style="5" customWidth="1"/>
    <col min="28" max="34" width="12.625" style="4" customWidth="1"/>
    <col min="35" max="35" width="12.625" style="10" customWidth="1"/>
    <col min="36" max="36" width="7.375" style="10" customWidth="1"/>
    <col min="37" max="37" width="9.75390625" style="10" customWidth="1"/>
    <col min="38" max="38" width="4.375" style="10" customWidth="1"/>
    <col min="39" max="39" width="9.75390625" style="10" customWidth="1"/>
    <col min="40" max="40" width="6.75390625" style="10" customWidth="1"/>
    <col min="41" max="45" width="9.75390625" style="10" customWidth="1"/>
    <col min="46" max="46" width="5.375" style="10" customWidth="1"/>
    <col min="47" max="47" width="9.75390625" style="10" customWidth="1"/>
    <col min="48" max="48" width="6.75390625" style="10" customWidth="1"/>
    <col min="49" max="49" width="9.75390625" style="10" customWidth="1"/>
    <col min="50" max="50" width="7.625" style="10" customWidth="1"/>
    <col min="51" max="51" width="9.625" style="10" customWidth="1"/>
    <col min="52" max="52" width="7.375" style="10" customWidth="1"/>
    <col min="53" max="53" width="10.00390625" style="10" customWidth="1"/>
    <col min="54" max="54" width="7.375" style="10" customWidth="1"/>
    <col min="55" max="55" width="10.50390625" style="10" customWidth="1"/>
    <col min="56" max="57" width="9.625" style="10" customWidth="1"/>
    <col min="58" max="58" width="10.25390625" style="10" customWidth="1"/>
    <col min="59" max="59" width="9.625" style="10" customWidth="1"/>
    <col min="60" max="60" width="4.125" style="10" customWidth="1"/>
    <col min="61" max="61" width="9.625" style="10" customWidth="1"/>
    <col min="62" max="62" width="7.375" style="10" customWidth="1"/>
    <col min="63" max="63" width="9.125" style="10" customWidth="1"/>
    <col min="64" max="64" width="8.125" style="4" customWidth="1"/>
    <col min="65" max="73" width="11.625" style="4" customWidth="1"/>
    <col min="74" max="82" width="12.625" style="10" customWidth="1"/>
    <col min="83" max="16384" width="9.00390625" style="4" customWidth="1"/>
  </cols>
  <sheetData>
    <row r="1" spans="1:82" s="245" customFormat="1" ht="30" customHeight="1">
      <c r="A1" s="246" t="s">
        <v>47</v>
      </c>
      <c r="N1" s="247" t="s">
        <v>48</v>
      </c>
      <c r="O1" s="248"/>
      <c r="P1" s="248"/>
      <c r="Q1" s="248"/>
      <c r="R1" s="248"/>
      <c r="S1" s="248"/>
      <c r="T1" s="248"/>
      <c r="V1" s="248"/>
      <c r="W1" s="248"/>
      <c r="X1" s="248"/>
      <c r="Y1" s="248"/>
      <c r="Z1" s="246" t="s">
        <v>49</v>
      </c>
      <c r="AI1" s="248"/>
      <c r="AJ1" s="247" t="s">
        <v>50</v>
      </c>
      <c r="AK1" s="248"/>
      <c r="AL1" s="248"/>
      <c r="AM1" s="248"/>
      <c r="AN1" s="248"/>
      <c r="AO1" s="248"/>
      <c r="AP1" s="248"/>
      <c r="AS1" s="248"/>
      <c r="AT1" s="248"/>
      <c r="AU1" s="248"/>
      <c r="AV1" s="248"/>
      <c r="AW1" s="248"/>
      <c r="AX1" s="247" t="s">
        <v>51</v>
      </c>
      <c r="AY1" s="248"/>
      <c r="AZ1" s="248"/>
      <c r="BA1" s="248"/>
      <c r="BB1" s="248"/>
      <c r="BC1" s="248"/>
      <c r="BD1" s="248"/>
      <c r="BG1" s="248"/>
      <c r="BH1" s="248"/>
      <c r="BI1" s="248"/>
      <c r="BJ1" s="248"/>
      <c r="BK1" s="248"/>
      <c r="BL1" s="246" t="s">
        <v>52</v>
      </c>
      <c r="BV1" s="247" t="s">
        <v>53</v>
      </c>
      <c r="BW1" s="248"/>
      <c r="BX1" s="248"/>
      <c r="BY1" s="248"/>
      <c r="BZ1" s="248"/>
      <c r="CB1" s="248"/>
      <c r="CC1" s="248"/>
      <c r="CD1" s="248"/>
    </row>
    <row r="2" spans="1:82" ht="21" customHeight="1" thickBot="1">
      <c r="A2" s="6"/>
      <c r="N2" s="11"/>
      <c r="Z2" s="6"/>
      <c r="AJ2" s="11"/>
      <c r="AX2" s="11"/>
      <c r="BL2" s="6"/>
      <c r="BU2" s="7" t="s">
        <v>11</v>
      </c>
      <c r="BV2" s="12" t="s">
        <v>13</v>
      </c>
      <c r="CD2" s="13" t="s">
        <v>11</v>
      </c>
    </row>
    <row r="3" spans="1:82" ht="19.5" customHeight="1">
      <c r="A3" s="298" t="s">
        <v>26</v>
      </c>
      <c r="B3" s="301" t="s">
        <v>59</v>
      </c>
      <c r="C3" s="301" t="s">
        <v>14</v>
      </c>
      <c r="D3" s="304" t="s">
        <v>54</v>
      </c>
      <c r="E3" s="305"/>
      <c r="F3" s="305"/>
      <c r="G3" s="305"/>
      <c r="H3" s="306"/>
      <c r="I3" s="310" t="s">
        <v>33</v>
      </c>
      <c r="J3" s="305"/>
      <c r="K3" s="305"/>
      <c r="L3" s="305"/>
      <c r="M3" s="305"/>
      <c r="N3" s="298" t="s">
        <v>26</v>
      </c>
      <c r="O3" s="310" t="s">
        <v>27</v>
      </c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298" t="s">
        <v>26</v>
      </c>
      <c r="AA3" s="322" t="s">
        <v>34</v>
      </c>
      <c r="AB3" s="322"/>
      <c r="AC3" s="322"/>
      <c r="AD3" s="322"/>
      <c r="AE3" s="322"/>
      <c r="AF3" s="322"/>
      <c r="AG3" s="322"/>
      <c r="AH3" s="322"/>
      <c r="AI3" s="322"/>
      <c r="AJ3" s="298" t="s">
        <v>26</v>
      </c>
      <c r="AK3" s="323" t="s">
        <v>34</v>
      </c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298" t="s">
        <v>26</v>
      </c>
      <c r="AY3" s="324" t="s">
        <v>34</v>
      </c>
      <c r="AZ3" s="324"/>
      <c r="BA3" s="324"/>
      <c r="BB3" s="324"/>
      <c r="BC3" s="324"/>
      <c r="BD3" s="324"/>
      <c r="BE3" s="324"/>
      <c r="BF3" s="324"/>
      <c r="BG3" s="324"/>
      <c r="BH3" s="324"/>
      <c r="BI3" s="324"/>
      <c r="BJ3" s="324"/>
      <c r="BK3" s="324"/>
      <c r="BL3" s="298" t="s">
        <v>26</v>
      </c>
      <c r="BM3" s="305" t="s">
        <v>35</v>
      </c>
      <c r="BN3" s="305"/>
      <c r="BO3" s="306"/>
      <c r="BP3" s="301" t="s">
        <v>36</v>
      </c>
      <c r="BQ3" s="310" t="s">
        <v>15</v>
      </c>
      <c r="BR3" s="305"/>
      <c r="BS3" s="305"/>
      <c r="BT3" s="305"/>
      <c r="BU3" s="305"/>
      <c r="BV3" s="333" t="s">
        <v>42</v>
      </c>
      <c r="BW3" s="339" t="s">
        <v>16</v>
      </c>
      <c r="BX3" s="340"/>
      <c r="BY3" s="340"/>
      <c r="BZ3" s="340"/>
      <c r="CA3" s="341"/>
      <c r="CB3" s="339" t="s">
        <v>28</v>
      </c>
      <c r="CC3" s="340"/>
      <c r="CD3" s="340"/>
    </row>
    <row r="4" spans="1:82" ht="19.5" customHeight="1">
      <c r="A4" s="299"/>
      <c r="B4" s="302"/>
      <c r="C4" s="302"/>
      <c r="D4" s="307"/>
      <c r="E4" s="308"/>
      <c r="F4" s="308"/>
      <c r="G4" s="308"/>
      <c r="H4" s="309"/>
      <c r="I4" s="342" t="s">
        <v>32</v>
      </c>
      <c r="J4" s="343"/>
      <c r="K4" s="343"/>
      <c r="L4" s="343"/>
      <c r="M4" s="343"/>
      <c r="N4" s="299"/>
      <c r="O4" s="344" t="s">
        <v>32</v>
      </c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299"/>
      <c r="AA4" s="342" t="s">
        <v>17</v>
      </c>
      <c r="AB4" s="343"/>
      <c r="AC4" s="343"/>
      <c r="AD4" s="343"/>
      <c r="AE4" s="343"/>
      <c r="AF4" s="343"/>
      <c r="AG4" s="343"/>
      <c r="AH4" s="343"/>
      <c r="AI4" s="343"/>
      <c r="AJ4" s="299"/>
      <c r="AK4" s="342" t="s">
        <v>18</v>
      </c>
      <c r="AL4" s="343"/>
      <c r="AM4" s="343"/>
      <c r="AN4" s="343"/>
      <c r="AO4" s="343"/>
      <c r="AP4" s="343"/>
      <c r="AQ4" s="343"/>
      <c r="AR4" s="343"/>
      <c r="AS4" s="343"/>
      <c r="AT4" s="343"/>
      <c r="AU4" s="343"/>
      <c r="AV4" s="343"/>
      <c r="AW4" s="343"/>
      <c r="AX4" s="299"/>
      <c r="AY4" s="342" t="s">
        <v>19</v>
      </c>
      <c r="AZ4" s="343"/>
      <c r="BA4" s="343"/>
      <c r="BB4" s="343"/>
      <c r="BC4" s="343"/>
      <c r="BD4" s="343"/>
      <c r="BE4" s="343"/>
      <c r="BF4" s="343"/>
      <c r="BG4" s="343"/>
      <c r="BH4" s="343"/>
      <c r="BI4" s="343"/>
      <c r="BJ4" s="343"/>
      <c r="BK4" s="343"/>
      <c r="BL4" s="299"/>
      <c r="BM4" s="342" t="s">
        <v>19</v>
      </c>
      <c r="BN4" s="343"/>
      <c r="BO4" s="346"/>
      <c r="BP4" s="331"/>
      <c r="BQ4" s="307"/>
      <c r="BR4" s="314"/>
      <c r="BS4" s="314"/>
      <c r="BT4" s="314"/>
      <c r="BU4" s="314"/>
      <c r="BV4" s="334"/>
      <c r="BW4" s="347" t="s">
        <v>20</v>
      </c>
      <c r="BX4" s="350" t="s">
        <v>21</v>
      </c>
      <c r="BY4" s="350" t="s">
        <v>0</v>
      </c>
      <c r="BZ4" s="350" t="s">
        <v>1</v>
      </c>
      <c r="CA4" s="353" t="s">
        <v>2</v>
      </c>
      <c r="CB4" s="347" t="s">
        <v>0</v>
      </c>
      <c r="CC4" s="350" t="s">
        <v>1</v>
      </c>
      <c r="CD4" s="315" t="s">
        <v>2</v>
      </c>
    </row>
    <row r="5" spans="1:82" ht="19.5" customHeight="1">
      <c r="A5" s="299"/>
      <c r="B5" s="302"/>
      <c r="C5" s="302"/>
      <c r="D5" s="311" t="s">
        <v>38</v>
      </c>
      <c r="E5" s="312"/>
      <c r="F5" s="315" t="s">
        <v>39</v>
      </c>
      <c r="G5" s="316"/>
      <c r="H5" s="312" t="s">
        <v>22</v>
      </c>
      <c r="I5" s="319" t="s">
        <v>23</v>
      </c>
      <c r="J5" s="320"/>
      <c r="K5" s="336" t="s">
        <v>24</v>
      </c>
      <c r="L5" s="358"/>
      <c r="M5" s="330" t="s">
        <v>22</v>
      </c>
      <c r="N5" s="299"/>
      <c r="O5" s="329" t="s">
        <v>3</v>
      </c>
      <c r="P5" s="330"/>
      <c r="Q5" s="327"/>
      <c r="R5" s="329" t="s">
        <v>9</v>
      </c>
      <c r="S5" s="330"/>
      <c r="T5" s="330"/>
      <c r="U5" s="330"/>
      <c r="V5" s="328"/>
      <c r="W5" s="329" t="s">
        <v>4</v>
      </c>
      <c r="X5" s="330"/>
      <c r="Y5" s="330"/>
      <c r="Z5" s="299"/>
      <c r="AA5" s="360" t="s">
        <v>23</v>
      </c>
      <c r="AB5" s="325" t="s">
        <v>24</v>
      </c>
      <c r="AC5" s="327" t="s">
        <v>25</v>
      </c>
      <c r="AD5" s="329" t="s">
        <v>3</v>
      </c>
      <c r="AE5" s="330"/>
      <c r="AF5" s="327"/>
      <c r="AG5" s="329" t="s">
        <v>9</v>
      </c>
      <c r="AH5" s="330"/>
      <c r="AI5" s="330"/>
      <c r="AJ5" s="299"/>
      <c r="AK5" s="319" t="s">
        <v>23</v>
      </c>
      <c r="AL5" s="362"/>
      <c r="AM5" s="336" t="s">
        <v>24</v>
      </c>
      <c r="AN5" s="337"/>
      <c r="AO5" s="327" t="s">
        <v>25</v>
      </c>
      <c r="AP5" s="329" t="s">
        <v>3</v>
      </c>
      <c r="AQ5" s="330"/>
      <c r="AR5" s="330"/>
      <c r="AS5" s="329" t="s">
        <v>9</v>
      </c>
      <c r="AT5" s="330"/>
      <c r="AU5" s="330"/>
      <c r="AV5" s="330"/>
      <c r="AW5" s="330"/>
      <c r="AX5" s="299"/>
      <c r="AY5" s="319" t="s">
        <v>23</v>
      </c>
      <c r="AZ5" s="362"/>
      <c r="BA5" s="336" t="s">
        <v>24</v>
      </c>
      <c r="BB5" s="337"/>
      <c r="BC5" s="327" t="s">
        <v>25</v>
      </c>
      <c r="BD5" s="329" t="s">
        <v>3</v>
      </c>
      <c r="BE5" s="330"/>
      <c r="BF5" s="327"/>
      <c r="BG5" s="329" t="s">
        <v>9</v>
      </c>
      <c r="BH5" s="330"/>
      <c r="BI5" s="330"/>
      <c r="BJ5" s="330"/>
      <c r="BK5" s="330"/>
      <c r="BL5" s="299"/>
      <c r="BM5" s="329" t="s">
        <v>10</v>
      </c>
      <c r="BN5" s="330"/>
      <c r="BO5" s="327"/>
      <c r="BP5" s="331"/>
      <c r="BQ5" s="332" t="s">
        <v>22</v>
      </c>
      <c r="BR5" s="364" t="s">
        <v>29</v>
      </c>
      <c r="BS5" s="350" t="s">
        <v>40</v>
      </c>
      <c r="BT5" s="365" t="s">
        <v>30</v>
      </c>
      <c r="BU5" s="315" t="s">
        <v>31</v>
      </c>
      <c r="BV5" s="334"/>
      <c r="BW5" s="348"/>
      <c r="BX5" s="351"/>
      <c r="BY5" s="351"/>
      <c r="BZ5" s="351"/>
      <c r="CA5" s="354"/>
      <c r="CB5" s="348"/>
      <c r="CC5" s="351"/>
      <c r="CD5" s="356"/>
    </row>
    <row r="6" spans="1:82" ht="19.5" customHeight="1">
      <c r="A6" s="300"/>
      <c r="B6" s="303"/>
      <c r="C6" s="303"/>
      <c r="D6" s="313"/>
      <c r="E6" s="314"/>
      <c r="F6" s="317"/>
      <c r="G6" s="318"/>
      <c r="H6" s="314"/>
      <c r="I6" s="321"/>
      <c r="J6" s="320"/>
      <c r="K6" s="359"/>
      <c r="L6" s="358"/>
      <c r="M6" s="330"/>
      <c r="N6" s="300"/>
      <c r="O6" s="1" t="s">
        <v>5</v>
      </c>
      <c r="P6" s="93" t="s">
        <v>6</v>
      </c>
      <c r="Q6" s="3" t="s">
        <v>7</v>
      </c>
      <c r="R6" s="313" t="s">
        <v>5</v>
      </c>
      <c r="S6" s="314"/>
      <c r="T6" s="317" t="s">
        <v>6</v>
      </c>
      <c r="U6" s="318"/>
      <c r="V6" s="3" t="s">
        <v>7</v>
      </c>
      <c r="W6" s="1" t="s">
        <v>5</v>
      </c>
      <c r="X6" s="93" t="s">
        <v>6</v>
      </c>
      <c r="Y6" s="2" t="s">
        <v>7</v>
      </c>
      <c r="Z6" s="300"/>
      <c r="AA6" s="361"/>
      <c r="AB6" s="326"/>
      <c r="AC6" s="328"/>
      <c r="AD6" s="1" t="s">
        <v>5</v>
      </c>
      <c r="AE6" s="93" t="s">
        <v>6</v>
      </c>
      <c r="AF6" s="3" t="s">
        <v>7</v>
      </c>
      <c r="AG6" s="1" t="s">
        <v>5</v>
      </c>
      <c r="AH6" s="93" t="s">
        <v>6</v>
      </c>
      <c r="AI6" s="2" t="s">
        <v>7</v>
      </c>
      <c r="AJ6" s="300"/>
      <c r="AK6" s="363"/>
      <c r="AL6" s="362"/>
      <c r="AM6" s="338"/>
      <c r="AN6" s="337"/>
      <c r="AO6" s="328"/>
      <c r="AP6" s="1" t="s">
        <v>5</v>
      </c>
      <c r="AQ6" s="93" t="s">
        <v>6</v>
      </c>
      <c r="AR6" s="3" t="s">
        <v>7</v>
      </c>
      <c r="AS6" s="313" t="s">
        <v>5</v>
      </c>
      <c r="AT6" s="314"/>
      <c r="AU6" s="317" t="s">
        <v>6</v>
      </c>
      <c r="AV6" s="318"/>
      <c r="AW6" s="2" t="s">
        <v>7</v>
      </c>
      <c r="AX6" s="300"/>
      <c r="AY6" s="363"/>
      <c r="AZ6" s="362"/>
      <c r="BA6" s="338"/>
      <c r="BB6" s="337"/>
      <c r="BC6" s="328"/>
      <c r="BD6" s="1" t="s">
        <v>5</v>
      </c>
      <c r="BE6" s="93" t="s">
        <v>6</v>
      </c>
      <c r="BF6" s="3" t="s">
        <v>7</v>
      </c>
      <c r="BG6" s="313" t="s">
        <v>5</v>
      </c>
      <c r="BH6" s="314"/>
      <c r="BI6" s="317" t="s">
        <v>6</v>
      </c>
      <c r="BJ6" s="318"/>
      <c r="BK6" s="2" t="s">
        <v>7</v>
      </c>
      <c r="BL6" s="300"/>
      <c r="BM6" s="1" t="s">
        <v>5</v>
      </c>
      <c r="BN6" s="93" t="s">
        <v>6</v>
      </c>
      <c r="BO6" s="3" t="s">
        <v>7</v>
      </c>
      <c r="BP6" s="332"/>
      <c r="BQ6" s="363"/>
      <c r="BR6" s="349"/>
      <c r="BS6" s="352"/>
      <c r="BT6" s="352"/>
      <c r="BU6" s="357"/>
      <c r="BV6" s="335"/>
      <c r="BW6" s="349"/>
      <c r="BX6" s="352"/>
      <c r="BY6" s="352"/>
      <c r="BZ6" s="352"/>
      <c r="CA6" s="355"/>
      <c r="CB6" s="349"/>
      <c r="CC6" s="352"/>
      <c r="CD6" s="357"/>
    </row>
    <row r="7" spans="1:82" ht="19.5" customHeight="1">
      <c r="A7" s="185" t="s">
        <v>41</v>
      </c>
      <c r="B7" s="186">
        <v>48240555</v>
      </c>
      <c r="C7" s="186">
        <v>36178795</v>
      </c>
      <c r="D7" s="187">
        <v>1149933</v>
      </c>
      <c r="E7" s="188">
        <f aca="true" t="shared" si="0" ref="E7:E31">D7/H7</f>
        <v>0.03255002097475726</v>
      </c>
      <c r="F7" s="189">
        <v>34178247</v>
      </c>
      <c r="G7" s="190">
        <f aca="true" t="shared" si="1" ref="G7:G31">F7/H7</f>
        <v>0.9674499790252428</v>
      </c>
      <c r="H7" s="191">
        <v>35328180</v>
      </c>
      <c r="I7" s="187">
        <v>703594</v>
      </c>
      <c r="J7" s="192">
        <f>S7</f>
        <v>216</v>
      </c>
      <c r="K7" s="189">
        <v>7602424</v>
      </c>
      <c r="L7" s="193">
        <f>U7</f>
        <v>3667</v>
      </c>
      <c r="M7" s="194">
        <v>8306018</v>
      </c>
      <c r="N7" s="185" t="s">
        <v>41</v>
      </c>
      <c r="O7" s="187">
        <v>550059</v>
      </c>
      <c r="P7" s="195">
        <v>1123089</v>
      </c>
      <c r="Q7" s="191">
        <v>1673148</v>
      </c>
      <c r="R7" s="187">
        <v>93823</v>
      </c>
      <c r="S7" s="192">
        <v>216</v>
      </c>
      <c r="T7" s="189">
        <v>6473179</v>
      </c>
      <c r="U7" s="193">
        <v>3667</v>
      </c>
      <c r="V7" s="191">
        <v>6567002</v>
      </c>
      <c r="W7" s="187">
        <v>59712</v>
      </c>
      <c r="X7" s="195">
        <v>6156</v>
      </c>
      <c r="Y7" s="194">
        <v>65868</v>
      </c>
      <c r="Z7" s="185" t="s">
        <v>41</v>
      </c>
      <c r="AA7" s="196">
        <v>90100</v>
      </c>
      <c r="AB7" s="195">
        <v>140683</v>
      </c>
      <c r="AC7" s="191">
        <v>230783</v>
      </c>
      <c r="AD7" s="187">
        <v>84660</v>
      </c>
      <c r="AE7" s="195">
        <v>24420</v>
      </c>
      <c r="AF7" s="191">
        <v>109080</v>
      </c>
      <c r="AG7" s="187">
        <v>5440</v>
      </c>
      <c r="AH7" s="195">
        <v>116263</v>
      </c>
      <c r="AI7" s="194">
        <v>121703</v>
      </c>
      <c r="AJ7" s="185" t="s">
        <v>41</v>
      </c>
      <c r="AK7" s="197">
        <v>252641</v>
      </c>
      <c r="AL7" s="198" t="s">
        <v>55</v>
      </c>
      <c r="AM7" s="199">
        <v>25594937</v>
      </c>
      <c r="AN7" s="193">
        <f>AV7</f>
        <v>21</v>
      </c>
      <c r="AO7" s="200">
        <v>25847578</v>
      </c>
      <c r="AP7" s="197">
        <v>2322</v>
      </c>
      <c r="AQ7" s="201">
        <v>712394</v>
      </c>
      <c r="AR7" s="200">
        <v>714716</v>
      </c>
      <c r="AS7" s="197">
        <v>250319</v>
      </c>
      <c r="AT7" s="202" t="s">
        <v>55</v>
      </c>
      <c r="AU7" s="199">
        <v>24882543</v>
      </c>
      <c r="AV7" s="193">
        <v>21</v>
      </c>
      <c r="AW7" s="203">
        <v>25132862</v>
      </c>
      <c r="AX7" s="185" t="s">
        <v>41</v>
      </c>
      <c r="AY7" s="187">
        <v>103598</v>
      </c>
      <c r="AZ7" s="202" t="s">
        <v>55</v>
      </c>
      <c r="BA7" s="189">
        <v>840203</v>
      </c>
      <c r="BB7" s="193">
        <f>BJ7</f>
        <v>681</v>
      </c>
      <c r="BC7" s="191">
        <v>943801</v>
      </c>
      <c r="BD7" s="187">
        <v>95723</v>
      </c>
      <c r="BE7" s="195">
        <v>373113</v>
      </c>
      <c r="BF7" s="191">
        <v>468836</v>
      </c>
      <c r="BG7" s="187">
        <v>4544</v>
      </c>
      <c r="BH7" s="202" t="s">
        <v>55</v>
      </c>
      <c r="BI7" s="189">
        <v>129227</v>
      </c>
      <c r="BJ7" s="193">
        <v>681</v>
      </c>
      <c r="BK7" s="194">
        <v>133771</v>
      </c>
      <c r="BL7" s="185" t="s">
        <v>41</v>
      </c>
      <c r="BM7" s="187">
        <v>3331</v>
      </c>
      <c r="BN7" s="195">
        <v>337863</v>
      </c>
      <c r="BO7" s="191">
        <v>341194</v>
      </c>
      <c r="BP7" s="186">
        <v>850615</v>
      </c>
      <c r="BQ7" s="187">
        <v>12061760</v>
      </c>
      <c r="BR7" s="204">
        <v>1942616</v>
      </c>
      <c r="BS7" s="195">
        <v>8944444</v>
      </c>
      <c r="BT7" s="195">
        <v>1233</v>
      </c>
      <c r="BU7" s="189">
        <v>1173467</v>
      </c>
      <c r="BV7" s="94" t="s">
        <v>8</v>
      </c>
      <c r="BW7" s="73">
        <v>14033811</v>
      </c>
      <c r="BX7" s="24">
        <v>1574741</v>
      </c>
      <c r="BY7" s="24">
        <v>15608552</v>
      </c>
      <c r="BZ7" s="24">
        <v>97</v>
      </c>
      <c r="CA7" s="99">
        <v>142</v>
      </c>
      <c r="CB7" s="73">
        <v>2414449</v>
      </c>
      <c r="CC7" s="24">
        <v>99</v>
      </c>
      <c r="CD7" s="18">
        <v>101</v>
      </c>
    </row>
    <row r="8" spans="1:82" ht="19.5" customHeight="1">
      <c r="A8" s="157" t="s">
        <v>12</v>
      </c>
      <c r="B8" s="158">
        <v>60498850</v>
      </c>
      <c r="C8" s="158">
        <v>43730305</v>
      </c>
      <c r="D8" s="159">
        <v>1409087</v>
      </c>
      <c r="E8" s="138">
        <f t="shared" si="0"/>
        <v>0.03297617897831221</v>
      </c>
      <c r="F8" s="160">
        <v>41321364</v>
      </c>
      <c r="G8" s="140">
        <f t="shared" si="1"/>
        <v>0.9670238210216878</v>
      </c>
      <c r="H8" s="161">
        <v>42730451</v>
      </c>
      <c r="I8" s="159">
        <v>907931</v>
      </c>
      <c r="J8" s="142">
        <f>S8</f>
        <v>136</v>
      </c>
      <c r="K8" s="160">
        <v>7926610</v>
      </c>
      <c r="L8" s="143">
        <f>U8</f>
        <v>1929</v>
      </c>
      <c r="M8" s="162">
        <v>8834541</v>
      </c>
      <c r="N8" s="157" t="s">
        <v>12</v>
      </c>
      <c r="O8" s="159">
        <v>731920</v>
      </c>
      <c r="P8" s="163">
        <v>1474161</v>
      </c>
      <c r="Q8" s="161">
        <v>2206081</v>
      </c>
      <c r="R8" s="159">
        <v>93737</v>
      </c>
      <c r="S8" s="142">
        <v>136</v>
      </c>
      <c r="T8" s="160">
        <v>6445958</v>
      </c>
      <c r="U8" s="143">
        <v>1929</v>
      </c>
      <c r="V8" s="161">
        <v>6539695</v>
      </c>
      <c r="W8" s="159">
        <v>82274</v>
      </c>
      <c r="X8" s="163">
        <v>6491</v>
      </c>
      <c r="Y8" s="162">
        <v>88765</v>
      </c>
      <c r="Z8" s="157" t="s">
        <v>12</v>
      </c>
      <c r="AA8" s="164">
        <v>94830</v>
      </c>
      <c r="AB8" s="163">
        <v>151014</v>
      </c>
      <c r="AC8" s="161">
        <v>245844</v>
      </c>
      <c r="AD8" s="159">
        <v>86966</v>
      </c>
      <c r="AE8" s="163">
        <v>28137</v>
      </c>
      <c r="AF8" s="161">
        <v>115103</v>
      </c>
      <c r="AG8" s="159">
        <v>7864</v>
      </c>
      <c r="AH8" s="163">
        <v>122877</v>
      </c>
      <c r="AI8" s="162">
        <v>130741</v>
      </c>
      <c r="AJ8" s="157" t="s">
        <v>12</v>
      </c>
      <c r="AK8" s="165">
        <v>259589</v>
      </c>
      <c r="AL8" s="150" t="str">
        <f>AT8</f>
        <v>(-)</v>
      </c>
      <c r="AM8" s="166">
        <v>32176908</v>
      </c>
      <c r="AN8" s="143">
        <f>AV8</f>
        <v>43</v>
      </c>
      <c r="AO8" s="167">
        <v>32436497</v>
      </c>
      <c r="AP8" s="165">
        <v>7364</v>
      </c>
      <c r="AQ8" s="168">
        <v>1926169</v>
      </c>
      <c r="AR8" s="167">
        <v>1933533</v>
      </c>
      <c r="AS8" s="165">
        <v>252225</v>
      </c>
      <c r="AT8" s="150" t="s">
        <v>55</v>
      </c>
      <c r="AU8" s="166">
        <v>30250739</v>
      </c>
      <c r="AV8" s="143">
        <v>43</v>
      </c>
      <c r="AW8" s="169">
        <v>30502964</v>
      </c>
      <c r="AX8" s="157" t="s">
        <v>12</v>
      </c>
      <c r="AY8" s="159">
        <v>146737</v>
      </c>
      <c r="AZ8" s="150" t="str">
        <f>BH8</f>
        <v>(-)</v>
      </c>
      <c r="BA8" s="160">
        <v>1066832</v>
      </c>
      <c r="BB8" s="143">
        <f>BJ8</f>
        <v>579</v>
      </c>
      <c r="BC8" s="161">
        <v>1213569</v>
      </c>
      <c r="BD8" s="159">
        <v>136266</v>
      </c>
      <c r="BE8" s="163">
        <v>494476</v>
      </c>
      <c r="BF8" s="161">
        <v>630742</v>
      </c>
      <c r="BG8" s="159">
        <v>7038</v>
      </c>
      <c r="BH8" s="150" t="s">
        <v>55</v>
      </c>
      <c r="BI8" s="160">
        <v>152982</v>
      </c>
      <c r="BJ8" s="143">
        <v>579</v>
      </c>
      <c r="BK8" s="162">
        <v>160020</v>
      </c>
      <c r="BL8" s="157" t="s">
        <v>12</v>
      </c>
      <c r="BM8" s="159">
        <v>3433</v>
      </c>
      <c r="BN8" s="163">
        <v>419374</v>
      </c>
      <c r="BO8" s="161">
        <v>422807</v>
      </c>
      <c r="BP8" s="158">
        <v>999854</v>
      </c>
      <c r="BQ8" s="159">
        <v>16768545</v>
      </c>
      <c r="BR8" s="170">
        <v>2715334</v>
      </c>
      <c r="BS8" s="163">
        <v>12310428</v>
      </c>
      <c r="BT8" s="163">
        <v>1235</v>
      </c>
      <c r="BU8" s="160">
        <v>1741548</v>
      </c>
      <c r="BV8" s="95">
        <v>2</v>
      </c>
      <c r="BW8" s="74">
        <v>13539269</v>
      </c>
      <c r="BX8" s="37">
        <v>1517228</v>
      </c>
      <c r="BY8" s="37">
        <v>15056497</v>
      </c>
      <c r="BZ8" s="37">
        <f aca="true" t="shared" si="2" ref="BZ8:BZ13">BY8/BY7*100</f>
        <v>96.46312483054162</v>
      </c>
      <c r="CA8" s="100">
        <v>137</v>
      </c>
      <c r="CB8" s="74">
        <v>2406252</v>
      </c>
      <c r="CC8" s="37">
        <v>100</v>
      </c>
      <c r="CD8" s="31">
        <v>100</v>
      </c>
    </row>
    <row r="9" spans="1:82" ht="19.5" customHeight="1">
      <c r="A9" s="117">
        <v>5</v>
      </c>
      <c r="B9" s="118">
        <v>66278836</v>
      </c>
      <c r="C9" s="118">
        <v>48130439</v>
      </c>
      <c r="D9" s="119">
        <v>1499131</v>
      </c>
      <c r="E9" s="120">
        <f t="shared" si="0"/>
        <v>0.03189462494241279</v>
      </c>
      <c r="F9" s="121">
        <v>45503491</v>
      </c>
      <c r="G9" s="122">
        <f t="shared" si="1"/>
        <v>0.9681053750575872</v>
      </c>
      <c r="H9" s="123">
        <v>47002622</v>
      </c>
      <c r="I9" s="119">
        <v>974513</v>
      </c>
      <c r="J9" s="124">
        <f aca="true" t="shared" si="3" ref="J9:J27">S9</f>
        <v>118</v>
      </c>
      <c r="K9" s="121">
        <v>7904406</v>
      </c>
      <c r="L9" s="125">
        <f aca="true" t="shared" si="4" ref="L9:L27">U9</f>
        <v>1465</v>
      </c>
      <c r="M9" s="126">
        <v>8878919</v>
      </c>
      <c r="N9" s="117">
        <v>5</v>
      </c>
      <c r="O9" s="119">
        <v>792052</v>
      </c>
      <c r="P9" s="112">
        <v>1640224</v>
      </c>
      <c r="Q9" s="123">
        <v>2432276</v>
      </c>
      <c r="R9" s="119">
        <v>89354</v>
      </c>
      <c r="S9" s="124">
        <v>118</v>
      </c>
      <c r="T9" s="121">
        <v>6257273</v>
      </c>
      <c r="U9" s="125">
        <v>1465</v>
      </c>
      <c r="V9" s="123">
        <v>6346627</v>
      </c>
      <c r="W9" s="119">
        <v>93107</v>
      </c>
      <c r="X9" s="112">
        <v>6909</v>
      </c>
      <c r="Y9" s="126">
        <v>100016</v>
      </c>
      <c r="Z9" s="117">
        <v>5</v>
      </c>
      <c r="AA9" s="127">
        <v>96200</v>
      </c>
      <c r="AB9" s="112">
        <v>150919</v>
      </c>
      <c r="AC9" s="123">
        <v>247119</v>
      </c>
      <c r="AD9" s="119">
        <v>87064</v>
      </c>
      <c r="AE9" s="112">
        <v>29425</v>
      </c>
      <c r="AF9" s="123">
        <v>116489</v>
      </c>
      <c r="AG9" s="119">
        <v>9136</v>
      </c>
      <c r="AH9" s="112">
        <v>121494</v>
      </c>
      <c r="AI9" s="126">
        <v>130630</v>
      </c>
      <c r="AJ9" s="117">
        <v>5</v>
      </c>
      <c r="AK9" s="128">
        <v>258786</v>
      </c>
      <c r="AL9" s="129" t="str">
        <f aca="true" t="shared" si="5" ref="AL9:AL27">AT9</f>
        <v>(-)</v>
      </c>
      <c r="AM9" s="130">
        <v>36250056</v>
      </c>
      <c r="AN9" s="125">
        <f aca="true" t="shared" si="6" ref="AN9:AN27">AV9</f>
        <v>88</v>
      </c>
      <c r="AO9" s="131">
        <v>36508842</v>
      </c>
      <c r="AP9" s="128">
        <v>15278</v>
      </c>
      <c r="AQ9" s="132">
        <v>5237128</v>
      </c>
      <c r="AR9" s="131">
        <v>5252406</v>
      </c>
      <c r="AS9" s="128">
        <v>243508</v>
      </c>
      <c r="AT9" s="129" t="s">
        <v>55</v>
      </c>
      <c r="AU9" s="130">
        <v>31012928</v>
      </c>
      <c r="AV9" s="125">
        <v>88</v>
      </c>
      <c r="AW9" s="133">
        <v>31256436</v>
      </c>
      <c r="AX9" s="117">
        <v>5</v>
      </c>
      <c r="AY9" s="119">
        <v>169632</v>
      </c>
      <c r="AZ9" s="129" t="str">
        <f aca="true" t="shared" si="7" ref="AZ9:AZ27">BH9</f>
        <v>(-)</v>
      </c>
      <c r="BA9" s="121">
        <v>1198110</v>
      </c>
      <c r="BB9" s="125">
        <f aca="true" t="shared" si="8" ref="BB9:BB27">BJ9</f>
        <v>560</v>
      </c>
      <c r="BC9" s="123">
        <v>1367742</v>
      </c>
      <c r="BD9" s="119">
        <v>157465</v>
      </c>
      <c r="BE9" s="112">
        <v>579068</v>
      </c>
      <c r="BF9" s="123">
        <v>736533</v>
      </c>
      <c r="BG9" s="119">
        <v>8609</v>
      </c>
      <c r="BH9" s="129" t="s">
        <v>55</v>
      </c>
      <c r="BI9" s="121">
        <v>158482</v>
      </c>
      <c r="BJ9" s="125">
        <v>560</v>
      </c>
      <c r="BK9" s="126">
        <v>167091</v>
      </c>
      <c r="BL9" s="117">
        <v>5</v>
      </c>
      <c r="BM9" s="119">
        <v>3558</v>
      </c>
      <c r="BN9" s="112">
        <v>460560</v>
      </c>
      <c r="BO9" s="123">
        <v>464118</v>
      </c>
      <c r="BP9" s="118">
        <v>1127817</v>
      </c>
      <c r="BQ9" s="119">
        <v>18148397</v>
      </c>
      <c r="BR9" s="134">
        <v>4551769</v>
      </c>
      <c r="BS9" s="112">
        <v>11772117</v>
      </c>
      <c r="BT9" s="112">
        <v>1295</v>
      </c>
      <c r="BU9" s="121">
        <v>1823216</v>
      </c>
      <c r="BV9" s="95">
        <v>3</v>
      </c>
      <c r="BW9" s="74">
        <v>13048137</v>
      </c>
      <c r="BX9" s="37">
        <v>1505665</v>
      </c>
      <c r="BY9" s="37">
        <v>14553802</v>
      </c>
      <c r="BZ9" s="37">
        <f t="shared" si="2"/>
        <v>96.66127519568462</v>
      </c>
      <c r="CA9" s="100">
        <v>133</v>
      </c>
      <c r="CB9" s="74">
        <v>2398937</v>
      </c>
      <c r="CC9" s="37">
        <v>100</v>
      </c>
      <c r="CD9" s="31">
        <v>100</v>
      </c>
    </row>
    <row r="10" spans="1:82" ht="19.5" customHeight="1">
      <c r="A10" s="14">
        <v>6</v>
      </c>
      <c r="B10" s="15">
        <v>68103696</v>
      </c>
      <c r="C10" s="15">
        <v>49485297</v>
      </c>
      <c r="D10" s="16">
        <v>1544750</v>
      </c>
      <c r="E10" s="17">
        <f t="shared" si="0"/>
        <v>0.031977060229359616</v>
      </c>
      <c r="F10" s="18">
        <v>46763318</v>
      </c>
      <c r="G10" s="19">
        <f t="shared" si="1"/>
        <v>0.9680229397706404</v>
      </c>
      <c r="H10" s="20">
        <v>48308068</v>
      </c>
      <c r="I10" s="16">
        <v>1011410</v>
      </c>
      <c r="J10" s="21">
        <f t="shared" si="3"/>
        <v>114</v>
      </c>
      <c r="K10" s="18">
        <v>7867542</v>
      </c>
      <c r="L10" s="22">
        <f t="shared" si="4"/>
        <v>1393</v>
      </c>
      <c r="M10" s="23">
        <v>8878952</v>
      </c>
      <c r="N10" s="14">
        <v>6</v>
      </c>
      <c r="O10" s="16">
        <v>821914</v>
      </c>
      <c r="P10" s="24">
        <v>1697138</v>
      </c>
      <c r="Q10" s="20">
        <v>2519052</v>
      </c>
      <c r="R10" s="16">
        <v>87354</v>
      </c>
      <c r="S10" s="21">
        <v>114</v>
      </c>
      <c r="T10" s="18">
        <v>6161944</v>
      </c>
      <c r="U10" s="22">
        <v>1393</v>
      </c>
      <c r="V10" s="20">
        <v>6249298</v>
      </c>
      <c r="W10" s="16">
        <v>102142</v>
      </c>
      <c r="X10" s="24">
        <v>8460</v>
      </c>
      <c r="Y10" s="23">
        <v>110602</v>
      </c>
      <c r="Z10" s="14">
        <v>6</v>
      </c>
      <c r="AA10" s="25">
        <v>95762</v>
      </c>
      <c r="AB10" s="24">
        <v>148849</v>
      </c>
      <c r="AC10" s="20">
        <v>244611</v>
      </c>
      <c r="AD10" s="16">
        <v>86269</v>
      </c>
      <c r="AE10" s="24">
        <v>29304</v>
      </c>
      <c r="AF10" s="20">
        <v>115573</v>
      </c>
      <c r="AG10" s="16">
        <v>9493</v>
      </c>
      <c r="AH10" s="24">
        <v>119545</v>
      </c>
      <c r="AI10" s="23">
        <v>129038</v>
      </c>
      <c r="AJ10" s="14">
        <v>6</v>
      </c>
      <c r="AK10" s="26">
        <v>256875</v>
      </c>
      <c r="AL10" s="81" t="str">
        <f t="shared" si="5"/>
        <v>(-)</v>
      </c>
      <c r="AM10" s="90">
        <v>37497646</v>
      </c>
      <c r="AN10" s="22">
        <f t="shared" si="6"/>
        <v>152</v>
      </c>
      <c r="AO10" s="82">
        <v>37754521</v>
      </c>
      <c r="AP10" s="26">
        <v>17332</v>
      </c>
      <c r="AQ10" s="88">
        <v>6697684</v>
      </c>
      <c r="AR10" s="82">
        <v>6715016</v>
      </c>
      <c r="AS10" s="26">
        <v>239543</v>
      </c>
      <c r="AT10" s="81" t="s">
        <v>55</v>
      </c>
      <c r="AU10" s="90">
        <v>30799962</v>
      </c>
      <c r="AV10" s="22">
        <v>152</v>
      </c>
      <c r="AW10" s="84">
        <v>31039505</v>
      </c>
      <c r="AX10" s="14">
        <v>6</v>
      </c>
      <c r="AY10" s="16">
        <v>180703</v>
      </c>
      <c r="AZ10" s="81" t="str">
        <f t="shared" si="7"/>
        <v>(-)</v>
      </c>
      <c r="BA10" s="18">
        <v>1249281</v>
      </c>
      <c r="BB10" s="22">
        <f t="shared" si="8"/>
        <v>562</v>
      </c>
      <c r="BC10" s="20">
        <v>1429984</v>
      </c>
      <c r="BD10" s="16">
        <v>168003</v>
      </c>
      <c r="BE10" s="24">
        <v>615206</v>
      </c>
      <c r="BF10" s="20">
        <v>783209</v>
      </c>
      <c r="BG10" s="16">
        <v>9090</v>
      </c>
      <c r="BH10" s="81" t="s">
        <v>55</v>
      </c>
      <c r="BI10" s="18">
        <v>160083</v>
      </c>
      <c r="BJ10" s="22">
        <v>562</v>
      </c>
      <c r="BK10" s="23">
        <v>169173</v>
      </c>
      <c r="BL10" s="14">
        <v>6</v>
      </c>
      <c r="BM10" s="16">
        <v>3610</v>
      </c>
      <c r="BN10" s="24">
        <v>473992</v>
      </c>
      <c r="BO10" s="20">
        <v>477602</v>
      </c>
      <c r="BP10" s="15">
        <v>1177229</v>
      </c>
      <c r="BQ10" s="16">
        <v>18618399</v>
      </c>
      <c r="BR10" s="73">
        <v>5201818</v>
      </c>
      <c r="BS10" s="24">
        <v>11591832</v>
      </c>
      <c r="BT10" s="24">
        <v>1303</v>
      </c>
      <c r="BU10" s="18">
        <v>1823446</v>
      </c>
      <c r="BV10" s="95">
        <v>4</v>
      </c>
      <c r="BW10" s="74">
        <v>12520835</v>
      </c>
      <c r="BX10" s="37">
        <v>1480476</v>
      </c>
      <c r="BY10" s="37">
        <v>14001311</v>
      </c>
      <c r="BZ10" s="37">
        <f t="shared" si="2"/>
        <v>96.20380296502591</v>
      </c>
      <c r="CA10" s="100">
        <v>128</v>
      </c>
      <c r="CB10" s="74">
        <v>2380556</v>
      </c>
      <c r="CC10" s="37">
        <v>99</v>
      </c>
      <c r="CD10" s="31">
        <v>99</v>
      </c>
    </row>
    <row r="11" spans="1:82" ht="19.5" customHeight="1">
      <c r="A11" s="27">
        <v>7</v>
      </c>
      <c r="B11" s="28">
        <v>70106536</v>
      </c>
      <c r="C11" s="28">
        <v>50936863</v>
      </c>
      <c r="D11" s="29">
        <v>1589809</v>
      </c>
      <c r="E11" s="30">
        <f t="shared" si="0"/>
        <v>0.03197019376466105</v>
      </c>
      <c r="F11" s="31">
        <v>48138041</v>
      </c>
      <c r="G11" s="32">
        <f t="shared" si="1"/>
        <v>0.968029806235339</v>
      </c>
      <c r="H11" s="33">
        <v>49727850</v>
      </c>
      <c r="I11" s="29">
        <v>1047272</v>
      </c>
      <c r="J11" s="34">
        <f t="shared" si="3"/>
        <v>112</v>
      </c>
      <c r="K11" s="31">
        <v>7810558</v>
      </c>
      <c r="L11" s="35">
        <f t="shared" si="4"/>
        <v>1336</v>
      </c>
      <c r="M11" s="36">
        <v>8857830</v>
      </c>
      <c r="N11" s="27">
        <v>7</v>
      </c>
      <c r="O11" s="29">
        <v>849427</v>
      </c>
      <c r="P11" s="37">
        <v>1734729</v>
      </c>
      <c r="Q11" s="33">
        <v>2584156</v>
      </c>
      <c r="R11" s="29">
        <v>85973</v>
      </c>
      <c r="S11" s="34">
        <v>112</v>
      </c>
      <c r="T11" s="31">
        <v>6066652</v>
      </c>
      <c r="U11" s="35">
        <v>1336</v>
      </c>
      <c r="V11" s="33">
        <v>6152625</v>
      </c>
      <c r="W11" s="29">
        <v>111872</v>
      </c>
      <c r="X11" s="37">
        <v>9177</v>
      </c>
      <c r="Y11" s="36">
        <v>121049</v>
      </c>
      <c r="Z11" s="27">
        <v>7</v>
      </c>
      <c r="AA11" s="38">
        <v>95218</v>
      </c>
      <c r="AB11" s="37">
        <v>147689</v>
      </c>
      <c r="AC11" s="33">
        <v>242907</v>
      </c>
      <c r="AD11" s="29">
        <v>85236</v>
      </c>
      <c r="AE11" s="37">
        <v>29160</v>
      </c>
      <c r="AF11" s="33">
        <v>114396</v>
      </c>
      <c r="AG11" s="29">
        <v>9982</v>
      </c>
      <c r="AH11" s="37">
        <v>118529</v>
      </c>
      <c r="AI11" s="36">
        <v>128511</v>
      </c>
      <c r="AJ11" s="27">
        <v>7</v>
      </c>
      <c r="AK11" s="39">
        <v>255984</v>
      </c>
      <c r="AL11" s="78" t="str">
        <f t="shared" si="5"/>
        <v>(-)</v>
      </c>
      <c r="AM11" s="91">
        <v>38846724</v>
      </c>
      <c r="AN11" s="35">
        <f t="shared" si="6"/>
        <v>234</v>
      </c>
      <c r="AO11" s="83">
        <v>39102708</v>
      </c>
      <c r="AP11" s="39">
        <v>20008</v>
      </c>
      <c r="AQ11" s="89">
        <v>8283402</v>
      </c>
      <c r="AR11" s="83">
        <v>8303410</v>
      </c>
      <c r="AS11" s="39">
        <v>235976</v>
      </c>
      <c r="AT11" s="78" t="s">
        <v>55</v>
      </c>
      <c r="AU11" s="91">
        <v>30563322</v>
      </c>
      <c r="AV11" s="35">
        <v>234</v>
      </c>
      <c r="AW11" s="85">
        <v>30799298</v>
      </c>
      <c r="AX11" s="27">
        <v>7</v>
      </c>
      <c r="AY11" s="29">
        <v>191335</v>
      </c>
      <c r="AZ11" s="78" t="str">
        <f t="shared" si="7"/>
        <v>(-)</v>
      </c>
      <c r="BA11" s="31">
        <v>1333070</v>
      </c>
      <c r="BB11" s="35">
        <f t="shared" si="8"/>
        <v>565</v>
      </c>
      <c r="BC11" s="33">
        <v>1524405</v>
      </c>
      <c r="BD11" s="29">
        <v>177770</v>
      </c>
      <c r="BE11" s="37">
        <v>680712</v>
      </c>
      <c r="BF11" s="33">
        <v>858482</v>
      </c>
      <c r="BG11" s="29">
        <v>9847</v>
      </c>
      <c r="BH11" s="78" t="s">
        <v>55</v>
      </c>
      <c r="BI11" s="31">
        <v>164583</v>
      </c>
      <c r="BJ11" s="35">
        <v>565</v>
      </c>
      <c r="BK11" s="36">
        <v>174430</v>
      </c>
      <c r="BL11" s="27">
        <v>7</v>
      </c>
      <c r="BM11" s="29">
        <v>3718</v>
      </c>
      <c r="BN11" s="37">
        <v>487775</v>
      </c>
      <c r="BO11" s="33">
        <v>491493</v>
      </c>
      <c r="BP11" s="28">
        <v>1209013</v>
      </c>
      <c r="BQ11" s="29">
        <v>19169673</v>
      </c>
      <c r="BR11" s="74">
        <v>5965822</v>
      </c>
      <c r="BS11" s="37">
        <v>11375868</v>
      </c>
      <c r="BT11" s="37">
        <v>1353</v>
      </c>
      <c r="BU11" s="31">
        <v>1826630</v>
      </c>
      <c r="BV11" s="219">
        <v>5</v>
      </c>
      <c r="BW11" s="184">
        <v>11998940</v>
      </c>
      <c r="BX11" s="177">
        <v>1461782</v>
      </c>
      <c r="BY11" s="177">
        <v>13460722</v>
      </c>
      <c r="BZ11" s="177">
        <f t="shared" si="2"/>
        <v>96.13901155398949</v>
      </c>
      <c r="CA11" s="222">
        <v>123</v>
      </c>
      <c r="CB11" s="184">
        <v>2367290</v>
      </c>
      <c r="CC11" s="177">
        <v>99</v>
      </c>
      <c r="CD11" s="174">
        <v>99</v>
      </c>
    </row>
    <row r="12" spans="1:82" ht="19.5" customHeight="1">
      <c r="A12" s="27">
        <v>8</v>
      </c>
      <c r="B12" s="28">
        <v>71775647</v>
      </c>
      <c r="C12" s="28">
        <v>52191692</v>
      </c>
      <c r="D12" s="29">
        <v>1632037</v>
      </c>
      <c r="E12" s="30">
        <f t="shared" si="0"/>
        <v>0.03202149739604614</v>
      </c>
      <c r="F12" s="31">
        <v>49334880</v>
      </c>
      <c r="G12" s="32">
        <f t="shared" si="1"/>
        <v>0.9679785026039539</v>
      </c>
      <c r="H12" s="33">
        <v>50966917</v>
      </c>
      <c r="I12" s="29">
        <v>1078098</v>
      </c>
      <c r="J12" s="34">
        <f t="shared" si="3"/>
        <v>112</v>
      </c>
      <c r="K12" s="31">
        <v>7740808</v>
      </c>
      <c r="L12" s="35">
        <f t="shared" si="4"/>
        <v>1275</v>
      </c>
      <c r="M12" s="36">
        <v>8818906</v>
      </c>
      <c r="N12" s="27">
        <v>8</v>
      </c>
      <c r="O12" s="29">
        <v>877390</v>
      </c>
      <c r="P12" s="37">
        <v>1764876</v>
      </c>
      <c r="Q12" s="33">
        <v>2642266</v>
      </c>
      <c r="R12" s="29">
        <v>84760</v>
      </c>
      <c r="S12" s="34">
        <v>112</v>
      </c>
      <c r="T12" s="31">
        <v>5966628</v>
      </c>
      <c r="U12" s="35">
        <v>1275</v>
      </c>
      <c r="V12" s="33">
        <v>6051388</v>
      </c>
      <c r="W12" s="29">
        <v>115948</v>
      </c>
      <c r="X12" s="37">
        <v>9304</v>
      </c>
      <c r="Y12" s="36">
        <v>125252</v>
      </c>
      <c r="Z12" s="27">
        <v>8</v>
      </c>
      <c r="AA12" s="38">
        <v>94975</v>
      </c>
      <c r="AB12" s="37">
        <v>146869</v>
      </c>
      <c r="AC12" s="33">
        <v>241844</v>
      </c>
      <c r="AD12" s="29">
        <v>84387</v>
      </c>
      <c r="AE12" s="37">
        <v>29042</v>
      </c>
      <c r="AF12" s="33">
        <v>113429</v>
      </c>
      <c r="AG12" s="29">
        <v>10588</v>
      </c>
      <c r="AH12" s="37">
        <v>117827</v>
      </c>
      <c r="AI12" s="36">
        <v>128415</v>
      </c>
      <c r="AJ12" s="27">
        <v>8</v>
      </c>
      <c r="AK12" s="39">
        <v>256403</v>
      </c>
      <c r="AL12" s="78" t="str">
        <f t="shared" si="5"/>
        <v>(-)</v>
      </c>
      <c r="AM12" s="91">
        <v>40220165</v>
      </c>
      <c r="AN12" s="35">
        <f t="shared" si="6"/>
        <v>373</v>
      </c>
      <c r="AO12" s="83">
        <v>40476568</v>
      </c>
      <c r="AP12" s="39">
        <v>23029</v>
      </c>
      <c r="AQ12" s="89">
        <v>9949956</v>
      </c>
      <c r="AR12" s="83">
        <v>9972985</v>
      </c>
      <c r="AS12" s="39">
        <v>233374</v>
      </c>
      <c r="AT12" s="78" t="s">
        <v>55</v>
      </c>
      <c r="AU12" s="91">
        <v>30270209</v>
      </c>
      <c r="AV12" s="35">
        <v>373</v>
      </c>
      <c r="AW12" s="85">
        <v>30503583</v>
      </c>
      <c r="AX12" s="27">
        <v>8</v>
      </c>
      <c r="AY12" s="29">
        <v>202561</v>
      </c>
      <c r="AZ12" s="78" t="str">
        <f t="shared" si="7"/>
        <v>(-)</v>
      </c>
      <c r="BA12" s="31">
        <v>1227038</v>
      </c>
      <c r="BB12" s="35">
        <f t="shared" si="8"/>
        <v>534</v>
      </c>
      <c r="BC12" s="33">
        <v>1429599</v>
      </c>
      <c r="BD12" s="29">
        <v>188293</v>
      </c>
      <c r="BE12" s="37">
        <v>748349</v>
      </c>
      <c r="BF12" s="33">
        <v>936642</v>
      </c>
      <c r="BG12" s="29">
        <v>10473</v>
      </c>
      <c r="BH12" s="78" t="s">
        <v>55</v>
      </c>
      <c r="BI12" s="31">
        <v>172512</v>
      </c>
      <c r="BJ12" s="35">
        <v>534</v>
      </c>
      <c r="BK12" s="36">
        <v>182985</v>
      </c>
      <c r="BL12" s="27">
        <v>8</v>
      </c>
      <c r="BM12" s="29">
        <v>3795</v>
      </c>
      <c r="BN12" s="37">
        <v>306177</v>
      </c>
      <c r="BO12" s="33">
        <v>309972</v>
      </c>
      <c r="BP12" s="28">
        <v>1224775</v>
      </c>
      <c r="BQ12" s="29">
        <v>19583955</v>
      </c>
      <c r="BR12" s="74">
        <v>6738258</v>
      </c>
      <c r="BS12" s="37">
        <v>11037077</v>
      </c>
      <c r="BT12" s="37">
        <v>1363</v>
      </c>
      <c r="BU12" s="31">
        <v>1807257</v>
      </c>
      <c r="BV12" s="94">
        <v>6</v>
      </c>
      <c r="BW12" s="73">
        <v>11521894</v>
      </c>
      <c r="BX12" s="24">
        <v>1435990</v>
      </c>
      <c r="BY12" s="24">
        <v>12957884</v>
      </c>
      <c r="BZ12" s="24">
        <f t="shared" si="2"/>
        <v>96.26440543085282</v>
      </c>
      <c r="CA12" s="99">
        <v>118</v>
      </c>
      <c r="CB12" s="73">
        <v>2342641</v>
      </c>
      <c r="CC12" s="24">
        <v>99</v>
      </c>
      <c r="CD12" s="18">
        <v>98</v>
      </c>
    </row>
    <row r="13" spans="1:82" ht="19.5" customHeight="1">
      <c r="A13" s="27">
        <v>9</v>
      </c>
      <c r="B13" s="28">
        <v>72856583</v>
      </c>
      <c r="C13" s="28">
        <v>52980674</v>
      </c>
      <c r="D13" s="29">
        <v>1660534</v>
      </c>
      <c r="E13" s="30">
        <f t="shared" si="0"/>
        <v>0.03209542992663508</v>
      </c>
      <c r="F13" s="31">
        <v>50076863</v>
      </c>
      <c r="G13" s="32">
        <f t="shared" si="1"/>
        <v>0.967904570073365</v>
      </c>
      <c r="H13" s="33">
        <v>51737397</v>
      </c>
      <c r="I13" s="29">
        <v>1094365</v>
      </c>
      <c r="J13" s="34">
        <f t="shared" si="3"/>
        <v>112</v>
      </c>
      <c r="K13" s="31">
        <v>7598844</v>
      </c>
      <c r="L13" s="35">
        <f t="shared" si="4"/>
        <v>1232</v>
      </c>
      <c r="M13" s="36">
        <v>8693209</v>
      </c>
      <c r="N13" s="27">
        <v>9</v>
      </c>
      <c r="O13" s="29">
        <v>891734</v>
      </c>
      <c r="P13" s="37">
        <v>1763933</v>
      </c>
      <c r="Q13" s="33">
        <v>2655667</v>
      </c>
      <c r="R13" s="29">
        <v>83617</v>
      </c>
      <c r="S13" s="34">
        <v>112</v>
      </c>
      <c r="T13" s="31">
        <v>5825481</v>
      </c>
      <c r="U13" s="35">
        <v>1232</v>
      </c>
      <c r="V13" s="33">
        <v>5909098</v>
      </c>
      <c r="W13" s="29">
        <v>119014</v>
      </c>
      <c r="X13" s="37">
        <v>9430</v>
      </c>
      <c r="Y13" s="36">
        <v>128444</v>
      </c>
      <c r="Z13" s="27">
        <v>9</v>
      </c>
      <c r="AA13" s="38">
        <v>95681</v>
      </c>
      <c r="AB13" s="37">
        <v>144185</v>
      </c>
      <c r="AC13" s="33">
        <v>239866</v>
      </c>
      <c r="AD13" s="29">
        <v>83873</v>
      </c>
      <c r="AE13" s="37">
        <v>28667</v>
      </c>
      <c r="AF13" s="33">
        <v>112540</v>
      </c>
      <c r="AG13" s="29">
        <v>11808</v>
      </c>
      <c r="AH13" s="37">
        <v>115518</v>
      </c>
      <c r="AI13" s="36">
        <v>127326</v>
      </c>
      <c r="AJ13" s="27">
        <v>9</v>
      </c>
      <c r="AK13" s="39">
        <v>258475</v>
      </c>
      <c r="AL13" s="78" t="str">
        <f t="shared" si="5"/>
        <v>(-)</v>
      </c>
      <c r="AM13" s="91">
        <v>41024518</v>
      </c>
      <c r="AN13" s="35">
        <f t="shared" si="6"/>
        <v>492</v>
      </c>
      <c r="AO13" s="83">
        <v>41282993</v>
      </c>
      <c r="AP13" s="39">
        <v>22978</v>
      </c>
      <c r="AQ13" s="89">
        <v>11279648</v>
      </c>
      <c r="AR13" s="83">
        <v>11305626</v>
      </c>
      <c r="AS13" s="39">
        <v>232497</v>
      </c>
      <c r="AT13" s="78" t="s">
        <v>55</v>
      </c>
      <c r="AU13" s="91">
        <v>29744870</v>
      </c>
      <c r="AV13" s="35">
        <v>492</v>
      </c>
      <c r="AW13" s="85">
        <v>29977367</v>
      </c>
      <c r="AX13" s="27">
        <v>9</v>
      </c>
      <c r="AY13" s="29">
        <v>212013</v>
      </c>
      <c r="AZ13" s="78" t="str">
        <f t="shared" si="7"/>
        <v>(-)</v>
      </c>
      <c r="BA13" s="31">
        <v>1309316</v>
      </c>
      <c r="BB13" s="35">
        <f t="shared" si="8"/>
        <v>511</v>
      </c>
      <c r="BC13" s="33">
        <v>1521329</v>
      </c>
      <c r="BD13" s="29">
        <v>197235</v>
      </c>
      <c r="BE13" s="37">
        <v>815033</v>
      </c>
      <c r="BF13" s="33">
        <v>1012268</v>
      </c>
      <c r="BG13" s="29">
        <v>10976</v>
      </c>
      <c r="BH13" s="78" t="s">
        <v>55</v>
      </c>
      <c r="BI13" s="31">
        <v>183119</v>
      </c>
      <c r="BJ13" s="35">
        <v>511</v>
      </c>
      <c r="BK13" s="36">
        <v>194095</v>
      </c>
      <c r="BL13" s="27">
        <v>9</v>
      </c>
      <c r="BM13" s="29">
        <v>3802</v>
      </c>
      <c r="BN13" s="37">
        <v>311164</v>
      </c>
      <c r="BO13" s="33">
        <v>314966</v>
      </c>
      <c r="BP13" s="28">
        <v>1243277</v>
      </c>
      <c r="BQ13" s="29">
        <v>19875909</v>
      </c>
      <c r="BR13" s="74">
        <v>7401213</v>
      </c>
      <c r="BS13" s="37">
        <v>10707664</v>
      </c>
      <c r="BT13" s="37">
        <v>1362</v>
      </c>
      <c r="BU13" s="31">
        <v>1765670</v>
      </c>
      <c r="BV13" s="95">
        <v>7</v>
      </c>
      <c r="BW13" s="74">
        <v>11165390</v>
      </c>
      <c r="BX13" s="37">
        <v>1421031</v>
      </c>
      <c r="BY13" s="37">
        <v>12586421</v>
      </c>
      <c r="BZ13" s="37">
        <f t="shared" si="2"/>
        <v>97.13330509827067</v>
      </c>
      <c r="CA13" s="100">
        <v>115</v>
      </c>
      <c r="CB13" s="74">
        <v>2313477</v>
      </c>
      <c r="CC13" s="37">
        <v>99</v>
      </c>
      <c r="CD13" s="31">
        <v>96</v>
      </c>
    </row>
    <row r="14" spans="1:82" ht="19.5" customHeight="1">
      <c r="A14" s="171">
        <v>10</v>
      </c>
      <c r="B14" s="172">
        <v>73688389</v>
      </c>
      <c r="C14" s="172">
        <v>53390661</v>
      </c>
      <c r="D14" s="173">
        <v>1660872</v>
      </c>
      <c r="E14" s="58">
        <f t="shared" si="0"/>
        <v>0.031865434848303946</v>
      </c>
      <c r="F14" s="174">
        <v>50460557</v>
      </c>
      <c r="G14" s="60">
        <f t="shared" si="1"/>
        <v>0.968134565151696</v>
      </c>
      <c r="H14" s="175">
        <v>52121429</v>
      </c>
      <c r="I14" s="173">
        <v>1087740</v>
      </c>
      <c r="J14" s="62">
        <f t="shared" si="3"/>
        <v>111</v>
      </c>
      <c r="K14" s="174">
        <v>7388555</v>
      </c>
      <c r="L14" s="63">
        <f t="shared" si="4"/>
        <v>1182</v>
      </c>
      <c r="M14" s="176">
        <v>8476295</v>
      </c>
      <c r="N14" s="171">
        <v>10</v>
      </c>
      <c r="O14" s="173">
        <v>886331</v>
      </c>
      <c r="P14" s="177">
        <v>1739844</v>
      </c>
      <c r="Q14" s="175">
        <v>2626175</v>
      </c>
      <c r="R14" s="173">
        <v>81479</v>
      </c>
      <c r="S14" s="62">
        <v>111</v>
      </c>
      <c r="T14" s="174">
        <v>5639082</v>
      </c>
      <c r="U14" s="63">
        <v>1182</v>
      </c>
      <c r="V14" s="175">
        <v>5720561</v>
      </c>
      <c r="W14" s="173">
        <v>119930</v>
      </c>
      <c r="X14" s="177">
        <v>9629</v>
      </c>
      <c r="Y14" s="176">
        <v>129559</v>
      </c>
      <c r="Z14" s="171">
        <v>10</v>
      </c>
      <c r="AA14" s="178">
        <v>95934</v>
      </c>
      <c r="AB14" s="177">
        <v>141212</v>
      </c>
      <c r="AC14" s="175">
        <v>237146</v>
      </c>
      <c r="AD14" s="173">
        <v>82970</v>
      </c>
      <c r="AE14" s="177">
        <v>28214</v>
      </c>
      <c r="AF14" s="175">
        <v>111184</v>
      </c>
      <c r="AG14" s="173">
        <v>12964</v>
      </c>
      <c r="AH14" s="177">
        <v>112998</v>
      </c>
      <c r="AI14" s="176">
        <v>125962</v>
      </c>
      <c r="AJ14" s="171">
        <v>10</v>
      </c>
      <c r="AK14" s="179">
        <v>257780</v>
      </c>
      <c r="AL14" s="92" t="str">
        <f t="shared" si="5"/>
        <v>(-)</v>
      </c>
      <c r="AM14" s="180">
        <v>41525096</v>
      </c>
      <c r="AN14" s="63">
        <f t="shared" si="6"/>
        <v>607</v>
      </c>
      <c r="AO14" s="181">
        <v>41782876</v>
      </c>
      <c r="AP14" s="179">
        <v>27494</v>
      </c>
      <c r="AQ14" s="182">
        <v>12299442</v>
      </c>
      <c r="AR14" s="181">
        <v>12326936</v>
      </c>
      <c r="AS14" s="179">
        <v>230286</v>
      </c>
      <c r="AT14" s="92" t="s">
        <v>55</v>
      </c>
      <c r="AU14" s="180">
        <v>29225654</v>
      </c>
      <c r="AV14" s="63">
        <v>607</v>
      </c>
      <c r="AW14" s="183">
        <v>29455940</v>
      </c>
      <c r="AX14" s="171">
        <v>10</v>
      </c>
      <c r="AY14" s="173">
        <v>219418</v>
      </c>
      <c r="AZ14" s="92" t="str">
        <f t="shared" si="7"/>
        <v>(-)</v>
      </c>
      <c r="BA14" s="174">
        <v>1405694</v>
      </c>
      <c r="BB14" s="63">
        <f t="shared" si="8"/>
        <v>546</v>
      </c>
      <c r="BC14" s="175">
        <v>1625112</v>
      </c>
      <c r="BD14" s="173">
        <v>204305</v>
      </c>
      <c r="BE14" s="177">
        <v>893508</v>
      </c>
      <c r="BF14" s="175">
        <v>1097813</v>
      </c>
      <c r="BG14" s="173">
        <v>11411</v>
      </c>
      <c r="BH14" s="92" t="s">
        <v>55</v>
      </c>
      <c r="BI14" s="174">
        <v>197261</v>
      </c>
      <c r="BJ14" s="63">
        <v>546</v>
      </c>
      <c r="BK14" s="176">
        <v>208672</v>
      </c>
      <c r="BL14" s="171">
        <v>10</v>
      </c>
      <c r="BM14" s="173">
        <v>3702</v>
      </c>
      <c r="BN14" s="177">
        <v>314925</v>
      </c>
      <c r="BO14" s="175">
        <v>318627</v>
      </c>
      <c r="BP14" s="172">
        <v>1269232</v>
      </c>
      <c r="BQ14" s="173">
        <v>20297728</v>
      </c>
      <c r="BR14" s="184">
        <v>8185273</v>
      </c>
      <c r="BS14" s="177">
        <v>10383719</v>
      </c>
      <c r="BT14" s="177">
        <v>1336</v>
      </c>
      <c r="BU14" s="174">
        <v>1727400</v>
      </c>
      <c r="BV14" s="95">
        <v>8</v>
      </c>
      <c r="BW14" s="74">
        <v>10835934</v>
      </c>
      <c r="BX14" s="37">
        <v>1390327</v>
      </c>
      <c r="BY14" s="37">
        <v>12226261</v>
      </c>
      <c r="BZ14" s="37">
        <f>BY14/BY13*100</f>
        <v>97.1385034713204</v>
      </c>
      <c r="CA14" s="100">
        <v>111</v>
      </c>
      <c r="CB14" s="74">
        <v>2292441</v>
      </c>
      <c r="CC14" s="37">
        <v>99</v>
      </c>
      <c r="CD14" s="31">
        <v>96</v>
      </c>
    </row>
    <row r="15" spans="1:82" ht="19.5" customHeight="1">
      <c r="A15" s="157">
        <v>11</v>
      </c>
      <c r="B15" s="158">
        <v>74582612</v>
      </c>
      <c r="C15" s="158">
        <v>53552803</v>
      </c>
      <c r="D15" s="159">
        <v>1672921</v>
      </c>
      <c r="E15" s="138">
        <f t="shared" si="0"/>
        <v>0.03200880277903868</v>
      </c>
      <c r="F15" s="160">
        <v>50591483</v>
      </c>
      <c r="G15" s="140">
        <f t="shared" si="1"/>
        <v>0.9679911972209613</v>
      </c>
      <c r="H15" s="161">
        <v>52264404</v>
      </c>
      <c r="I15" s="159">
        <v>1091259</v>
      </c>
      <c r="J15" s="142">
        <f t="shared" si="3"/>
        <v>111</v>
      </c>
      <c r="K15" s="160">
        <v>7174875</v>
      </c>
      <c r="L15" s="143">
        <f t="shared" si="4"/>
        <v>1142</v>
      </c>
      <c r="M15" s="162">
        <v>8266134</v>
      </c>
      <c r="N15" s="157">
        <v>11</v>
      </c>
      <c r="O15" s="159">
        <v>889604</v>
      </c>
      <c r="P15" s="163">
        <v>1704931</v>
      </c>
      <c r="Q15" s="161">
        <v>2594535</v>
      </c>
      <c r="R15" s="159">
        <v>79883</v>
      </c>
      <c r="S15" s="142">
        <v>111</v>
      </c>
      <c r="T15" s="160">
        <v>5460470</v>
      </c>
      <c r="U15" s="143">
        <v>1142</v>
      </c>
      <c r="V15" s="161">
        <v>5540353</v>
      </c>
      <c r="W15" s="159">
        <v>121772</v>
      </c>
      <c r="X15" s="163">
        <v>9474</v>
      </c>
      <c r="Y15" s="162">
        <v>131246</v>
      </c>
      <c r="Z15" s="157">
        <v>11</v>
      </c>
      <c r="AA15" s="164">
        <v>96350</v>
      </c>
      <c r="AB15" s="163">
        <v>139375</v>
      </c>
      <c r="AC15" s="161">
        <v>235725</v>
      </c>
      <c r="AD15" s="159">
        <v>82341</v>
      </c>
      <c r="AE15" s="163">
        <v>27929</v>
      </c>
      <c r="AF15" s="161">
        <v>110270</v>
      </c>
      <c r="AG15" s="159">
        <v>14009</v>
      </c>
      <c r="AH15" s="163">
        <v>111446</v>
      </c>
      <c r="AI15" s="162">
        <v>125455</v>
      </c>
      <c r="AJ15" s="157">
        <v>11</v>
      </c>
      <c r="AK15" s="165">
        <v>257088</v>
      </c>
      <c r="AL15" s="150" t="str">
        <f t="shared" si="5"/>
        <v>(-)</v>
      </c>
      <c r="AM15" s="166">
        <v>41798617</v>
      </c>
      <c r="AN15" s="143">
        <f t="shared" si="6"/>
        <v>710</v>
      </c>
      <c r="AO15" s="167">
        <v>42055705</v>
      </c>
      <c r="AP15" s="165">
        <v>29440</v>
      </c>
      <c r="AQ15" s="168">
        <v>13204291</v>
      </c>
      <c r="AR15" s="167">
        <v>13233731</v>
      </c>
      <c r="AS15" s="165">
        <v>227648</v>
      </c>
      <c r="AT15" s="150" t="s">
        <v>55</v>
      </c>
      <c r="AU15" s="166">
        <v>28594326</v>
      </c>
      <c r="AV15" s="143">
        <v>710</v>
      </c>
      <c r="AW15" s="169">
        <v>28821974</v>
      </c>
      <c r="AX15" s="157">
        <v>11</v>
      </c>
      <c r="AY15" s="159">
        <v>228224</v>
      </c>
      <c r="AZ15" s="150" t="str">
        <f t="shared" si="7"/>
        <v>(-)</v>
      </c>
      <c r="BA15" s="160">
        <v>1478616</v>
      </c>
      <c r="BB15" s="143">
        <f t="shared" si="8"/>
        <v>529</v>
      </c>
      <c r="BC15" s="161">
        <v>1706840</v>
      </c>
      <c r="BD15" s="159">
        <v>212742</v>
      </c>
      <c r="BE15" s="163">
        <v>956470</v>
      </c>
      <c r="BF15" s="161">
        <v>1169212</v>
      </c>
      <c r="BG15" s="159">
        <v>11832</v>
      </c>
      <c r="BH15" s="150" t="s">
        <v>55</v>
      </c>
      <c r="BI15" s="160">
        <v>204992</v>
      </c>
      <c r="BJ15" s="143">
        <v>529</v>
      </c>
      <c r="BK15" s="162">
        <v>216824</v>
      </c>
      <c r="BL15" s="157">
        <v>11</v>
      </c>
      <c r="BM15" s="159">
        <v>3650</v>
      </c>
      <c r="BN15" s="163">
        <v>317154</v>
      </c>
      <c r="BO15" s="161">
        <v>320804</v>
      </c>
      <c r="BP15" s="158">
        <v>1288399</v>
      </c>
      <c r="BQ15" s="159">
        <v>21029809</v>
      </c>
      <c r="BR15" s="170">
        <v>9166424</v>
      </c>
      <c r="BS15" s="163">
        <v>10157522</v>
      </c>
      <c r="BT15" s="163">
        <v>1341</v>
      </c>
      <c r="BU15" s="160">
        <v>1704522</v>
      </c>
      <c r="BV15" s="95">
        <v>9</v>
      </c>
      <c r="BW15" s="74">
        <v>10487574</v>
      </c>
      <c r="BX15" s="37">
        <v>1366558</v>
      </c>
      <c r="BY15" s="37">
        <v>11854132</v>
      </c>
      <c r="BZ15" s="37">
        <f aca="true" t="shared" si="9" ref="BZ15:BZ27">BY15/BY14*100</f>
        <v>96.95631395403713</v>
      </c>
      <c r="CA15" s="100">
        <v>108</v>
      </c>
      <c r="CB15" s="74">
        <v>2470423</v>
      </c>
      <c r="CC15" s="37">
        <v>108</v>
      </c>
      <c r="CD15" s="31">
        <v>103</v>
      </c>
    </row>
    <row r="16" spans="1:82" ht="19.5" customHeight="1">
      <c r="A16" s="27">
        <v>12</v>
      </c>
      <c r="B16" s="28">
        <v>75524973</v>
      </c>
      <c r="C16" s="28">
        <v>53769633</v>
      </c>
      <c r="D16" s="29">
        <v>1698361</v>
      </c>
      <c r="E16" s="30">
        <f t="shared" si="0"/>
        <v>0.03237364913539175</v>
      </c>
      <c r="F16" s="31">
        <v>50762855</v>
      </c>
      <c r="G16" s="32">
        <f t="shared" si="1"/>
        <v>0.9676263508646082</v>
      </c>
      <c r="H16" s="33">
        <v>52461216</v>
      </c>
      <c r="I16" s="29">
        <v>1105336</v>
      </c>
      <c r="J16" s="34">
        <f t="shared" si="3"/>
        <v>99</v>
      </c>
      <c r="K16" s="31">
        <v>7000950</v>
      </c>
      <c r="L16" s="35">
        <f t="shared" si="4"/>
        <v>1117</v>
      </c>
      <c r="M16" s="36">
        <v>8106286</v>
      </c>
      <c r="N16" s="27">
        <v>12</v>
      </c>
      <c r="O16" s="29">
        <v>901104</v>
      </c>
      <c r="P16" s="37">
        <v>1680488</v>
      </c>
      <c r="Q16" s="33">
        <v>2581592</v>
      </c>
      <c r="R16" s="29">
        <v>79496</v>
      </c>
      <c r="S16" s="34">
        <v>99</v>
      </c>
      <c r="T16" s="31">
        <v>5311156</v>
      </c>
      <c r="U16" s="35">
        <v>1117</v>
      </c>
      <c r="V16" s="33">
        <v>5390652</v>
      </c>
      <c r="W16" s="29">
        <v>124736</v>
      </c>
      <c r="X16" s="37">
        <v>9306</v>
      </c>
      <c r="Y16" s="36">
        <v>134042</v>
      </c>
      <c r="Z16" s="27">
        <v>12</v>
      </c>
      <c r="AA16" s="38">
        <v>98548</v>
      </c>
      <c r="AB16" s="37">
        <v>137002</v>
      </c>
      <c r="AC16" s="33">
        <v>235550</v>
      </c>
      <c r="AD16" s="29">
        <v>82827</v>
      </c>
      <c r="AE16" s="37">
        <v>27458</v>
      </c>
      <c r="AF16" s="33">
        <v>110285</v>
      </c>
      <c r="AG16" s="29">
        <v>15721</v>
      </c>
      <c r="AH16" s="37">
        <v>109544</v>
      </c>
      <c r="AI16" s="36">
        <v>125265</v>
      </c>
      <c r="AJ16" s="27">
        <v>12</v>
      </c>
      <c r="AK16" s="39">
        <v>256343</v>
      </c>
      <c r="AL16" s="78" t="str">
        <f t="shared" si="5"/>
        <v>(-)</v>
      </c>
      <c r="AM16" s="91">
        <v>42108726</v>
      </c>
      <c r="AN16" s="35">
        <f t="shared" si="6"/>
        <v>701</v>
      </c>
      <c r="AO16" s="83">
        <v>42365069</v>
      </c>
      <c r="AP16" s="39">
        <v>31046</v>
      </c>
      <c r="AQ16" s="89">
        <v>14132311</v>
      </c>
      <c r="AR16" s="83">
        <v>14163357</v>
      </c>
      <c r="AS16" s="39">
        <v>225297</v>
      </c>
      <c r="AT16" s="78" t="s">
        <v>55</v>
      </c>
      <c r="AU16" s="91">
        <v>27976415</v>
      </c>
      <c r="AV16" s="35">
        <v>701</v>
      </c>
      <c r="AW16" s="85">
        <v>28201712</v>
      </c>
      <c r="AX16" s="27">
        <v>12</v>
      </c>
      <c r="AY16" s="29">
        <v>238134</v>
      </c>
      <c r="AZ16" s="78" t="str">
        <f t="shared" si="7"/>
        <v>(-)</v>
      </c>
      <c r="BA16" s="31">
        <v>1516177</v>
      </c>
      <c r="BB16" s="35">
        <f t="shared" si="8"/>
        <v>493</v>
      </c>
      <c r="BC16" s="33">
        <v>1754311</v>
      </c>
      <c r="BD16" s="29">
        <v>222151</v>
      </c>
      <c r="BE16" s="37">
        <v>992452</v>
      </c>
      <c r="BF16" s="33">
        <v>1214603</v>
      </c>
      <c r="BG16" s="29">
        <v>12412</v>
      </c>
      <c r="BH16" s="78" t="s">
        <v>55</v>
      </c>
      <c r="BI16" s="31">
        <v>204147</v>
      </c>
      <c r="BJ16" s="35">
        <v>493</v>
      </c>
      <c r="BK16" s="36">
        <v>216559</v>
      </c>
      <c r="BL16" s="27">
        <v>12</v>
      </c>
      <c r="BM16" s="29">
        <v>3571</v>
      </c>
      <c r="BN16" s="37">
        <v>319578</v>
      </c>
      <c r="BO16" s="33">
        <v>323149</v>
      </c>
      <c r="BP16" s="28">
        <v>1308417</v>
      </c>
      <c r="BQ16" s="29">
        <v>21755340</v>
      </c>
      <c r="BR16" s="74">
        <v>10084285</v>
      </c>
      <c r="BS16" s="37">
        <v>9957111</v>
      </c>
      <c r="BT16" s="37">
        <v>1347</v>
      </c>
      <c r="BU16" s="31">
        <v>1712597</v>
      </c>
      <c r="BV16" s="219">
        <v>10</v>
      </c>
      <c r="BW16" s="184">
        <v>10181449</v>
      </c>
      <c r="BX16" s="177">
        <v>1346116</v>
      </c>
      <c r="BY16" s="177">
        <v>11527565</v>
      </c>
      <c r="BZ16" s="177">
        <f t="shared" si="9"/>
        <v>97.24512094179481</v>
      </c>
      <c r="CA16" s="222">
        <v>105</v>
      </c>
      <c r="CB16" s="184">
        <v>2454691</v>
      </c>
      <c r="CC16" s="177">
        <v>99</v>
      </c>
      <c r="CD16" s="174">
        <v>102</v>
      </c>
    </row>
    <row r="17" spans="1:82" ht="19.5" customHeight="1">
      <c r="A17" s="27">
        <v>13</v>
      </c>
      <c r="B17" s="28">
        <v>76270813</v>
      </c>
      <c r="C17" s="28">
        <v>53757576</v>
      </c>
      <c r="D17" s="29">
        <v>1706272</v>
      </c>
      <c r="E17" s="30">
        <f t="shared" si="0"/>
        <v>0.03254801850981231</v>
      </c>
      <c r="F17" s="31">
        <v>50716950</v>
      </c>
      <c r="G17" s="32">
        <f t="shared" si="1"/>
        <v>0.9674519814901877</v>
      </c>
      <c r="H17" s="33">
        <v>52423222</v>
      </c>
      <c r="I17" s="29">
        <v>1101591</v>
      </c>
      <c r="J17" s="34">
        <f t="shared" si="3"/>
        <v>99</v>
      </c>
      <c r="K17" s="31">
        <v>6805282</v>
      </c>
      <c r="L17" s="35">
        <f t="shared" si="4"/>
        <v>1074</v>
      </c>
      <c r="M17" s="36">
        <v>7906873</v>
      </c>
      <c r="N17" s="27">
        <v>13</v>
      </c>
      <c r="O17" s="29">
        <v>897530</v>
      </c>
      <c r="P17" s="37">
        <v>1656668</v>
      </c>
      <c r="Q17" s="33">
        <v>2554198</v>
      </c>
      <c r="R17" s="29">
        <v>78183</v>
      </c>
      <c r="S17" s="34">
        <v>99</v>
      </c>
      <c r="T17" s="31">
        <v>5139380</v>
      </c>
      <c r="U17" s="35">
        <v>1074</v>
      </c>
      <c r="V17" s="33">
        <v>5217563</v>
      </c>
      <c r="W17" s="29">
        <v>125878</v>
      </c>
      <c r="X17" s="37">
        <v>9234</v>
      </c>
      <c r="Y17" s="36">
        <v>135112</v>
      </c>
      <c r="Z17" s="27">
        <v>13</v>
      </c>
      <c r="AA17" s="38">
        <v>100534</v>
      </c>
      <c r="AB17" s="37">
        <v>133710</v>
      </c>
      <c r="AC17" s="33">
        <v>234244</v>
      </c>
      <c r="AD17" s="29">
        <v>83469</v>
      </c>
      <c r="AE17" s="37">
        <v>26757</v>
      </c>
      <c r="AF17" s="33">
        <v>110226</v>
      </c>
      <c r="AG17" s="29">
        <v>17065</v>
      </c>
      <c r="AH17" s="37">
        <v>106953</v>
      </c>
      <c r="AI17" s="36">
        <v>124018</v>
      </c>
      <c r="AJ17" s="27">
        <v>13</v>
      </c>
      <c r="AK17" s="39">
        <v>259033</v>
      </c>
      <c r="AL17" s="78" t="str">
        <f t="shared" si="5"/>
        <v>(-)</v>
      </c>
      <c r="AM17" s="91">
        <v>42268699</v>
      </c>
      <c r="AN17" s="35">
        <f t="shared" si="6"/>
        <v>688</v>
      </c>
      <c r="AO17" s="83">
        <v>42527732</v>
      </c>
      <c r="AP17" s="39">
        <v>32691</v>
      </c>
      <c r="AQ17" s="89">
        <v>14905895</v>
      </c>
      <c r="AR17" s="83">
        <v>14938586</v>
      </c>
      <c r="AS17" s="39">
        <v>226342</v>
      </c>
      <c r="AT17" s="78" t="s">
        <v>55</v>
      </c>
      <c r="AU17" s="91">
        <v>27362804</v>
      </c>
      <c r="AV17" s="35">
        <v>688</v>
      </c>
      <c r="AW17" s="85">
        <v>27589146</v>
      </c>
      <c r="AX17" s="27">
        <v>13</v>
      </c>
      <c r="AY17" s="29">
        <v>245114</v>
      </c>
      <c r="AZ17" s="78" t="str">
        <f t="shared" si="7"/>
        <v>(-)</v>
      </c>
      <c r="BA17" s="31">
        <v>1509259</v>
      </c>
      <c r="BB17" s="35">
        <f t="shared" si="8"/>
        <v>456</v>
      </c>
      <c r="BC17" s="33">
        <v>1754373</v>
      </c>
      <c r="BD17" s="29">
        <v>229060</v>
      </c>
      <c r="BE17" s="37">
        <v>991997</v>
      </c>
      <c r="BF17" s="33">
        <v>1221057</v>
      </c>
      <c r="BG17" s="29">
        <v>12557</v>
      </c>
      <c r="BH17" s="78" t="s">
        <v>55</v>
      </c>
      <c r="BI17" s="31">
        <v>196226</v>
      </c>
      <c r="BJ17" s="35">
        <v>456</v>
      </c>
      <c r="BK17" s="36">
        <v>208783</v>
      </c>
      <c r="BL17" s="27">
        <v>13</v>
      </c>
      <c r="BM17" s="29">
        <v>3497</v>
      </c>
      <c r="BN17" s="37">
        <v>321036</v>
      </c>
      <c r="BO17" s="33">
        <v>324533</v>
      </c>
      <c r="BP17" s="28">
        <v>1334354</v>
      </c>
      <c r="BQ17" s="29">
        <v>22513237</v>
      </c>
      <c r="BR17" s="74">
        <v>10959561</v>
      </c>
      <c r="BS17" s="37">
        <v>9817964</v>
      </c>
      <c r="BT17" s="37">
        <v>1317</v>
      </c>
      <c r="BU17" s="31">
        <v>1734395</v>
      </c>
      <c r="BV17" s="210">
        <v>11</v>
      </c>
      <c r="BW17" s="170">
        <v>9919874</v>
      </c>
      <c r="BX17" s="163">
        <v>1341347</v>
      </c>
      <c r="BY17" s="163">
        <v>11261221</v>
      </c>
      <c r="BZ17" s="163">
        <f t="shared" si="9"/>
        <v>97.68950337733945</v>
      </c>
      <c r="CA17" s="213">
        <v>103</v>
      </c>
      <c r="CB17" s="170">
        <v>2426401</v>
      </c>
      <c r="CC17" s="163">
        <v>99</v>
      </c>
      <c r="CD17" s="160">
        <v>101</v>
      </c>
    </row>
    <row r="18" spans="1:82" ht="19.5" customHeight="1">
      <c r="A18" s="27">
        <v>14</v>
      </c>
      <c r="B18" s="28">
        <v>76892517</v>
      </c>
      <c r="C18" s="28">
        <v>53626388</v>
      </c>
      <c r="D18" s="29">
        <v>1711672</v>
      </c>
      <c r="E18" s="30">
        <f t="shared" si="0"/>
        <v>0.03274411392589945</v>
      </c>
      <c r="F18" s="31">
        <v>50682517</v>
      </c>
      <c r="G18" s="32">
        <f t="shared" si="1"/>
        <v>0.969551474055389</v>
      </c>
      <c r="H18" s="33">
        <v>52274189</v>
      </c>
      <c r="I18" s="29">
        <v>1095317</v>
      </c>
      <c r="J18" s="34">
        <f t="shared" si="3"/>
        <v>98</v>
      </c>
      <c r="K18" s="31">
        <v>6570625</v>
      </c>
      <c r="L18" s="35">
        <f t="shared" si="4"/>
        <v>1050</v>
      </c>
      <c r="M18" s="36">
        <v>7885842</v>
      </c>
      <c r="N18" s="27">
        <v>14</v>
      </c>
      <c r="O18" s="29">
        <v>891407</v>
      </c>
      <c r="P18" s="37">
        <v>1621103</v>
      </c>
      <c r="Q18" s="33">
        <v>2512510</v>
      </c>
      <c r="R18" s="29">
        <v>78680</v>
      </c>
      <c r="S18" s="34">
        <v>98</v>
      </c>
      <c r="T18" s="31">
        <v>4940538</v>
      </c>
      <c r="U18" s="35">
        <v>1050</v>
      </c>
      <c r="V18" s="33">
        <v>5017216</v>
      </c>
      <c r="W18" s="29">
        <v>127230</v>
      </c>
      <c r="X18" s="37">
        <v>8986</v>
      </c>
      <c r="Y18" s="36">
        <v>136216</v>
      </c>
      <c r="Z18" s="27">
        <v>14</v>
      </c>
      <c r="AA18" s="38">
        <v>101801</v>
      </c>
      <c r="AB18" s="37">
        <v>131379</v>
      </c>
      <c r="AC18" s="33">
        <v>233180</v>
      </c>
      <c r="AD18" s="29">
        <v>83998</v>
      </c>
      <c r="AE18" s="37">
        <v>28210</v>
      </c>
      <c r="AF18" s="33">
        <v>110208</v>
      </c>
      <c r="AG18" s="29">
        <v>17803</v>
      </c>
      <c r="AH18" s="37">
        <v>105189</v>
      </c>
      <c r="AI18" s="36">
        <v>122972</v>
      </c>
      <c r="AJ18" s="27">
        <v>14</v>
      </c>
      <c r="AK18" s="39">
        <v>263282</v>
      </c>
      <c r="AL18" s="78" t="str">
        <f t="shared" si="5"/>
        <v>(-)</v>
      </c>
      <c r="AM18" s="91">
        <v>42391647</v>
      </c>
      <c r="AN18" s="35">
        <f t="shared" si="6"/>
        <v>660</v>
      </c>
      <c r="AO18" s="83">
        <v>42664929</v>
      </c>
      <c r="AP18" s="39">
        <v>34804</v>
      </c>
      <c r="AQ18" s="89">
        <v>15398886</v>
      </c>
      <c r="AR18" s="83">
        <v>15433690</v>
      </c>
      <c r="AS18" s="39">
        <v>228478</v>
      </c>
      <c r="AT18" s="78" t="s">
        <v>55</v>
      </c>
      <c r="AU18" s="91">
        <v>28992761</v>
      </c>
      <c r="AV18" s="35">
        <v>660</v>
      </c>
      <c r="AW18" s="85">
        <v>27221239</v>
      </c>
      <c r="AX18" s="27">
        <v>14</v>
      </c>
      <c r="AY18" s="29">
        <v>251272</v>
      </c>
      <c r="AZ18" s="78" t="str">
        <f t="shared" si="7"/>
        <v>(-)</v>
      </c>
      <c r="BA18" s="31">
        <v>1468888</v>
      </c>
      <c r="BB18" s="35">
        <f t="shared" si="8"/>
        <v>444</v>
      </c>
      <c r="BC18" s="33">
        <v>1720138</v>
      </c>
      <c r="BD18" s="29">
        <v>236244</v>
      </c>
      <c r="BE18" s="37">
        <v>963932</v>
      </c>
      <c r="BF18" s="33">
        <v>1199176</v>
      </c>
      <c r="BG18" s="29">
        <v>12617</v>
      </c>
      <c r="BH18" s="78" t="s">
        <v>55</v>
      </c>
      <c r="BI18" s="31">
        <v>184198</v>
      </c>
      <c r="BJ18" s="35">
        <v>444</v>
      </c>
      <c r="BK18" s="36">
        <v>196816</v>
      </c>
      <c r="BL18" s="27">
        <v>14</v>
      </c>
      <c r="BM18" s="29">
        <v>3411</v>
      </c>
      <c r="BN18" s="37">
        <v>320736</v>
      </c>
      <c r="BO18" s="33">
        <v>324147</v>
      </c>
      <c r="BP18" s="28">
        <v>1362199</v>
      </c>
      <c r="BQ18" s="29">
        <v>23288129</v>
      </c>
      <c r="BR18" s="74">
        <v>11816447</v>
      </c>
      <c r="BS18" s="37">
        <v>9675844</v>
      </c>
      <c r="BT18" s="37">
        <v>1293</v>
      </c>
      <c r="BU18" s="31">
        <v>1772545</v>
      </c>
      <c r="BV18" s="95">
        <v>12</v>
      </c>
      <c r="BW18" s="101">
        <v>9636487</v>
      </c>
      <c r="BX18" s="37">
        <v>1337395</v>
      </c>
      <c r="BY18" s="102">
        <v>10973882</v>
      </c>
      <c r="BZ18" s="37">
        <f t="shared" si="9"/>
        <v>97.44842055759318</v>
      </c>
      <c r="CA18" s="100">
        <v>100</v>
      </c>
      <c r="CB18" s="74">
        <v>2399487</v>
      </c>
      <c r="CC18" s="37">
        <v>99</v>
      </c>
      <c r="CD18" s="31">
        <v>100</v>
      </c>
    </row>
    <row r="19" spans="1:82" ht="19.5" customHeight="1">
      <c r="A19" s="117">
        <v>15</v>
      </c>
      <c r="B19" s="118">
        <v>77390245</v>
      </c>
      <c r="C19" s="118">
        <v>53314815</v>
      </c>
      <c r="D19" s="119">
        <v>1725027</v>
      </c>
      <c r="E19" s="120">
        <f t="shared" si="0"/>
        <v>0.0332090506472256</v>
      </c>
      <c r="F19" s="121">
        <v>50219457</v>
      </c>
      <c r="G19" s="122">
        <f t="shared" si="1"/>
        <v>0.9667909493527744</v>
      </c>
      <c r="H19" s="123">
        <v>51944484</v>
      </c>
      <c r="I19" s="119">
        <v>1097103</v>
      </c>
      <c r="J19" s="124">
        <f t="shared" si="3"/>
        <v>98</v>
      </c>
      <c r="K19" s="121">
        <v>6317232</v>
      </c>
      <c r="L19" s="125">
        <f t="shared" si="4"/>
        <v>1012</v>
      </c>
      <c r="M19" s="126">
        <v>7414335</v>
      </c>
      <c r="N19" s="117">
        <v>15</v>
      </c>
      <c r="O19" s="119">
        <v>892082</v>
      </c>
      <c r="P19" s="112">
        <v>1579219</v>
      </c>
      <c r="Q19" s="123">
        <v>2471301</v>
      </c>
      <c r="R19" s="119">
        <v>75553</v>
      </c>
      <c r="S19" s="124">
        <v>98</v>
      </c>
      <c r="T19" s="121">
        <v>4729227</v>
      </c>
      <c r="U19" s="125">
        <v>1012</v>
      </c>
      <c r="V19" s="123">
        <v>4804780</v>
      </c>
      <c r="W19" s="119">
        <v>129468</v>
      </c>
      <c r="X19" s="112">
        <v>8786</v>
      </c>
      <c r="Y19" s="126">
        <v>138254</v>
      </c>
      <c r="Z19" s="117">
        <v>15</v>
      </c>
      <c r="AA19" s="127">
        <v>103093</v>
      </c>
      <c r="AB19" s="112">
        <v>128891</v>
      </c>
      <c r="AC19" s="123">
        <v>231984</v>
      </c>
      <c r="AD19" s="119">
        <v>84485</v>
      </c>
      <c r="AE19" s="112">
        <v>25634</v>
      </c>
      <c r="AF19" s="123">
        <v>110119</v>
      </c>
      <c r="AG19" s="119">
        <v>18608</v>
      </c>
      <c r="AH19" s="112">
        <v>103257</v>
      </c>
      <c r="AI19" s="126">
        <v>121865</v>
      </c>
      <c r="AJ19" s="117">
        <v>15</v>
      </c>
      <c r="AK19" s="128">
        <v>267141</v>
      </c>
      <c r="AL19" s="129" t="str">
        <f t="shared" si="5"/>
        <v>(-)</v>
      </c>
      <c r="AM19" s="130">
        <v>42357065</v>
      </c>
      <c r="AN19" s="125">
        <f t="shared" si="6"/>
        <v>639</v>
      </c>
      <c r="AO19" s="131">
        <v>42624206</v>
      </c>
      <c r="AP19" s="128">
        <v>36423</v>
      </c>
      <c r="AQ19" s="132">
        <v>15916537</v>
      </c>
      <c r="AR19" s="131">
        <v>15953960</v>
      </c>
      <c r="AS19" s="128">
        <v>230718</v>
      </c>
      <c r="AT19" s="129" t="s">
        <v>55</v>
      </c>
      <c r="AU19" s="130">
        <v>26440528</v>
      </c>
      <c r="AV19" s="125">
        <v>639</v>
      </c>
      <c r="AW19" s="133">
        <v>26671246</v>
      </c>
      <c r="AX19" s="117">
        <v>15</v>
      </c>
      <c r="AY19" s="119">
        <v>257690</v>
      </c>
      <c r="AZ19" s="129" t="str">
        <f t="shared" si="7"/>
        <v>(-)</v>
      </c>
      <c r="BA19" s="121">
        <v>1416269</v>
      </c>
      <c r="BB19" s="125">
        <f t="shared" si="8"/>
        <v>415</v>
      </c>
      <c r="BC19" s="123">
        <v>1673959</v>
      </c>
      <c r="BD19" s="119">
        <v>241477</v>
      </c>
      <c r="BE19" s="112">
        <v>921766</v>
      </c>
      <c r="BF19" s="123">
        <v>1163243</v>
      </c>
      <c r="BG19" s="119">
        <v>12866</v>
      </c>
      <c r="BH19" s="129" t="s">
        <v>55</v>
      </c>
      <c r="BI19" s="121">
        <v>173689</v>
      </c>
      <c r="BJ19" s="125">
        <v>415</v>
      </c>
      <c r="BK19" s="126">
        <v>186555</v>
      </c>
      <c r="BL19" s="117">
        <v>15</v>
      </c>
      <c r="BM19" s="119">
        <v>3347</v>
      </c>
      <c r="BN19" s="112">
        <v>320814</v>
      </c>
      <c r="BO19" s="123">
        <v>324161</v>
      </c>
      <c r="BP19" s="118">
        <v>1370331</v>
      </c>
      <c r="BQ19" s="119">
        <v>24075430</v>
      </c>
      <c r="BR19" s="134">
        <v>12663918</v>
      </c>
      <c r="BS19" s="112">
        <v>9599623</v>
      </c>
      <c r="BT19" s="112">
        <v>1295</v>
      </c>
      <c r="BU19" s="121">
        <v>1810594</v>
      </c>
      <c r="BV19" s="95">
        <v>13</v>
      </c>
      <c r="BW19" s="103">
        <v>9354554</v>
      </c>
      <c r="BX19" s="104">
        <v>1344330</v>
      </c>
      <c r="BY19" s="104">
        <v>10698884</v>
      </c>
      <c r="BZ19" s="37">
        <f t="shared" si="9"/>
        <v>97.49406818844963</v>
      </c>
      <c r="CA19" s="105">
        <v>97</v>
      </c>
      <c r="CB19" s="103">
        <v>2355443</v>
      </c>
      <c r="CC19" s="114">
        <v>98</v>
      </c>
      <c r="CD19" s="31">
        <v>98</v>
      </c>
    </row>
    <row r="20" spans="1:82" ht="19.5" customHeight="1">
      <c r="A20" s="14">
        <v>16</v>
      </c>
      <c r="B20" s="15">
        <v>78278880</v>
      </c>
      <c r="C20" s="15">
        <v>53328755</v>
      </c>
      <c r="D20" s="16">
        <v>1756559</v>
      </c>
      <c r="E20" s="17">
        <f t="shared" si="0"/>
        <v>0.033824627325880124</v>
      </c>
      <c r="F20" s="18">
        <v>50174804</v>
      </c>
      <c r="G20" s="19">
        <f t="shared" si="1"/>
        <v>0.9661753726741199</v>
      </c>
      <c r="H20" s="20">
        <v>51931363</v>
      </c>
      <c r="I20" s="16">
        <v>1114859</v>
      </c>
      <c r="J20" s="21">
        <f t="shared" si="3"/>
        <v>98</v>
      </c>
      <c r="K20" s="18">
        <v>6165316</v>
      </c>
      <c r="L20" s="22">
        <f t="shared" si="4"/>
        <v>992</v>
      </c>
      <c r="M20" s="23">
        <v>7280175</v>
      </c>
      <c r="N20" s="14">
        <v>16</v>
      </c>
      <c r="O20" s="16">
        <v>904389</v>
      </c>
      <c r="P20" s="24">
        <v>1567205</v>
      </c>
      <c r="Q20" s="20">
        <v>2471594</v>
      </c>
      <c r="R20" s="16">
        <v>76016</v>
      </c>
      <c r="S20" s="21">
        <v>98</v>
      </c>
      <c r="T20" s="18">
        <v>4589205</v>
      </c>
      <c r="U20" s="22">
        <v>992</v>
      </c>
      <c r="V20" s="20">
        <v>4665221</v>
      </c>
      <c r="W20" s="16">
        <v>134454</v>
      </c>
      <c r="X20" s="24">
        <v>8906</v>
      </c>
      <c r="Y20" s="23">
        <v>143360</v>
      </c>
      <c r="Z20" s="14">
        <v>16</v>
      </c>
      <c r="AA20" s="25">
        <v>104898</v>
      </c>
      <c r="AB20" s="24">
        <v>127102</v>
      </c>
      <c r="AC20" s="20">
        <v>232000</v>
      </c>
      <c r="AD20" s="16">
        <v>85167</v>
      </c>
      <c r="AE20" s="24">
        <v>25105</v>
      </c>
      <c r="AF20" s="20">
        <v>110272</v>
      </c>
      <c r="AG20" s="16">
        <v>19731</v>
      </c>
      <c r="AH20" s="24">
        <v>101997</v>
      </c>
      <c r="AI20" s="23">
        <v>121728</v>
      </c>
      <c r="AJ20" s="14">
        <v>16</v>
      </c>
      <c r="AK20" s="26">
        <v>270703</v>
      </c>
      <c r="AL20" s="81" t="str">
        <f t="shared" si="5"/>
        <v>(-)</v>
      </c>
      <c r="AM20" s="90">
        <v>42505475</v>
      </c>
      <c r="AN20" s="22">
        <f t="shared" si="6"/>
        <v>625</v>
      </c>
      <c r="AO20" s="82">
        <v>42776178</v>
      </c>
      <c r="AP20" s="26">
        <v>38413</v>
      </c>
      <c r="AQ20" s="88">
        <v>16357803</v>
      </c>
      <c r="AR20" s="82">
        <v>16396216</v>
      </c>
      <c r="AS20" s="26">
        <v>232290</v>
      </c>
      <c r="AT20" s="81" t="s">
        <v>55</v>
      </c>
      <c r="AU20" s="90">
        <v>26147672</v>
      </c>
      <c r="AV20" s="22">
        <v>625</v>
      </c>
      <c r="AW20" s="84">
        <v>26379962</v>
      </c>
      <c r="AX20" s="14">
        <v>16</v>
      </c>
      <c r="AY20" s="16">
        <v>266099</v>
      </c>
      <c r="AZ20" s="81" t="str">
        <f t="shared" si="7"/>
        <v>(-)</v>
      </c>
      <c r="BA20" s="18">
        <v>1376911</v>
      </c>
      <c r="BB20" s="22">
        <f t="shared" si="8"/>
        <v>392</v>
      </c>
      <c r="BC20" s="20">
        <v>1643010</v>
      </c>
      <c r="BD20" s="16">
        <v>249654</v>
      </c>
      <c r="BE20" s="24">
        <v>890007</v>
      </c>
      <c r="BF20" s="20">
        <v>1139661</v>
      </c>
      <c r="BG20" s="16">
        <v>13163</v>
      </c>
      <c r="BH20" s="81" t="s">
        <v>55</v>
      </c>
      <c r="BI20" s="18">
        <v>165388</v>
      </c>
      <c r="BJ20" s="22">
        <v>392</v>
      </c>
      <c r="BK20" s="23">
        <v>178551</v>
      </c>
      <c r="BL20" s="14">
        <v>16</v>
      </c>
      <c r="BM20" s="16">
        <v>3282</v>
      </c>
      <c r="BN20" s="24">
        <v>321516</v>
      </c>
      <c r="BO20" s="20">
        <v>324798</v>
      </c>
      <c r="BP20" s="15">
        <v>1397392</v>
      </c>
      <c r="BQ20" s="16">
        <v>24950125</v>
      </c>
      <c r="BR20" s="73">
        <v>13512078</v>
      </c>
      <c r="BS20" s="24">
        <v>9579425</v>
      </c>
      <c r="BT20" s="24">
        <v>1183</v>
      </c>
      <c r="BU20" s="18">
        <v>1857439</v>
      </c>
      <c r="BV20" s="95">
        <v>14</v>
      </c>
      <c r="BW20" s="103">
        <v>9136832</v>
      </c>
      <c r="BX20" s="104">
        <v>1334792</v>
      </c>
      <c r="BY20" s="104">
        <v>10471624</v>
      </c>
      <c r="BZ20" s="37">
        <f t="shared" si="9"/>
        <v>97.87585321983116</v>
      </c>
      <c r="CA20" s="105">
        <v>95</v>
      </c>
      <c r="CB20" s="103">
        <v>2330893</v>
      </c>
      <c r="CC20" s="114">
        <v>99</v>
      </c>
      <c r="CD20" s="31">
        <v>97</v>
      </c>
    </row>
    <row r="21" spans="1:82" ht="19.5" customHeight="1">
      <c r="A21" s="40">
        <v>17</v>
      </c>
      <c r="B21" s="41">
        <v>78992060</v>
      </c>
      <c r="C21" s="41">
        <v>53185519</v>
      </c>
      <c r="D21" s="42">
        <v>1778369</v>
      </c>
      <c r="E21" s="30">
        <f t="shared" si="0"/>
        <v>0.034359725001482884</v>
      </c>
      <c r="F21" s="43">
        <v>49979001</v>
      </c>
      <c r="G21" s="32">
        <f t="shared" si="1"/>
        <v>0.9656402749985171</v>
      </c>
      <c r="H21" s="40">
        <v>51757370</v>
      </c>
      <c r="I21" s="42">
        <v>1125963</v>
      </c>
      <c r="J21" s="34">
        <f t="shared" si="3"/>
        <v>98</v>
      </c>
      <c r="K21" s="43">
        <v>6033733</v>
      </c>
      <c r="L21" s="35">
        <f t="shared" si="4"/>
        <v>985</v>
      </c>
      <c r="M21" s="44">
        <v>7159696</v>
      </c>
      <c r="N21" s="40">
        <v>17</v>
      </c>
      <c r="O21" s="42">
        <v>909871</v>
      </c>
      <c r="P21" s="45">
        <v>1558569</v>
      </c>
      <c r="Q21" s="40">
        <v>2468440</v>
      </c>
      <c r="R21" s="42">
        <v>76877</v>
      </c>
      <c r="S21" s="46">
        <v>98</v>
      </c>
      <c r="T21" s="43">
        <v>4465748</v>
      </c>
      <c r="U21" s="35">
        <v>985</v>
      </c>
      <c r="V21" s="40">
        <v>4542625</v>
      </c>
      <c r="W21" s="42">
        <v>139215</v>
      </c>
      <c r="X21" s="45">
        <v>9416</v>
      </c>
      <c r="Y21" s="44">
        <v>148631</v>
      </c>
      <c r="Z21" s="40">
        <v>17</v>
      </c>
      <c r="AA21" s="42">
        <v>105770</v>
      </c>
      <c r="AB21" s="45">
        <v>125926</v>
      </c>
      <c r="AC21" s="40">
        <v>231696</v>
      </c>
      <c r="AD21" s="42">
        <v>85120</v>
      </c>
      <c r="AE21" s="45">
        <v>24722</v>
      </c>
      <c r="AF21" s="40">
        <v>109842</v>
      </c>
      <c r="AG21" s="42">
        <v>20650</v>
      </c>
      <c r="AH21" s="45">
        <v>101204</v>
      </c>
      <c r="AI21" s="44">
        <v>121854</v>
      </c>
      <c r="AJ21" s="40">
        <v>17</v>
      </c>
      <c r="AK21" s="47">
        <v>273181</v>
      </c>
      <c r="AL21" s="78" t="str">
        <f t="shared" si="5"/>
        <v>(-)</v>
      </c>
      <c r="AM21" s="50">
        <v>42474099</v>
      </c>
      <c r="AN21" s="35">
        <f t="shared" si="6"/>
        <v>599</v>
      </c>
      <c r="AO21" s="49">
        <v>42747280</v>
      </c>
      <c r="AP21" s="47">
        <v>40182</v>
      </c>
      <c r="AQ21" s="51">
        <v>16596514</v>
      </c>
      <c r="AR21" s="49">
        <v>16636696</v>
      </c>
      <c r="AS21" s="47">
        <v>232999</v>
      </c>
      <c r="AT21" s="78" t="s">
        <v>55</v>
      </c>
      <c r="AU21" s="50">
        <v>25877585</v>
      </c>
      <c r="AV21" s="52">
        <v>599</v>
      </c>
      <c r="AW21" s="54">
        <v>26110584</v>
      </c>
      <c r="AX21" s="40">
        <v>17</v>
      </c>
      <c r="AY21" s="42">
        <v>273455</v>
      </c>
      <c r="AZ21" s="78" t="str">
        <f t="shared" si="7"/>
        <v>(-)</v>
      </c>
      <c r="BA21" s="43">
        <v>1345243</v>
      </c>
      <c r="BB21" s="35">
        <f t="shared" si="8"/>
        <v>382</v>
      </c>
      <c r="BC21" s="40">
        <v>1618698</v>
      </c>
      <c r="BD21" s="42">
        <v>256861</v>
      </c>
      <c r="BE21" s="45">
        <v>863195</v>
      </c>
      <c r="BF21" s="40">
        <v>1120056</v>
      </c>
      <c r="BG21" s="42">
        <v>13382</v>
      </c>
      <c r="BH21" s="78" t="s">
        <v>55</v>
      </c>
      <c r="BI21" s="43">
        <v>159798</v>
      </c>
      <c r="BJ21" s="52">
        <v>382</v>
      </c>
      <c r="BK21" s="44">
        <v>173180</v>
      </c>
      <c r="BL21" s="40">
        <v>17</v>
      </c>
      <c r="BM21" s="42">
        <v>3212</v>
      </c>
      <c r="BN21" s="45">
        <v>322250</v>
      </c>
      <c r="BO21" s="40">
        <v>325462</v>
      </c>
      <c r="BP21" s="41">
        <v>1428149</v>
      </c>
      <c r="BQ21" s="42">
        <v>25806541</v>
      </c>
      <c r="BR21" s="75">
        <v>14350390</v>
      </c>
      <c r="BS21" s="45">
        <v>9546557</v>
      </c>
      <c r="BT21" s="45">
        <v>1192</v>
      </c>
      <c r="BU21" s="43">
        <v>1908402</v>
      </c>
      <c r="BV21" s="98">
        <v>15</v>
      </c>
      <c r="BW21" s="205">
        <v>8915037</v>
      </c>
      <c r="BX21" s="206">
        <v>1329410</v>
      </c>
      <c r="BY21" s="206">
        <v>10244447</v>
      </c>
      <c r="BZ21" s="112">
        <f t="shared" si="9"/>
        <v>97.8305466277246</v>
      </c>
      <c r="CA21" s="207">
        <v>95</v>
      </c>
      <c r="CB21" s="205">
        <v>2309590</v>
      </c>
      <c r="CC21" s="208">
        <v>99</v>
      </c>
      <c r="CD21" s="209">
        <v>96</v>
      </c>
    </row>
    <row r="22" spans="1:82" s="8" customFormat="1" ht="19.5" customHeight="1">
      <c r="A22" s="49">
        <v>18</v>
      </c>
      <c r="B22" s="48">
        <v>79236095</v>
      </c>
      <c r="C22" s="41">
        <v>52527928</v>
      </c>
      <c r="D22" s="42">
        <v>1790317</v>
      </c>
      <c r="E22" s="30">
        <f t="shared" si="0"/>
        <v>0.0350526827832815</v>
      </c>
      <c r="F22" s="43">
        <v>49284718</v>
      </c>
      <c r="G22" s="32">
        <f t="shared" si="1"/>
        <v>0.9649473172167184</v>
      </c>
      <c r="H22" s="40">
        <v>51075035</v>
      </c>
      <c r="I22" s="42">
        <v>1131923</v>
      </c>
      <c r="J22" s="34">
        <f t="shared" si="3"/>
        <v>98</v>
      </c>
      <c r="K22" s="50">
        <v>5882335</v>
      </c>
      <c r="L22" s="35">
        <f t="shared" si="4"/>
        <v>976</v>
      </c>
      <c r="M22" s="44">
        <v>7014258</v>
      </c>
      <c r="N22" s="49">
        <v>18</v>
      </c>
      <c r="O22" s="47">
        <v>912142</v>
      </c>
      <c r="P22" s="51">
        <v>1551465</v>
      </c>
      <c r="Q22" s="49">
        <v>2463607</v>
      </c>
      <c r="R22" s="47">
        <v>77085</v>
      </c>
      <c r="S22" s="46">
        <v>98</v>
      </c>
      <c r="T22" s="50">
        <v>4321351</v>
      </c>
      <c r="U22" s="52">
        <v>976</v>
      </c>
      <c r="V22" s="53">
        <v>4398436</v>
      </c>
      <c r="W22" s="47">
        <v>142696</v>
      </c>
      <c r="X22" s="51">
        <v>9519</v>
      </c>
      <c r="Y22" s="54">
        <v>152215</v>
      </c>
      <c r="Z22" s="49">
        <v>18</v>
      </c>
      <c r="AA22" s="47">
        <v>106974</v>
      </c>
      <c r="AB22" s="51">
        <v>124784</v>
      </c>
      <c r="AC22" s="49">
        <v>231758</v>
      </c>
      <c r="AD22" s="47">
        <v>85522</v>
      </c>
      <c r="AE22" s="51">
        <v>24402</v>
      </c>
      <c r="AF22" s="49">
        <v>109924</v>
      </c>
      <c r="AG22" s="47">
        <v>21452</v>
      </c>
      <c r="AH22" s="51">
        <v>100382</v>
      </c>
      <c r="AI22" s="54">
        <v>121834</v>
      </c>
      <c r="AJ22" s="49">
        <v>18</v>
      </c>
      <c r="AK22" s="47">
        <v>273740</v>
      </c>
      <c r="AL22" s="78" t="str">
        <f t="shared" si="5"/>
        <v>(-)</v>
      </c>
      <c r="AM22" s="50">
        <v>41955669</v>
      </c>
      <c r="AN22" s="35">
        <f t="shared" si="6"/>
        <v>570</v>
      </c>
      <c r="AO22" s="49">
        <v>42229409</v>
      </c>
      <c r="AP22" s="47">
        <v>42061</v>
      </c>
      <c r="AQ22" s="51">
        <v>16671316</v>
      </c>
      <c r="AR22" s="49">
        <v>16713377</v>
      </c>
      <c r="AS22" s="47">
        <v>231679</v>
      </c>
      <c r="AT22" s="79" t="s">
        <v>55</v>
      </c>
      <c r="AU22" s="50">
        <v>25284353</v>
      </c>
      <c r="AV22" s="52">
        <v>570</v>
      </c>
      <c r="AW22" s="86">
        <v>25516032</v>
      </c>
      <c r="AX22" s="49">
        <v>18</v>
      </c>
      <c r="AY22" s="47">
        <v>277680</v>
      </c>
      <c r="AZ22" s="78" t="str">
        <f t="shared" si="7"/>
        <v>(-)</v>
      </c>
      <c r="BA22" s="43">
        <v>1321930</v>
      </c>
      <c r="BB22" s="35">
        <f t="shared" si="8"/>
        <v>369</v>
      </c>
      <c r="BC22" s="40">
        <v>1599610</v>
      </c>
      <c r="BD22" s="47">
        <v>260898</v>
      </c>
      <c r="BE22" s="51">
        <v>843235</v>
      </c>
      <c r="BF22" s="49">
        <v>1104133</v>
      </c>
      <c r="BG22" s="42">
        <v>13576</v>
      </c>
      <c r="BH22" s="79" t="s">
        <v>55</v>
      </c>
      <c r="BI22" s="50">
        <v>154946</v>
      </c>
      <c r="BJ22" s="52">
        <v>369</v>
      </c>
      <c r="BK22" s="44">
        <v>168522</v>
      </c>
      <c r="BL22" s="49">
        <v>18</v>
      </c>
      <c r="BM22" s="47">
        <v>3206</v>
      </c>
      <c r="BN22" s="51">
        <v>323749</v>
      </c>
      <c r="BO22" s="49">
        <v>326955</v>
      </c>
      <c r="BP22" s="48">
        <v>1452893</v>
      </c>
      <c r="BQ22" s="47">
        <v>26708149</v>
      </c>
      <c r="BR22" s="76">
        <v>15280951</v>
      </c>
      <c r="BS22" s="51">
        <v>9475481</v>
      </c>
      <c r="BT22" s="51">
        <v>1205</v>
      </c>
      <c r="BU22" s="50">
        <v>1950512</v>
      </c>
      <c r="BV22" s="94">
        <v>16</v>
      </c>
      <c r="BW22" s="214">
        <v>8739686</v>
      </c>
      <c r="BX22" s="215">
        <v>1341088</v>
      </c>
      <c r="BY22" s="215">
        <v>10080774</v>
      </c>
      <c r="BZ22" s="24">
        <f t="shared" si="9"/>
        <v>98.40232469356326</v>
      </c>
      <c r="CA22" s="216">
        <v>92</v>
      </c>
      <c r="CB22" s="214">
        <v>2284223</v>
      </c>
      <c r="CC22" s="217">
        <v>99</v>
      </c>
      <c r="CD22" s="218">
        <v>95</v>
      </c>
    </row>
    <row r="23" spans="1:82" ht="19.5" customHeight="1">
      <c r="A23" s="49">
        <v>19</v>
      </c>
      <c r="B23" s="48">
        <v>79080762</v>
      </c>
      <c r="C23" s="41">
        <v>51640443</v>
      </c>
      <c r="D23" s="42">
        <v>1795399</v>
      </c>
      <c r="E23" s="30">
        <f t="shared" si="0"/>
        <v>0.03579221437766118</v>
      </c>
      <c r="F23" s="43">
        <v>48366320</v>
      </c>
      <c r="G23" s="32">
        <f t="shared" si="1"/>
        <v>0.9642077856223388</v>
      </c>
      <c r="H23" s="40">
        <v>50161719</v>
      </c>
      <c r="I23" s="42">
        <v>1134930</v>
      </c>
      <c r="J23" s="34">
        <f t="shared" si="3"/>
        <v>99</v>
      </c>
      <c r="K23" s="43">
        <v>5748760</v>
      </c>
      <c r="L23" s="35">
        <f t="shared" si="4"/>
        <v>972</v>
      </c>
      <c r="M23" s="44">
        <v>6883690</v>
      </c>
      <c r="N23" s="49">
        <v>19</v>
      </c>
      <c r="O23" s="42">
        <v>911457</v>
      </c>
      <c r="P23" s="45">
        <v>1533807</v>
      </c>
      <c r="Q23" s="40">
        <v>2445264</v>
      </c>
      <c r="R23" s="42">
        <v>77896</v>
      </c>
      <c r="S23" s="46">
        <v>99</v>
      </c>
      <c r="T23" s="43">
        <v>4205417</v>
      </c>
      <c r="U23" s="52">
        <v>972</v>
      </c>
      <c r="V23" s="53">
        <v>4283313</v>
      </c>
      <c r="W23" s="42">
        <v>146181</v>
      </c>
      <c r="X23" s="45">
        <v>9536</v>
      </c>
      <c r="Y23" s="44">
        <v>155717</v>
      </c>
      <c r="Z23" s="49">
        <v>19</v>
      </c>
      <c r="AA23" s="47">
        <v>107771</v>
      </c>
      <c r="AB23" s="45">
        <v>123210</v>
      </c>
      <c r="AC23" s="49">
        <v>230981</v>
      </c>
      <c r="AD23" s="42">
        <v>85774</v>
      </c>
      <c r="AE23" s="45">
        <v>24006</v>
      </c>
      <c r="AF23" s="40">
        <v>109780</v>
      </c>
      <c r="AG23" s="42">
        <v>21997</v>
      </c>
      <c r="AH23" s="45">
        <v>99204</v>
      </c>
      <c r="AI23" s="44">
        <v>121201</v>
      </c>
      <c r="AJ23" s="49">
        <v>19</v>
      </c>
      <c r="AK23" s="47">
        <v>273529</v>
      </c>
      <c r="AL23" s="78" t="str">
        <f t="shared" si="5"/>
        <v>(-)</v>
      </c>
      <c r="AM23" s="50">
        <v>41195460</v>
      </c>
      <c r="AN23" s="35">
        <f t="shared" si="6"/>
        <v>542</v>
      </c>
      <c r="AO23" s="49">
        <v>41468989</v>
      </c>
      <c r="AP23" s="47">
        <v>43585</v>
      </c>
      <c r="AQ23" s="51">
        <v>16714242</v>
      </c>
      <c r="AR23" s="49">
        <v>16757827</v>
      </c>
      <c r="AS23" s="47">
        <v>229944</v>
      </c>
      <c r="AT23" s="79" t="s">
        <v>55</v>
      </c>
      <c r="AU23" s="50">
        <v>24481218</v>
      </c>
      <c r="AV23" s="52">
        <v>542</v>
      </c>
      <c r="AW23" s="54">
        <v>24711162</v>
      </c>
      <c r="AX23" s="49">
        <v>19</v>
      </c>
      <c r="AY23" s="42">
        <v>279169</v>
      </c>
      <c r="AZ23" s="78" t="str">
        <f t="shared" si="7"/>
        <v>(-)</v>
      </c>
      <c r="BA23" s="43">
        <v>1298890</v>
      </c>
      <c r="BB23" s="35">
        <f t="shared" si="8"/>
        <v>357</v>
      </c>
      <c r="BC23" s="40">
        <v>1578059</v>
      </c>
      <c r="BD23" s="42">
        <v>262415</v>
      </c>
      <c r="BE23" s="45">
        <v>824181</v>
      </c>
      <c r="BF23" s="40">
        <v>1086596</v>
      </c>
      <c r="BG23" s="42">
        <v>13559</v>
      </c>
      <c r="BH23" s="79" t="s">
        <v>55</v>
      </c>
      <c r="BI23" s="43">
        <v>151310</v>
      </c>
      <c r="BJ23" s="52">
        <v>357</v>
      </c>
      <c r="BK23" s="44">
        <v>164869</v>
      </c>
      <c r="BL23" s="49">
        <v>19</v>
      </c>
      <c r="BM23" s="42">
        <v>3195</v>
      </c>
      <c r="BN23" s="45">
        <v>323399</v>
      </c>
      <c r="BO23" s="40">
        <v>326594</v>
      </c>
      <c r="BP23" s="48">
        <v>1478724</v>
      </c>
      <c r="BQ23" s="47">
        <v>27439715</v>
      </c>
      <c r="BR23" s="76">
        <v>16082259</v>
      </c>
      <c r="BS23" s="45">
        <v>9379408</v>
      </c>
      <c r="BT23" s="51">
        <v>1219</v>
      </c>
      <c r="BU23" s="50">
        <v>1976829</v>
      </c>
      <c r="BV23" s="96">
        <v>17</v>
      </c>
      <c r="BW23" s="106">
        <v>8566613</v>
      </c>
      <c r="BX23" s="107">
        <v>1353732</v>
      </c>
      <c r="BY23" s="107">
        <v>9920345</v>
      </c>
      <c r="BZ23" s="37">
        <f t="shared" si="9"/>
        <v>98.4085646598168</v>
      </c>
      <c r="CA23" s="108">
        <v>90</v>
      </c>
      <c r="CB23" s="106">
        <v>2255513</v>
      </c>
      <c r="CC23" s="107">
        <v>99</v>
      </c>
      <c r="CD23" s="115">
        <v>94</v>
      </c>
    </row>
    <row r="24" spans="1:82" ht="19.5" customHeight="1">
      <c r="A24" s="55">
        <v>20</v>
      </c>
      <c r="B24" s="56">
        <v>78800542</v>
      </c>
      <c r="C24" s="56">
        <v>50629754</v>
      </c>
      <c r="D24" s="57">
        <v>1768074</v>
      </c>
      <c r="E24" s="58">
        <f t="shared" si="0"/>
        <v>0.03599173120513308</v>
      </c>
      <c r="F24" s="59">
        <v>47356376</v>
      </c>
      <c r="G24" s="60">
        <f t="shared" si="1"/>
        <v>0.9640082687948669</v>
      </c>
      <c r="H24" s="61">
        <v>49124450</v>
      </c>
      <c r="I24" s="57">
        <v>1110918</v>
      </c>
      <c r="J24" s="62">
        <f t="shared" si="3"/>
        <v>100</v>
      </c>
      <c r="K24" s="59">
        <v>5456584</v>
      </c>
      <c r="L24" s="63">
        <f t="shared" si="4"/>
        <v>962</v>
      </c>
      <c r="M24" s="64">
        <v>6567502</v>
      </c>
      <c r="N24" s="55">
        <v>20</v>
      </c>
      <c r="O24" s="57">
        <v>887345</v>
      </c>
      <c r="P24" s="65">
        <v>1472858</v>
      </c>
      <c r="Q24" s="61">
        <v>2360203</v>
      </c>
      <c r="R24" s="57">
        <v>77626</v>
      </c>
      <c r="S24" s="66">
        <v>100</v>
      </c>
      <c r="T24" s="59">
        <v>3974423</v>
      </c>
      <c r="U24" s="67">
        <v>962</v>
      </c>
      <c r="V24" s="68">
        <v>4052049</v>
      </c>
      <c r="W24" s="57">
        <v>145947</v>
      </c>
      <c r="X24" s="65">
        <v>9303</v>
      </c>
      <c r="Y24" s="64">
        <v>155250</v>
      </c>
      <c r="Z24" s="55">
        <v>20</v>
      </c>
      <c r="AA24" s="69">
        <v>108103</v>
      </c>
      <c r="AB24" s="65">
        <v>121701</v>
      </c>
      <c r="AC24" s="55">
        <v>229804</v>
      </c>
      <c r="AD24" s="57">
        <v>85771</v>
      </c>
      <c r="AE24" s="65">
        <v>23668</v>
      </c>
      <c r="AF24" s="61">
        <v>109439</v>
      </c>
      <c r="AG24" s="57">
        <v>22332</v>
      </c>
      <c r="AH24" s="65">
        <v>98033</v>
      </c>
      <c r="AI24" s="64">
        <v>120365</v>
      </c>
      <c r="AJ24" s="55">
        <v>20</v>
      </c>
      <c r="AK24" s="69">
        <v>271327</v>
      </c>
      <c r="AL24" s="92" t="str">
        <f t="shared" si="5"/>
        <v>(-)</v>
      </c>
      <c r="AM24" s="72">
        <v>40527918</v>
      </c>
      <c r="AN24" s="63">
        <f t="shared" si="6"/>
        <v>535</v>
      </c>
      <c r="AO24" s="55">
        <v>40799245</v>
      </c>
      <c r="AP24" s="69">
        <v>45050</v>
      </c>
      <c r="AQ24" s="71">
        <v>16613720</v>
      </c>
      <c r="AR24" s="55">
        <v>16658770</v>
      </c>
      <c r="AS24" s="69">
        <v>226277</v>
      </c>
      <c r="AT24" s="80" t="s">
        <v>55</v>
      </c>
      <c r="AU24" s="72">
        <v>23914198</v>
      </c>
      <c r="AV24" s="67">
        <v>535</v>
      </c>
      <c r="AW24" s="87">
        <v>24140475</v>
      </c>
      <c r="AX24" s="55">
        <v>20</v>
      </c>
      <c r="AY24" s="57">
        <v>277726</v>
      </c>
      <c r="AZ24" s="92" t="str">
        <f t="shared" si="7"/>
        <v>(-)</v>
      </c>
      <c r="BA24" s="59">
        <v>1250173</v>
      </c>
      <c r="BB24" s="63">
        <f t="shared" si="8"/>
        <v>285</v>
      </c>
      <c r="BC24" s="61">
        <v>1527899</v>
      </c>
      <c r="BD24" s="57">
        <v>261046</v>
      </c>
      <c r="BE24" s="65">
        <v>786024</v>
      </c>
      <c r="BF24" s="61">
        <v>1047070</v>
      </c>
      <c r="BG24" s="57">
        <v>13509</v>
      </c>
      <c r="BH24" s="80" t="s">
        <v>55</v>
      </c>
      <c r="BI24" s="59">
        <v>141663</v>
      </c>
      <c r="BJ24" s="67">
        <v>285</v>
      </c>
      <c r="BK24" s="64">
        <v>155172</v>
      </c>
      <c r="BL24" s="55">
        <v>20</v>
      </c>
      <c r="BM24" s="57">
        <v>3171</v>
      </c>
      <c r="BN24" s="65">
        <v>322486</v>
      </c>
      <c r="BO24" s="61">
        <v>325657</v>
      </c>
      <c r="BP24" s="70">
        <v>1505304</v>
      </c>
      <c r="BQ24" s="69">
        <v>28170788</v>
      </c>
      <c r="BR24" s="77">
        <v>16883230</v>
      </c>
      <c r="BS24" s="71">
        <v>9290018</v>
      </c>
      <c r="BT24" s="71">
        <v>1229</v>
      </c>
      <c r="BU24" s="72">
        <v>1996311</v>
      </c>
      <c r="BV24" s="97">
        <v>18</v>
      </c>
      <c r="BW24" s="75">
        <v>8372001</v>
      </c>
      <c r="BX24" s="45">
        <v>1378714</v>
      </c>
      <c r="BY24" s="45">
        <v>9750715</v>
      </c>
      <c r="BZ24" s="37">
        <f t="shared" si="9"/>
        <v>98.29007962928709</v>
      </c>
      <c r="CA24" s="109">
        <v>89</v>
      </c>
      <c r="CB24" s="75">
        <v>2240149</v>
      </c>
      <c r="CC24" s="45">
        <v>99</v>
      </c>
      <c r="CD24" s="43">
        <v>93</v>
      </c>
    </row>
    <row r="25" spans="1:82" ht="19.5" customHeight="1">
      <c r="A25" s="135">
        <v>21</v>
      </c>
      <c r="B25" s="136">
        <v>78693495</v>
      </c>
      <c r="C25" s="136">
        <v>50045805</v>
      </c>
      <c r="D25" s="137">
        <v>1734643</v>
      </c>
      <c r="E25" s="138">
        <f t="shared" si="0"/>
        <v>0.035749892073903784</v>
      </c>
      <c r="F25" s="139">
        <v>46786986</v>
      </c>
      <c r="G25" s="140">
        <f t="shared" si="1"/>
        <v>0.9642501079260962</v>
      </c>
      <c r="H25" s="141">
        <v>48521629</v>
      </c>
      <c r="I25" s="137">
        <v>1082614</v>
      </c>
      <c r="J25" s="142">
        <f t="shared" si="3"/>
        <v>100</v>
      </c>
      <c r="K25" s="139">
        <v>5279820</v>
      </c>
      <c r="L25" s="143">
        <f t="shared" si="4"/>
        <v>960</v>
      </c>
      <c r="M25" s="144">
        <v>6362434</v>
      </c>
      <c r="N25" s="135">
        <v>21</v>
      </c>
      <c r="O25" s="137">
        <v>863399</v>
      </c>
      <c r="P25" s="145">
        <v>1440170</v>
      </c>
      <c r="Q25" s="141">
        <v>2303569</v>
      </c>
      <c r="R25" s="137">
        <v>76432</v>
      </c>
      <c r="S25" s="146">
        <v>100</v>
      </c>
      <c r="T25" s="139">
        <v>3830428</v>
      </c>
      <c r="U25" s="147">
        <v>960</v>
      </c>
      <c r="V25" s="148">
        <v>3906860</v>
      </c>
      <c r="W25" s="137">
        <v>142783</v>
      </c>
      <c r="X25" s="145">
        <v>9222</v>
      </c>
      <c r="Y25" s="144">
        <v>152005</v>
      </c>
      <c r="Z25" s="135">
        <v>21</v>
      </c>
      <c r="AA25" s="149">
        <v>107876</v>
      </c>
      <c r="AB25" s="145">
        <v>120419</v>
      </c>
      <c r="AC25" s="135">
        <v>228295</v>
      </c>
      <c r="AD25" s="137">
        <v>85242</v>
      </c>
      <c r="AE25" s="145">
        <v>23285</v>
      </c>
      <c r="AF25" s="141">
        <v>108527</v>
      </c>
      <c r="AG25" s="137">
        <v>22634</v>
      </c>
      <c r="AH25" s="145">
        <v>97134</v>
      </c>
      <c r="AI25" s="144">
        <v>119768</v>
      </c>
      <c r="AJ25" s="135">
        <v>21</v>
      </c>
      <c r="AK25" s="149">
        <v>265431</v>
      </c>
      <c r="AL25" s="150" t="str">
        <f t="shared" si="5"/>
        <v>(-)</v>
      </c>
      <c r="AM25" s="151">
        <v>40153489</v>
      </c>
      <c r="AN25" s="143">
        <f t="shared" si="6"/>
        <v>535</v>
      </c>
      <c r="AO25" s="135">
        <v>40418920</v>
      </c>
      <c r="AP25" s="149">
        <v>46399</v>
      </c>
      <c r="AQ25" s="152">
        <v>16652554</v>
      </c>
      <c r="AR25" s="135">
        <v>16698953</v>
      </c>
      <c r="AS25" s="149">
        <v>219032</v>
      </c>
      <c r="AT25" s="153" t="s">
        <v>55</v>
      </c>
      <c r="AU25" s="151">
        <v>23500935</v>
      </c>
      <c r="AV25" s="147">
        <v>535</v>
      </c>
      <c r="AW25" s="154">
        <v>23719967</v>
      </c>
      <c r="AX25" s="135">
        <v>21</v>
      </c>
      <c r="AY25" s="137">
        <v>278722</v>
      </c>
      <c r="AZ25" s="150" t="str">
        <f t="shared" si="7"/>
        <v>(-)</v>
      </c>
      <c r="BA25" s="139">
        <v>1233258</v>
      </c>
      <c r="BB25" s="143">
        <f t="shared" si="8"/>
        <v>273</v>
      </c>
      <c r="BC25" s="141">
        <v>1511980</v>
      </c>
      <c r="BD25" s="137">
        <v>262065</v>
      </c>
      <c r="BE25" s="145">
        <v>772381</v>
      </c>
      <c r="BF25" s="141">
        <v>1034446</v>
      </c>
      <c r="BG25" s="137">
        <v>13528</v>
      </c>
      <c r="BH25" s="153" t="s">
        <v>55</v>
      </c>
      <c r="BI25" s="139">
        <v>140301</v>
      </c>
      <c r="BJ25" s="147">
        <v>273</v>
      </c>
      <c r="BK25" s="144">
        <v>153829</v>
      </c>
      <c r="BL25" s="135">
        <v>21</v>
      </c>
      <c r="BM25" s="137">
        <v>3129</v>
      </c>
      <c r="BN25" s="145">
        <v>320576</v>
      </c>
      <c r="BO25" s="141">
        <v>323705</v>
      </c>
      <c r="BP25" s="155">
        <v>1524176</v>
      </c>
      <c r="BQ25" s="149">
        <v>28647690</v>
      </c>
      <c r="BR25" s="156">
        <v>17483915</v>
      </c>
      <c r="BS25" s="152">
        <v>9169591</v>
      </c>
      <c r="BT25" s="152">
        <v>1245</v>
      </c>
      <c r="BU25" s="151">
        <v>1992939</v>
      </c>
      <c r="BV25" s="97">
        <v>19</v>
      </c>
      <c r="BW25" s="75">
        <v>8178879</v>
      </c>
      <c r="BX25" s="45">
        <v>1397085</v>
      </c>
      <c r="BY25" s="45">
        <v>9575964</v>
      </c>
      <c r="BZ25" s="37">
        <f t="shared" si="9"/>
        <v>98.20781347829364</v>
      </c>
      <c r="CA25" s="109">
        <v>87</v>
      </c>
      <c r="CB25" s="75">
        <v>2219142</v>
      </c>
      <c r="CC25" s="45">
        <v>99</v>
      </c>
      <c r="CD25" s="43">
        <v>92</v>
      </c>
    </row>
    <row r="26" spans="1:82" ht="19.5" customHeight="1">
      <c r="A26" s="49">
        <v>22</v>
      </c>
      <c r="B26" s="42">
        <f aca="true" t="shared" si="10" ref="B26:B31">H26+BP26+BQ26</f>
        <v>78660773</v>
      </c>
      <c r="C26" s="41">
        <f aca="true" t="shared" si="11" ref="C26:C31">H26+BP26</f>
        <v>49610327</v>
      </c>
      <c r="D26" s="42">
        <f aca="true" t="shared" si="12" ref="D26:D31">I26+AA26+AK26+AY26</f>
        <v>1715809</v>
      </c>
      <c r="E26" s="30">
        <f t="shared" si="0"/>
        <v>0.03569014642202022</v>
      </c>
      <c r="F26" s="43">
        <f aca="true" t="shared" si="13" ref="F26:F31">K26+AB26+AM26+BA26</f>
        <v>46359337</v>
      </c>
      <c r="G26" s="32">
        <f t="shared" si="1"/>
        <v>0.9643098535779798</v>
      </c>
      <c r="H26" s="40">
        <f aca="true" t="shared" si="14" ref="H26:H31">D26+F26</f>
        <v>48075146</v>
      </c>
      <c r="I26" s="42">
        <f aca="true" t="shared" si="15" ref="I26:I31">O26+R26+W26</f>
        <v>1075968</v>
      </c>
      <c r="J26" s="34">
        <f t="shared" si="3"/>
        <v>100</v>
      </c>
      <c r="K26" s="43">
        <f aca="true" t="shared" si="16" ref="K26:K31">P26+T26+X26</f>
        <v>5138879</v>
      </c>
      <c r="L26" s="35">
        <f t="shared" si="4"/>
        <v>949</v>
      </c>
      <c r="M26" s="44">
        <f aca="true" t="shared" si="17" ref="M26:M31">I26+K26</f>
        <v>6214847</v>
      </c>
      <c r="N26" s="49">
        <v>22</v>
      </c>
      <c r="O26" s="42">
        <v>856599</v>
      </c>
      <c r="P26" s="45">
        <v>1415352</v>
      </c>
      <c r="Q26" s="40">
        <f aca="true" t="shared" si="18" ref="Q26:Q31">O26+P26</f>
        <v>2271951</v>
      </c>
      <c r="R26" s="42">
        <v>75646</v>
      </c>
      <c r="S26" s="46">
        <v>100</v>
      </c>
      <c r="T26" s="43">
        <v>3714240</v>
      </c>
      <c r="U26" s="52">
        <v>949</v>
      </c>
      <c r="V26" s="53">
        <f aca="true" t="shared" si="19" ref="V26:V31">R26+T26</f>
        <v>3789886</v>
      </c>
      <c r="W26" s="42">
        <v>143723</v>
      </c>
      <c r="X26" s="45">
        <v>9287</v>
      </c>
      <c r="Y26" s="44">
        <f aca="true" t="shared" si="20" ref="Y26:Y31">W26+X26</f>
        <v>153010</v>
      </c>
      <c r="Z26" s="49">
        <v>22</v>
      </c>
      <c r="AA26" s="47">
        <f aca="true" t="shared" si="21" ref="AA26:AB28">AD26+AG26</f>
        <v>108228</v>
      </c>
      <c r="AB26" s="45">
        <f t="shared" si="21"/>
        <v>118611</v>
      </c>
      <c r="AC26" s="49">
        <f aca="true" t="shared" si="22" ref="AC26:AC31">AA26+AB26</f>
        <v>226839</v>
      </c>
      <c r="AD26" s="42">
        <v>85146</v>
      </c>
      <c r="AE26" s="45">
        <v>22704</v>
      </c>
      <c r="AF26" s="40">
        <f aca="true" t="shared" si="23" ref="AF26:AF31">AD26+AE26</f>
        <v>107850</v>
      </c>
      <c r="AG26" s="42">
        <v>23082</v>
      </c>
      <c r="AH26" s="45">
        <v>95907</v>
      </c>
      <c r="AI26" s="44">
        <f aca="true" t="shared" si="24" ref="AI26:AI31">AG26+AH26</f>
        <v>118989</v>
      </c>
      <c r="AJ26" s="49">
        <v>22</v>
      </c>
      <c r="AK26" s="47">
        <f aca="true" t="shared" si="25" ref="AK26:AK31">AP26+AS26</f>
        <v>249934</v>
      </c>
      <c r="AL26" s="78" t="str">
        <f t="shared" si="5"/>
        <v>(-)</v>
      </c>
      <c r="AM26" s="50">
        <f aca="true" t="shared" si="26" ref="AM26:AM31">AQ26+AU26</f>
        <v>39885198</v>
      </c>
      <c r="AN26" s="35">
        <f t="shared" si="6"/>
        <v>540</v>
      </c>
      <c r="AO26" s="49">
        <f aca="true" t="shared" si="27" ref="AO26:AO31">AK26+AM26</f>
        <v>40135132</v>
      </c>
      <c r="AP26" s="47">
        <v>47850</v>
      </c>
      <c r="AQ26" s="51">
        <v>16790700</v>
      </c>
      <c r="AR26" s="49">
        <f aca="true" t="shared" si="28" ref="AR26:AR31">AP26+AQ26</f>
        <v>16838550</v>
      </c>
      <c r="AS26" s="47">
        <v>202084</v>
      </c>
      <c r="AT26" s="79" t="s">
        <v>55</v>
      </c>
      <c r="AU26" s="50">
        <v>23094498</v>
      </c>
      <c r="AV26" s="52">
        <v>540</v>
      </c>
      <c r="AW26" s="54">
        <f aca="true" t="shared" si="29" ref="AW26:AW31">AS26+AU26</f>
        <v>23296582</v>
      </c>
      <c r="AX26" s="49">
        <v>22</v>
      </c>
      <c r="AY26" s="42">
        <f aca="true" t="shared" si="30" ref="AY26:AY31">BD26+BG26+BM26</f>
        <v>281679</v>
      </c>
      <c r="AZ26" s="78" t="str">
        <f t="shared" si="7"/>
        <v>(-)</v>
      </c>
      <c r="BA26" s="43">
        <f aca="true" t="shared" si="31" ref="BA26:BA31">BE26+BI26+BN26</f>
        <v>1216649</v>
      </c>
      <c r="BB26" s="35">
        <f t="shared" si="8"/>
        <v>261</v>
      </c>
      <c r="BC26" s="40">
        <f aca="true" t="shared" si="32" ref="BC26:BC31">AY26+BA26</f>
        <v>1498328</v>
      </c>
      <c r="BD26" s="42">
        <v>264923</v>
      </c>
      <c r="BE26" s="45">
        <v>760067</v>
      </c>
      <c r="BF26" s="40">
        <f aca="true" t="shared" si="33" ref="BF26:BF31">BD26+BE26</f>
        <v>1024990</v>
      </c>
      <c r="BG26" s="42">
        <v>13661</v>
      </c>
      <c r="BH26" s="79" t="s">
        <v>55</v>
      </c>
      <c r="BI26" s="43">
        <v>137025</v>
      </c>
      <c r="BJ26" s="52">
        <v>261</v>
      </c>
      <c r="BK26" s="44">
        <f aca="true" t="shared" si="34" ref="BK26:BK31">BG26+BI26</f>
        <v>150686</v>
      </c>
      <c r="BL26" s="49">
        <v>22</v>
      </c>
      <c r="BM26" s="42">
        <v>3095</v>
      </c>
      <c r="BN26" s="45">
        <v>319557</v>
      </c>
      <c r="BO26" s="40">
        <f aca="true" t="shared" si="35" ref="BO26:BO31">BM26+BN26</f>
        <v>322652</v>
      </c>
      <c r="BP26" s="48">
        <v>1535181</v>
      </c>
      <c r="BQ26" s="47">
        <v>29050446</v>
      </c>
      <c r="BR26" s="76">
        <v>18004339</v>
      </c>
      <c r="BS26" s="51">
        <v>8921550</v>
      </c>
      <c r="BT26" s="51">
        <v>1244</v>
      </c>
      <c r="BU26" s="50">
        <v>1975623</v>
      </c>
      <c r="BV26" s="219">
        <v>20</v>
      </c>
      <c r="BW26" s="220">
        <v>7963604</v>
      </c>
      <c r="BX26" s="182">
        <v>1429738</v>
      </c>
      <c r="BY26" s="182">
        <v>9393342</v>
      </c>
      <c r="BZ26" s="177">
        <f t="shared" si="9"/>
        <v>98.09291262999736</v>
      </c>
      <c r="CA26" s="221">
        <v>86</v>
      </c>
      <c r="CB26" s="220">
        <v>2197386</v>
      </c>
      <c r="CC26" s="182">
        <v>99</v>
      </c>
      <c r="CD26" s="180">
        <v>92</v>
      </c>
    </row>
    <row r="27" spans="1:82" ht="19.5" customHeight="1">
      <c r="A27" s="49">
        <v>23</v>
      </c>
      <c r="B27" s="41">
        <f t="shared" si="10"/>
        <v>79112584</v>
      </c>
      <c r="C27" s="41">
        <f t="shared" si="11"/>
        <v>49543611</v>
      </c>
      <c r="D27" s="42">
        <f t="shared" si="12"/>
        <v>1711587</v>
      </c>
      <c r="E27" s="30">
        <f t="shared" si="0"/>
        <v>0.03565750163721383</v>
      </c>
      <c r="F27" s="43">
        <f t="shared" si="13"/>
        <v>46289168</v>
      </c>
      <c r="G27" s="32">
        <f t="shared" si="1"/>
        <v>0.9643424983627862</v>
      </c>
      <c r="H27" s="40">
        <f t="shared" si="14"/>
        <v>48000755</v>
      </c>
      <c r="I27" s="42">
        <f t="shared" si="15"/>
        <v>1074412</v>
      </c>
      <c r="J27" s="34">
        <f t="shared" si="3"/>
        <v>101</v>
      </c>
      <c r="K27" s="43">
        <f t="shared" si="16"/>
        <v>5061501</v>
      </c>
      <c r="L27" s="35">
        <f t="shared" si="4"/>
        <v>938</v>
      </c>
      <c r="M27" s="44">
        <f t="shared" si="17"/>
        <v>6135913</v>
      </c>
      <c r="N27" s="49">
        <v>23</v>
      </c>
      <c r="O27" s="42">
        <v>854516</v>
      </c>
      <c r="P27" s="45">
        <v>1408991</v>
      </c>
      <c r="Q27" s="40">
        <f t="shared" si="18"/>
        <v>2263507</v>
      </c>
      <c r="R27" s="42">
        <v>74811</v>
      </c>
      <c r="S27" s="46">
        <v>101</v>
      </c>
      <c r="T27" s="43">
        <v>3642980</v>
      </c>
      <c r="U27" s="52">
        <v>938</v>
      </c>
      <c r="V27" s="53">
        <f t="shared" si="19"/>
        <v>3717791</v>
      </c>
      <c r="W27" s="42">
        <v>145085</v>
      </c>
      <c r="X27" s="45">
        <v>9530</v>
      </c>
      <c r="Y27" s="44">
        <f t="shared" si="20"/>
        <v>154615</v>
      </c>
      <c r="Z27" s="49">
        <v>23</v>
      </c>
      <c r="AA27" s="47">
        <f t="shared" si="21"/>
        <v>108544</v>
      </c>
      <c r="AB27" s="45">
        <f t="shared" si="21"/>
        <v>117726</v>
      </c>
      <c r="AC27" s="49">
        <f t="shared" si="22"/>
        <v>226270</v>
      </c>
      <c r="AD27" s="42">
        <v>85232</v>
      </c>
      <c r="AE27" s="45">
        <v>22466</v>
      </c>
      <c r="AF27" s="40">
        <f t="shared" si="23"/>
        <v>107698</v>
      </c>
      <c r="AG27" s="42">
        <v>23312</v>
      </c>
      <c r="AH27" s="45">
        <v>95260</v>
      </c>
      <c r="AI27" s="44">
        <f t="shared" si="24"/>
        <v>118572</v>
      </c>
      <c r="AJ27" s="49">
        <v>23</v>
      </c>
      <c r="AK27" s="47">
        <f t="shared" si="25"/>
        <v>244643</v>
      </c>
      <c r="AL27" s="78" t="str">
        <f t="shared" si="5"/>
        <v>(-)</v>
      </c>
      <c r="AM27" s="50">
        <f t="shared" si="26"/>
        <v>39898798</v>
      </c>
      <c r="AN27" s="35">
        <f t="shared" si="6"/>
        <v>537</v>
      </c>
      <c r="AO27" s="49">
        <f t="shared" si="27"/>
        <v>40143441</v>
      </c>
      <c r="AP27" s="47">
        <v>49179</v>
      </c>
      <c r="AQ27" s="51">
        <v>17048886</v>
      </c>
      <c r="AR27" s="49">
        <f t="shared" si="28"/>
        <v>17098065</v>
      </c>
      <c r="AS27" s="47">
        <v>195464</v>
      </c>
      <c r="AT27" s="79" t="s">
        <v>55</v>
      </c>
      <c r="AU27" s="50">
        <v>22849912</v>
      </c>
      <c r="AV27" s="52">
        <v>537</v>
      </c>
      <c r="AW27" s="54">
        <f t="shared" si="29"/>
        <v>23045376</v>
      </c>
      <c r="AX27" s="49">
        <v>23</v>
      </c>
      <c r="AY27" s="42">
        <f t="shared" si="30"/>
        <v>283988</v>
      </c>
      <c r="AZ27" s="78" t="str">
        <f t="shared" si="7"/>
        <v>(-)</v>
      </c>
      <c r="BA27" s="43">
        <f t="shared" si="31"/>
        <v>1211143</v>
      </c>
      <c r="BB27" s="35">
        <f t="shared" si="8"/>
        <v>11307</v>
      </c>
      <c r="BC27" s="40">
        <f t="shared" si="32"/>
        <v>1495131</v>
      </c>
      <c r="BD27" s="42">
        <v>267221</v>
      </c>
      <c r="BE27" s="45">
        <v>755467</v>
      </c>
      <c r="BF27" s="40">
        <f t="shared" si="33"/>
        <v>1022688</v>
      </c>
      <c r="BG27" s="42">
        <v>13743</v>
      </c>
      <c r="BH27" s="79" t="s">
        <v>55</v>
      </c>
      <c r="BI27" s="43">
        <v>135140</v>
      </c>
      <c r="BJ27" s="52">
        <v>11307</v>
      </c>
      <c r="BK27" s="44">
        <f t="shared" si="34"/>
        <v>148883</v>
      </c>
      <c r="BL27" s="49">
        <v>23</v>
      </c>
      <c r="BM27" s="42">
        <v>3024</v>
      </c>
      <c r="BN27" s="45">
        <v>320536</v>
      </c>
      <c r="BO27" s="40">
        <f t="shared" si="35"/>
        <v>323560</v>
      </c>
      <c r="BP27" s="48">
        <v>1542856</v>
      </c>
      <c r="BQ27" s="47">
        <v>29568973</v>
      </c>
      <c r="BR27" s="76">
        <v>18585902</v>
      </c>
      <c r="BS27" s="51">
        <v>8871671</v>
      </c>
      <c r="BT27" s="51">
        <v>1237</v>
      </c>
      <c r="BU27" s="50">
        <v>1959845</v>
      </c>
      <c r="BV27" s="210">
        <v>21</v>
      </c>
      <c r="BW27" s="211">
        <v>7770458</v>
      </c>
      <c r="BX27" s="168">
        <v>1479588</v>
      </c>
      <c r="BY27" s="168">
        <v>9250046</v>
      </c>
      <c r="BZ27" s="163">
        <f t="shared" si="9"/>
        <v>98.47449395539948</v>
      </c>
      <c r="CA27" s="212">
        <v>84</v>
      </c>
      <c r="CB27" s="211">
        <v>2171929</v>
      </c>
      <c r="CC27" s="168">
        <v>99</v>
      </c>
      <c r="CD27" s="166">
        <v>91</v>
      </c>
    </row>
    <row r="28" spans="1:82" ht="19.5" customHeight="1">
      <c r="A28" s="49">
        <v>24</v>
      </c>
      <c r="B28" s="41">
        <f t="shared" si="10"/>
        <v>79625203</v>
      </c>
      <c r="C28" s="41">
        <f t="shared" si="11"/>
        <v>49371229</v>
      </c>
      <c r="D28" s="42">
        <f t="shared" si="12"/>
        <v>1711199</v>
      </c>
      <c r="E28" s="30">
        <f t="shared" si="0"/>
        <v>0.035795481834409906</v>
      </c>
      <c r="F28" s="43">
        <f t="shared" si="13"/>
        <v>46093689</v>
      </c>
      <c r="G28" s="32">
        <f t="shared" si="1"/>
        <v>0.96420451816559</v>
      </c>
      <c r="H28" s="40">
        <f t="shared" si="14"/>
        <v>47804888</v>
      </c>
      <c r="I28" s="42">
        <f t="shared" si="15"/>
        <v>1073190</v>
      </c>
      <c r="J28" s="34">
        <f>S28</f>
        <v>101</v>
      </c>
      <c r="K28" s="43">
        <f t="shared" si="16"/>
        <v>4994948</v>
      </c>
      <c r="L28" s="35">
        <f>U28</f>
        <v>935</v>
      </c>
      <c r="M28" s="44">
        <f t="shared" si="17"/>
        <v>6068138</v>
      </c>
      <c r="N28" s="49">
        <v>24</v>
      </c>
      <c r="O28" s="42">
        <v>852748</v>
      </c>
      <c r="P28" s="45">
        <v>1409844</v>
      </c>
      <c r="Q28" s="40">
        <f t="shared" si="18"/>
        <v>2262592</v>
      </c>
      <c r="R28" s="42">
        <v>74381</v>
      </c>
      <c r="S28" s="46">
        <v>101</v>
      </c>
      <c r="T28" s="43">
        <v>3575280</v>
      </c>
      <c r="U28" s="52">
        <v>935</v>
      </c>
      <c r="V28" s="53">
        <f t="shared" si="19"/>
        <v>3649661</v>
      </c>
      <c r="W28" s="42">
        <v>146061</v>
      </c>
      <c r="X28" s="45">
        <v>9824</v>
      </c>
      <c r="Y28" s="44">
        <f t="shared" si="20"/>
        <v>155885</v>
      </c>
      <c r="Z28" s="49">
        <v>24</v>
      </c>
      <c r="AA28" s="47">
        <f t="shared" si="21"/>
        <v>109036</v>
      </c>
      <c r="AB28" s="45">
        <f t="shared" si="21"/>
        <v>117011</v>
      </c>
      <c r="AC28" s="49">
        <f t="shared" si="22"/>
        <v>226047</v>
      </c>
      <c r="AD28" s="42">
        <v>85368</v>
      </c>
      <c r="AE28" s="45">
        <v>22168</v>
      </c>
      <c r="AF28" s="40">
        <f t="shared" si="23"/>
        <v>107536</v>
      </c>
      <c r="AG28" s="42">
        <v>23668</v>
      </c>
      <c r="AH28" s="45">
        <v>94843</v>
      </c>
      <c r="AI28" s="44">
        <f t="shared" si="24"/>
        <v>118511</v>
      </c>
      <c r="AJ28" s="49">
        <v>24</v>
      </c>
      <c r="AK28" s="47">
        <f t="shared" si="25"/>
        <v>241431</v>
      </c>
      <c r="AL28" s="78" t="str">
        <f>AT28</f>
        <v>(-)</v>
      </c>
      <c r="AM28" s="50">
        <f t="shared" si="26"/>
        <v>39767919</v>
      </c>
      <c r="AN28" s="35">
        <f>AV28</f>
        <v>541</v>
      </c>
      <c r="AO28" s="49">
        <f t="shared" si="27"/>
        <v>40009350</v>
      </c>
      <c r="AP28" s="47">
        <v>50989</v>
      </c>
      <c r="AQ28" s="51">
        <v>17246034</v>
      </c>
      <c r="AR28" s="49">
        <f t="shared" si="28"/>
        <v>17297023</v>
      </c>
      <c r="AS28" s="47">
        <v>190442</v>
      </c>
      <c r="AT28" s="79" t="s">
        <v>55</v>
      </c>
      <c r="AU28" s="50">
        <v>22521885</v>
      </c>
      <c r="AV28" s="52">
        <v>541</v>
      </c>
      <c r="AW28" s="54">
        <f t="shared" si="29"/>
        <v>22712327</v>
      </c>
      <c r="AX28" s="49">
        <v>24</v>
      </c>
      <c r="AY28" s="42">
        <f t="shared" si="30"/>
        <v>287542</v>
      </c>
      <c r="AZ28" s="78" t="str">
        <f>BH28</f>
        <v>(-)</v>
      </c>
      <c r="BA28" s="43">
        <f t="shared" si="31"/>
        <v>1213811</v>
      </c>
      <c r="BB28" s="35">
        <f>BJ28</f>
        <v>11924</v>
      </c>
      <c r="BC28" s="40">
        <f t="shared" si="32"/>
        <v>1501353</v>
      </c>
      <c r="BD28" s="42">
        <v>270636</v>
      </c>
      <c r="BE28" s="45">
        <v>756436</v>
      </c>
      <c r="BF28" s="40">
        <f t="shared" si="33"/>
        <v>1027072</v>
      </c>
      <c r="BG28" s="42">
        <v>13944</v>
      </c>
      <c r="BH28" s="79" t="s">
        <v>55</v>
      </c>
      <c r="BI28" s="43">
        <v>133881</v>
      </c>
      <c r="BJ28" s="52">
        <v>11924</v>
      </c>
      <c r="BK28" s="44">
        <f t="shared" si="34"/>
        <v>147825</v>
      </c>
      <c r="BL28" s="49">
        <v>24</v>
      </c>
      <c r="BM28" s="42">
        <v>2962</v>
      </c>
      <c r="BN28" s="45">
        <v>323494</v>
      </c>
      <c r="BO28" s="40">
        <f t="shared" si="35"/>
        <v>326456</v>
      </c>
      <c r="BP28" s="48">
        <v>1566341</v>
      </c>
      <c r="BQ28" s="47">
        <v>30253974</v>
      </c>
      <c r="BR28" s="76">
        <v>19347873</v>
      </c>
      <c r="BS28" s="51">
        <v>8782302</v>
      </c>
      <c r="BT28" s="51">
        <v>1226</v>
      </c>
      <c r="BU28" s="50">
        <v>1969187</v>
      </c>
      <c r="BV28" s="98">
        <v>22</v>
      </c>
      <c r="BW28" s="110">
        <v>7530672</v>
      </c>
      <c r="BX28" s="111">
        <v>1511440</v>
      </c>
      <c r="BY28" s="111">
        <v>9042112</v>
      </c>
      <c r="BZ28" s="112">
        <f>BY28/BY26*100</f>
        <v>96.26086221496034</v>
      </c>
      <c r="CA28" s="113">
        <v>82</v>
      </c>
      <c r="CB28" s="110">
        <v>2153890</v>
      </c>
      <c r="CC28" s="111">
        <v>99</v>
      </c>
      <c r="CD28" s="116">
        <v>90</v>
      </c>
    </row>
    <row r="29" spans="1:82" ht="19.5" customHeight="1">
      <c r="A29" s="55">
        <v>25</v>
      </c>
      <c r="B29" s="224">
        <f t="shared" si="10"/>
        <v>80272571</v>
      </c>
      <c r="C29" s="224">
        <f t="shared" si="11"/>
        <v>49197590</v>
      </c>
      <c r="D29" s="225">
        <f t="shared" si="12"/>
        <v>1721239</v>
      </c>
      <c r="E29" s="120">
        <f>D29/H29</f>
        <v>0.03615877020952054</v>
      </c>
      <c r="F29" s="116">
        <f t="shared" si="13"/>
        <v>45881016</v>
      </c>
      <c r="G29" s="122">
        <f>F29/H29</f>
        <v>0.9638412297904795</v>
      </c>
      <c r="H29" s="226">
        <f t="shared" si="14"/>
        <v>47602255</v>
      </c>
      <c r="I29" s="225">
        <f t="shared" si="15"/>
        <v>1080442</v>
      </c>
      <c r="J29" s="124">
        <f>S29</f>
        <v>47</v>
      </c>
      <c r="K29" s="116">
        <f t="shared" si="16"/>
        <v>4960643</v>
      </c>
      <c r="L29" s="125">
        <f>U29</f>
        <v>757</v>
      </c>
      <c r="M29" s="227">
        <f t="shared" si="17"/>
        <v>6041085</v>
      </c>
      <c r="N29" s="223">
        <v>25</v>
      </c>
      <c r="O29" s="225">
        <v>859534</v>
      </c>
      <c r="P29" s="111">
        <v>1418602</v>
      </c>
      <c r="Q29" s="226">
        <f t="shared" si="18"/>
        <v>2278136</v>
      </c>
      <c r="R29" s="225">
        <v>73376</v>
      </c>
      <c r="S29" s="228">
        <v>47</v>
      </c>
      <c r="T29" s="116">
        <v>3531802</v>
      </c>
      <c r="U29" s="229">
        <v>757</v>
      </c>
      <c r="V29" s="230">
        <f t="shared" si="19"/>
        <v>3605178</v>
      </c>
      <c r="W29" s="225">
        <v>147532</v>
      </c>
      <c r="X29" s="111">
        <v>10239</v>
      </c>
      <c r="Y29" s="227">
        <f t="shared" si="20"/>
        <v>157771</v>
      </c>
      <c r="Z29" s="223">
        <v>25</v>
      </c>
      <c r="AA29" s="231">
        <f aca="true" t="shared" si="36" ref="AA29:AB31">AD29+AG29</f>
        <v>110208</v>
      </c>
      <c r="AB29" s="111">
        <f t="shared" si="36"/>
        <v>116334</v>
      </c>
      <c r="AC29" s="223">
        <f t="shared" si="22"/>
        <v>226542</v>
      </c>
      <c r="AD29" s="225">
        <v>86334</v>
      </c>
      <c r="AE29" s="111">
        <v>21890</v>
      </c>
      <c r="AF29" s="226">
        <f t="shared" si="23"/>
        <v>108224</v>
      </c>
      <c r="AG29" s="225">
        <v>23874</v>
      </c>
      <c r="AH29" s="111">
        <v>94444</v>
      </c>
      <c r="AI29" s="227">
        <f t="shared" si="24"/>
        <v>118318</v>
      </c>
      <c r="AJ29" s="223">
        <v>25</v>
      </c>
      <c r="AK29" s="231">
        <f t="shared" si="25"/>
        <v>238891</v>
      </c>
      <c r="AL29" s="129" t="str">
        <f>AT29</f>
        <v>(-)</v>
      </c>
      <c r="AM29" s="232">
        <f t="shared" si="26"/>
        <v>39582152</v>
      </c>
      <c r="AN29" s="125">
        <f>AV29</f>
        <v>540</v>
      </c>
      <c r="AO29" s="223">
        <f t="shared" si="27"/>
        <v>39821043</v>
      </c>
      <c r="AP29" s="231">
        <v>52961</v>
      </c>
      <c r="AQ29" s="233">
        <v>17533167</v>
      </c>
      <c r="AR29" s="223">
        <f t="shared" si="28"/>
        <v>17586128</v>
      </c>
      <c r="AS29" s="231">
        <v>185930</v>
      </c>
      <c r="AT29" s="234" t="s">
        <v>55</v>
      </c>
      <c r="AU29" s="232">
        <v>22048985</v>
      </c>
      <c r="AV29" s="229">
        <v>540</v>
      </c>
      <c r="AW29" s="235">
        <f t="shared" si="29"/>
        <v>22234915</v>
      </c>
      <c r="AX29" s="223">
        <v>25</v>
      </c>
      <c r="AY29" s="225">
        <f t="shared" si="30"/>
        <v>291698</v>
      </c>
      <c r="AZ29" s="129" t="str">
        <f>BH29</f>
        <v>(-)</v>
      </c>
      <c r="BA29" s="116">
        <f t="shared" si="31"/>
        <v>1221887</v>
      </c>
      <c r="BB29" s="238">
        <f>BJ29</f>
        <v>12669</v>
      </c>
      <c r="BC29" s="226">
        <f t="shared" si="32"/>
        <v>1513585</v>
      </c>
      <c r="BD29" s="225">
        <v>274887</v>
      </c>
      <c r="BE29" s="111">
        <v>760308</v>
      </c>
      <c r="BF29" s="226">
        <f t="shared" si="33"/>
        <v>1035195</v>
      </c>
      <c r="BG29" s="225">
        <v>13897</v>
      </c>
      <c r="BH29" s="234" t="s">
        <v>55</v>
      </c>
      <c r="BI29" s="116">
        <v>133050</v>
      </c>
      <c r="BJ29" s="229">
        <v>12669</v>
      </c>
      <c r="BK29" s="227">
        <f t="shared" si="34"/>
        <v>146947</v>
      </c>
      <c r="BL29" s="223">
        <v>25</v>
      </c>
      <c r="BM29" s="225">
        <v>2914</v>
      </c>
      <c r="BN29" s="111">
        <v>328529</v>
      </c>
      <c r="BO29" s="226">
        <f t="shared" si="35"/>
        <v>331443</v>
      </c>
      <c r="BP29" s="236">
        <v>1595335</v>
      </c>
      <c r="BQ29" s="231">
        <v>31074981</v>
      </c>
      <c r="BR29" s="237">
        <v>20230295</v>
      </c>
      <c r="BS29" s="233">
        <v>8706948</v>
      </c>
      <c r="BT29" s="233">
        <v>1233</v>
      </c>
      <c r="BU29" s="232">
        <v>1980411</v>
      </c>
      <c r="BV29" s="97">
        <v>23</v>
      </c>
      <c r="BW29" s="75">
        <v>7238628</v>
      </c>
      <c r="BX29" s="45">
        <v>1540667</v>
      </c>
      <c r="BY29" s="45">
        <v>8779295</v>
      </c>
      <c r="BZ29" s="37">
        <f>BY29/BY28*100</f>
        <v>97.0934113623012</v>
      </c>
      <c r="CA29" s="109">
        <v>80</v>
      </c>
      <c r="CB29" s="75">
        <v>2127238</v>
      </c>
      <c r="CC29" s="45">
        <v>99</v>
      </c>
      <c r="CD29" s="43">
        <v>89</v>
      </c>
    </row>
    <row r="30" spans="1:82" ht="19.5" customHeight="1">
      <c r="A30" s="249">
        <v>26</v>
      </c>
      <c r="B30" s="250">
        <f t="shared" si="10"/>
        <v>80670393</v>
      </c>
      <c r="C30" s="250">
        <f t="shared" si="11"/>
        <v>48884185</v>
      </c>
      <c r="D30" s="251">
        <f t="shared" si="12"/>
        <v>1729151</v>
      </c>
      <c r="E30" s="17">
        <f>D30/H30</f>
        <v>0.03657790892307963</v>
      </c>
      <c r="F30" s="252">
        <f t="shared" si="13"/>
        <v>45543945</v>
      </c>
      <c r="G30" s="19">
        <f>F30/H30</f>
        <v>0.9634220910769203</v>
      </c>
      <c r="H30" s="253">
        <f t="shared" si="14"/>
        <v>47273096</v>
      </c>
      <c r="I30" s="251">
        <f t="shared" si="15"/>
        <v>1086370</v>
      </c>
      <c r="J30" s="21">
        <f>S30</f>
        <v>47</v>
      </c>
      <c r="K30" s="252">
        <f t="shared" si="16"/>
        <v>4942786</v>
      </c>
      <c r="L30" s="22">
        <f>U30</f>
        <v>749</v>
      </c>
      <c r="M30" s="254">
        <f t="shared" si="17"/>
        <v>6029156</v>
      </c>
      <c r="N30" s="249">
        <v>26</v>
      </c>
      <c r="O30" s="251">
        <v>864000</v>
      </c>
      <c r="P30" s="255">
        <v>1435643</v>
      </c>
      <c r="Q30" s="253">
        <f t="shared" si="18"/>
        <v>2299643</v>
      </c>
      <c r="R30" s="251">
        <v>72846</v>
      </c>
      <c r="S30" s="256">
        <v>47</v>
      </c>
      <c r="T30" s="252">
        <v>3496353</v>
      </c>
      <c r="U30" s="257">
        <v>749</v>
      </c>
      <c r="V30" s="258">
        <f t="shared" si="19"/>
        <v>3569199</v>
      </c>
      <c r="W30" s="251">
        <v>149524</v>
      </c>
      <c r="X30" s="255">
        <v>10790</v>
      </c>
      <c r="Y30" s="254">
        <f t="shared" si="20"/>
        <v>160314</v>
      </c>
      <c r="Z30" s="249">
        <v>26</v>
      </c>
      <c r="AA30" s="259">
        <f t="shared" si="36"/>
        <v>111344</v>
      </c>
      <c r="AB30" s="255">
        <f t="shared" si="36"/>
        <v>116235</v>
      </c>
      <c r="AC30" s="249">
        <f t="shared" si="22"/>
        <v>227579</v>
      </c>
      <c r="AD30" s="251">
        <v>87265</v>
      </c>
      <c r="AE30" s="255">
        <v>21727</v>
      </c>
      <c r="AF30" s="253">
        <f t="shared" si="23"/>
        <v>108992</v>
      </c>
      <c r="AG30" s="251">
        <v>24079</v>
      </c>
      <c r="AH30" s="255">
        <v>94508</v>
      </c>
      <c r="AI30" s="254">
        <f t="shared" si="24"/>
        <v>118587</v>
      </c>
      <c r="AJ30" s="249">
        <v>26</v>
      </c>
      <c r="AK30" s="259">
        <f t="shared" si="25"/>
        <v>236525</v>
      </c>
      <c r="AL30" s="81" t="str">
        <f>AT30</f>
        <v>(-)</v>
      </c>
      <c r="AM30" s="260">
        <f t="shared" si="26"/>
        <v>39254592</v>
      </c>
      <c r="AN30" s="22">
        <f>AV30</f>
        <v>530</v>
      </c>
      <c r="AO30" s="249">
        <f t="shared" si="27"/>
        <v>39491117</v>
      </c>
      <c r="AP30" s="259">
        <v>54931</v>
      </c>
      <c r="AQ30" s="261">
        <v>17662272</v>
      </c>
      <c r="AR30" s="249">
        <f t="shared" si="28"/>
        <v>17717203</v>
      </c>
      <c r="AS30" s="259">
        <v>181594</v>
      </c>
      <c r="AT30" s="262" t="s">
        <v>55</v>
      </c>
      <c r="AU30" s="260">
        <v>21592320</v>
      </c>
      <c r="AV30" s="257">
        <v>530</v>
      </c>
      <c r="AW30" s="263">
        <f t="shared" si="29"/>
        <v>21773914</v>
      </c>
      <c r="AX30" s="249">
        <v>26</v>
      </c>
      <c r="AY30" s="251">
        <f t="shared" si="30"/>
        <v>294912</v>
      </c>
      <c r="AZ30" s="81" t="str">
        <f>BH30</f>
        <v>(-)</v>
      </c>
      <c r="BA30" s="252">
        <f t="shared" si="31"/>
        <v>1230332</v>
      </c>
      <c r="BB30" s="264">
        <f>BJ30</f>
        <v>13564</v>
      </c>
      <c r="BC30" s="253">
        <f t="shared" si="32"/>
        <v>1525244</v>
      </c>
      <c r="BD30" s="251">
        <v>278058</v>
      </c>
      <c r="BE30" s="255">
        <v>765272</v>
      </c>
      <c r="BF30" s="253">
        <f t="shared" si="33"/>
        <v>1043330</v>
      </c>
      <c r="BG30" s="251">
        <v>13975</v>
      </c>
      <c r="BH30" s="262" t="s">
        <v>55</v>
      </c>
      <c r="BI30" s="252">
        <v>132417</v>
      </c>
      <c r="BJ30" s="257">
        <v>13564</v>
      </c>
      <c r="BK30" s="254">
        <f t="shared" si="34"/>
        <v>146392</v>
      </c>
      <c r="BL30" s="249">
        <v>26</v>
      </c>
      <c r="BM30" s="251">
        <v>2879</v>
      </c>
      <c r="BN30" s="255">
        <v>332643</v>
      </c>
      <c r="BO30" s="253">
        <f t="shared" si="35"/>
        <v>335522</v>
      </c>
      <c r="BP30" s="265">
        <v>1611089</v>
      </c>
      <c r="BQ30" s="259">
        <v>31786208</v>
      </c>
      <c r="BR30" s="266">
        <v>21026132</v>
      </c>
      <c r="BS30" s="261">
        <v>8622311</v>
      </c>
      <c r="BT30" s="261">
        <v>1234</v>
      </c>
      <c r="BU30" s="260">
        <v>1978462</v>
      </c>
      <c r="BV30" s="242">
        <v>24</v>
      </c>
      <c r="BW30" s="243">
        <v>6985633</v>
      </c>
      <c r="BX30" s="145">
        <v>1582925</v>
      </c>
      <c r="BY30" s="145">
        <v>8568558</v>
      </c>
      <c r="BZ30" s="160">
        <f>BY30/BY29*100</f>
        <v>97.59961363640247</v>
      </c>
      <c r="CA30" s="244">
        <v>78</v>
      </c>
      <c r="CB30" s="243">
        <v>2114115</v>
      </c>
      <c r="CC30" s="145">
        <v>99</v>
      </c>
      <c r="CD30" s="139">
        <v>88</v>
      </c>
    </row>
    <row r="31" spans="1:82" ht="19.5" customHeight="1">
      <c r="A31" s="270">
        <v>27</v>
      </c>
      <c r="B31" s="271">
        <f t="shared" si="10"/>
        <v>80900730</v>
      </c>
      <c r="C31" s="271">
        <f t="shared" si="11"/>
        <v>48773121</v>
      </c>
      <c r="D31" s="272">
        <f t="shared" si="12"/>
        <v>1745243</v>
      </c>
      <c r="E31" s="273">
        <f t="shared" si="0"/>
        <v>0.03701889036849561</v>
      </c>
      <c r="F31" s="274">
        <f t="shared" si="13"/>
        <v>45399417</v>
      </c>
      <c r="G31" s="275">
        <f t="shared" si="1"/>
        <v>0.9629811096315044</v>
      </c>
      <c r="H31" s="276">
        <f t="shared" si="14"/>
        <v>47144660</v>
      </c>
      <c r="I31" s="272">
        <f t="shared" si="15"/>
        <v>1097032</v>
      </c>
      <c r="J31" s="277">
        <f>S31</f>
        <v>97</v>
      </c>
      <c r="K31" s="274">
        <f t="shared" si="16"/>
        <v>4921799</v>
      </c>
      <c r="L31" s="278">
        <f>U31</f>
        <v>922</v>
      </c>
      <c r="M31" s="279">
        <f t="shared" si="17"/>
        <v>6018831</v>
      </c>
      <c r="N31" s="270">
        <v>27</v>
      </c>
      <c r="O31" s="272">
        <v>872863</v>
      </c>
      <c r="P31" s="280">
        <v>1444268</v>
      </c>
      <c r="Q31" s="276">
        <f t="shared" si="18"/>
        <v>2317131</v>
      </c>
      <c r="R31" s="272">
        <v>72581</v>
      </c>
      <c r="S31" s="281">
        <v>97</v>
      </c>
      <c r="T31" s="274">
        <v>3466101</v>
      </c>
      <c r="U31" s="282">
        <v>922</v>
      </c>
      <c r="V31" s="283">
        <f t="shared" si="19"/>
        <v>3538682</v>
      </c>
      <c r="W31" s="272">
        <v>151588</v>
      </c>
      <c r="X31" s="280">
        <v>11430</v>
      </c>
      <c r="Y31" s="279">
        <f t="shared" si="20"/>
        <v>163018</v>
      </c>
      <c r="Z31" s="270">
        <v>27</v>
      </c>
      <c r="AA31" s="284">
        <f t="shared" si="36"/>
        <v>113742</v>
      </c>
      <c r="AB31" s="280">
        <f t="shared" si="36"/>
        <v>116861</v>
      </c>
      <c r="AC31" s="270">
        <f t="shared" si="22"/>
        <v>230603</v>
      </c>
      <c r="AD31" s="272">
        <v>89135</v>
      </c>
      <c r="AE31" s="280">
        <v>21704</v>
      </c>
      <c r="AF31" s="276">
        <f t="shared" si="23"/>
        <v>110839</v>
      </c>
      <c r="AG31" s="272">
        <v>24607</v>
      </c>
      <c r="AH31" s="280">
        <v>95157</v>
      </c>
      <c r="AI31" s="279">
        <f t="shared" si="24"/>
        <v>119764</v>
      </c>
      <c r="AJ31" s="270">
        <v>27</v>
      </c>
      <c r="AK31" s="284">
        <f t="shared" si="25"/>
        <v>234310</v>
      </c>
      <c r="AL31" s="285" t="str">
        <f>AT31</f>
        <v>(-)</v>
      </c>
      <c r="AM31" s="286">
        <f t="shared" si="26"/>
        <v>39120335</v>
      </c>
      <c r="AN31" s="278">
        <f>AV31</f>
        <v>530</v>
      </c>
      <c r="AO31" s="270">
        <f t="shared" si="27"/>
        <v>39354645</v>
      </c>
      <c r="AP31" s="284">
        <v>56799</v>
      </c>
      <c r="AQ31" s="287">
        <v>17944156</v>
      </c>
      <c r="AR31" s="270">
        <f t="shared" si="28"/>
        <v>18000955</v>
      </c>
      <c r="AS31" s="284">
        <v>177511</v>
      </c>
      <c r="AT31" s="288" t="s">
        <v>55</v>
      </c>
      <c r="AU31" s="286">
        <v>21176179</v>
      </c>
      <c r="AV31" s="282">
        <v>530</v>
      </c>
      <c r="AW31" s="289">
        <f t="shared" si="29"/>
        <v>21353690</v>
      </c>
      <c r="AX31" s="270">
        <v>27</v>
      </c>
      <c r="AY31" s="272">
        <f t="shared" si="30"/>
        <v>300159</v>
      </c>
      <c r="AZ31" s="285" t="str">
        <f>BH31</f>
        <v>(-)</v>
      </c>
      <c r="BA31" s="274">
        <f t="shared" si="31"/>
        <v>1240422</v>
      </c>
      <c r="BB31" s="278">
        <f>BJ31</f>
        <v>14601</v>
      </c>
      <c r="BC31" s="276">
        <f t="shared" si="32"/>
        <v>1540581</v>
      </c>
      <c r="BD31" s="272">
        <v>283224</v>
      </c>
      <c r="BE31" s="280">
        <v>771104</v>
      </c>
      <c r="BF31" s="276">
        <f t="shared" si="33"/>
        <v>1054328</v>
      </c>
      <c r="BG31" s="272">
        <v>14055</v>
      </c>
      <c r="BH31" s="288" t="s">
        <v>55</v>
      </c>
      <c r="BI31" s="274">
        <v>133034</v>
      </c>
      <c r="BJ31" s="282">
        <v>14601</v>
      </c>
      <c r="BK31" s="279">
        <f t="shared" si="34"/>
        <v>147089</v>
      </c>
      <c r="BL31" s="270">
        <v>27</v>
      </c>
      <c r="BM31" s="272">
        <v>2880</v>
      </c>
      <c r="BN31" s="280">
        <v>336284</v>
      </c>
      <c r="BO31" s="276">
        <f t="shared" si="35"/>
        <v>339164</v>
      </c>
      <c r="BP31" s="290">
        <v>1628461</v>
      </c>
      <c r="BQ31" s="284">
        <v>32127609</v>
      </c>
      <c r="BR31" s="291">
        <v>21477247</v>
      </c>
      <c r="BS31" s="287">
        <v>8519233</v>
      </c>
      <c r="BT31" s="287">
        <v>1225</v>
      </c>
      <c r="BU31" s="286">
        <v>1970471</v>
      </c>
      <c r="BV31" s="239">
        <v>25</v>
      </c>
      <c r="BW31" s="240">
        <v>6750431</v>
      </c>
      <c r="BX31" s="65">
        <v>1626094</v>
      </c>
      <c r="BY31" s="65">
        <v>8376525</v>
      </c>
      <c r="BZ31" s="177">
        <f>BY31/BY30*100</f>
        <v>97.7588644437022</v>
      </c>
      <c r="CA31" s="241">
        <v>76</v>
      </c>
      <c r="CB31" s="240">
        <v>2106128</v>
      </c>
      <c r="CC31" s="65">
        <v>99</v>
      </c>
      <c r="CD31" s="59">
        <v>87</v>
      </c>
    </row>
    <row r="32" spans="1:82" ht="19.5" customHeight="1">
      <c r="A32" s="366" t="s">
        <v>37</v>
      </c>
      <c r="B32" s="368">
        <f>ROUND(B31/B30*100,1)</f>
        <v>100.3</v>
      </c>
      <c r="C32" s="368">
        <f>ROUND(C31/C30*100,1)</f>
        <v>99.8</v>
      </c>
      <c r="D32" s="368">
        <f>ROUND(D31/D30*100,1)</f>
        <v>100.9</v>
      </c>
      <c r="E32" s="370">
        <f>ROUND(E27/E26*100,1)</f>
        <v>99.9</v>
      </c>
      <c r="F32" s="372">
        <f>ROUND(F31/F30*100,1)</f>
        <v>99.7</v>
      </c>
      <c r="G32" s="373">
        <f>ROUND(G27/G26*100,1)</f>
        <v>100</v>
      </c>
      <c r="H32" s="376">
        <f>ROUND(H31/H30*100,1)</f>
        <v>99.7</v>
      </c>
      <c r="I32" s="368">
        <f>ROUND(I31/I30*100,1)</f>
        <v>101</v>
      </c>
      <c r="J32" s="370">
        <f>ROUND(J27/J26*100,1)</f>
        <v>101</v>
      </c>
      <c r="K32" s="372">
        <f>ROUND(K31/K30*100,1)</f>
        <v>99.6</v>
      </c>
      <c r="L32" s="373">
        <f>ROUND(L27/L26*100,1)</f>
        <v>98.8</v>
      </c>
      <c r="M32" s="378">
        <f>ROUND(M31/M30*100,1)</f>
        <v>99.8</v>
      </c>
      <c r="N32" s="366" t="s">
        <v>37</v>
      </c>
      <c r="O32" s="370">
        <f>ROUND(O31/O30*100,1)</f>
        <v>101</v>
      </c>
      <c r="P32" s="380">
        <f>ROUND(P31/P30*100,1)</f>
        <v>100.6</v>
      </c>
      <c r="Q32" s="376">
        <f>ROUND(Q31/Q30*100,1)</f>
        <v>100.8</v>
      </c>
      <c r="R32" s="368">
        <f>ROUND(R31/R30*100,1)</f>
        <v>99.6</v>
      </c>
      <c r="S32" s="370">
        <f>ROUND(S27/S26*100,1)</f>
        <v>101</v>
      </c>
      <c r="T32" s="372">
        <f>ROUND(T31/T30*100,1)</f>
        <v>99.1</v>
      </c>
      <c r="U32" s="373">
        <f>ROUND(U27/U26*100,1)</f>
        <v>98.8</v>
      </c>
      <c r="V32" s="376">
        <f>ROUND(V31/V30*100,1)</f>
        <v>99.1</v>
      </c>
      <c r="W32" s="382">
        <f>ROUND(W31/W30*100,1)</f>
        <v>101.4</v>
      </c>
      <c r="X32" s="384">
        <f>ROUND(X31/X30*100,1)</f>
        <v>105.9</v>
      </c>
      <c r="Y32" s="386">
        <f>ROUND(Y31/Y30*100,1)</f>
        <v>101.7</v>
      </c>
      <c r="Z32" s="366" t="s">
        <v>58</v>
      </c>
      <c r="AA32" s="382">
        <f aca="true" t="shared" si="37" ref="AA32:AI32">ROUND(AA31/AA30*100,1)</f>
        <v>102.2</v>
      </c>
      <c r="AB32" s="384">
        <f t="shared" si="37"/>
        <v>100.5</v>
      </c>
      <c r="AC32" s="388">
        <f t="shared" si="37"/>
        <v>101.3</v>
      </c>
      <c r="AD32" s="382">
        <f t="shared" si="37"/>
        <v>102.1</v>
      </c>
      <c r="AE32" s="384">
        <f t="shared" si="37"/>
        <v>99.9</v>
      </c>
      <c r="AF32" s="388">
        <f t="shared" si="37"/>
        <v>101.7</v>
      </c>
      <c r="AG32" s="382">
        <f t="shared" si="37"/>
        <v>102.2</v>
      </c>
      <c r="AH32" s="384">
        <f t="shared" si="37"/>
        <v>100.7</v>
      </c>
      <c r="AI32" s="386">
        <f t="shared" si="37"/>
        <v>101</v>
      </c>
      <c r="AJ32" s="390" t="s">
        <v>37</v>
      </c>
      <c r="AK32" s="392">
        <f>ROUND(AK31/AK30*100,1)</f>
        <v>99.1</v>
      </c>
      <c r="AL32" s="382" t="e">
        <f>ROUND(AL27/AL26*100,1)</f>
        <v>#VALUE!</v>
      </c>
      <c r="AM32" s="394">
        <f>ROUND(AM31/AM30*100,1)</f>
        <v>99.7</v>
      </c>
      <c r="AN32" s="395">
        <f>ROUND(AN27/AN26*100,1)</f>
        <v>99.4</v>
      </c>
      <c r="AO32" s="388">
        <f>ROUND(AO31/AO30*100,1)</f>
        <v>99.7</v>
      </c>
      <c r="AP32" s="382">
        <f>ROUND(AP31/AP30*100,1)</f>
        <v>103.4</v>
      </c>
      <c r="AQ32" s="384">
        <f>ROUND(AQ31/AQ30*100,1)</f>
        <v>101.6</v>
      </c>
      <c r="AR32" s="388">
        <f>ROUND(AR31/AR30*100,1)</f>
        <v>101.6</v>
      </c>
      <c r="AS32" s="392">
        <f>ROUND(AS31/AS30*100,1)</f>
        <v>97.8</v>
      </c>
      <c r="AT32" s="382" t="e">
        <f>ROUND(AT27/AT26*100,1)</f>
        <v>#VALUE!</v>
      </c>
      <c r="AU32" s="394">
        <f>ROUND(AU31/AU30*100,1)</f>
        <v>98.1</v>
      </c>
      <c r="AV32" s="395">
        <f>ROUND(AV27/AV26*100,1)</f>
        <v>99.4</v>
      </c>
      <c r="AW32" s="386">
        <f>ROUND(AW31/AW30*100,1)</f>
        <v>98.1</v>
      </c>
      <c r="AX32" s="390" t="s">
        <v>37</v>
      </c>
      <c r="AY32" s="392">
        <f>ROUND(AY31/AY30*100,1)</f>
        <v>101.8</v>
      </c>
      <c r="AZ32" s="382" t="e">
        <f>ROUND(AZ27/AZ26*100,1)</f>
        <v>#VALUE!</v>
      </c>
      <c r="BA32" s="394">
        <f>ROUND(BA31/BA30*100,1)</f>
        <v>100.8</v>
      </c>
      <c r="BB32" s="395">
        <f>ROUND(BB27/BB26*100,1)</f>
        <v>4332.2</v>
      </c>
      <c r="BC32" s="388">
        <f>ROUND(BC31/BC30*100,1)</f>
        <v>101</v>
      </c>
      <c r="BD32" s="382">
        <f>ROUND(BD31/BD30*100,1)</f>
        <v>101.9</v>
      </c>
      <c r="BE32" s="384">
        <f>ROUND(BE31/BE30*100,1)</f>
        <v>100.8</v>
      </c>
      <c r="BF32" s="388">
        <f>ROUND(BF31/BF30*100,1)</f>
        <v>101.1</v>
      </c>
      <c r="BG32" s="392">
        <f>ROUND(BG31/BG30*100,1)</f>
        <v>100.6</v>
      </c>
      <c r="BH32" s="382" t="e">
        <f>ROUND(BH27/BH26*100,1)</f>
        <v>#VALUE!</v>
      </c>
      <c r="BI32" s="394">
        <f>ROUND(BI31/BI30*100,1)</f>
        <v>100.5</v>
      </c>
      <c r="BJ32" s="395">
        <f>ROUND(BJ27/BJ26*100,1)</f>
        <v>4332.2</v>
      </c>
      <c r="BK32" s="386">
        <f>ROUND(BK31/BK30*100,1)</f>
        <v>100.5</v>
      </c>
      <c r="BL32" s="366" t="s">
        <v>37</v>
      </c>
      <c r="BM32" s="382">
        <f aca="true" t="shared" si="38" ref="BM32:BU32">ROUND(BM31/BM30*100,1)</f>
        <v>100</v>
      </c>
      <c r="BN32" s="384">
        <f t="shared" si="38"/>
        <v>101.1</v>
      </c>
      <c r="BO32" s="388">
        <f t="shared" si="38"/>
        <v>101.1</v>
      </c>
      <c r="BP32" s="392">
        <f t="shared" si="38"/>
        <v>101.1</v>
      </c>
      <c r="BQ32" s="382">
        <f t="shared" si="38"/>
        <v>101.1</v>
      </c>
      <c r="BR32" s="395">
        <f t="shared" si="38"/>
        <v>102.1</v>
      </c>
      <c r="BS32" s="384">
        <f t="shared" si="38"/>
        <v>98.8</v>
      </c>
      <c r="BT32" s="384">
        <f t="shared" si="38"/>
        <v>99.3</v>
      </c>
      <c r="BU32" s="398">
        <f t="shared" si="38"/>
        <v>99.6</v>
      </c>
      <c r="BV32" s="267">
        <v>26</v>
      </c>
      <c r="BW32" s="268">
        <v>6528790</v>
      </c>
      <c r="BX32" s="255">
        <v>1674884</v>
      </c>
      <c r="BY32" s="255">
        <v>8203674</v>
      </c>
      <c r="BZ32" s="24">
        <f>BY32/BY30*100</f>
        <v>95.74159385978365</v>
      </c>
      <c r="CA32" s="269">
        <v>74</v>
      </c>
      <c r="CB32" s="268">
        <v>2102642</v>
      </c>
      <c r="CC32" s="255">
        <v>99</v>
      </c>
      <c r="CD32" s="252">
        <v>87</v>
      </c>
    </row>
    <row r="33" spans="1:82" ht="19.5" customHeight="1" thickBot="1">
      <c r="A33" s="367"/>
      <c r="B33" s="369"/>
      <c r="C33" s="369"/>
      <c r="D33" s="369"/>
      <c r="E33" s="371"/>
      <c r="F33" s="374"/>
      <c r="G33" s="375"/>
      <c r="H33" s="377"/>
      <c r="I33" s="369"/>
      <c r="J33" s="371"/>
      <c r="K33" s="374"/>
      <c r="L33" s="375"/>
      <c r="M33" s="379"/>
      <c r="N33" s="367"/>
      <c r="O33" s="371"/>
      <c r="P33" s="381"/>
      <c r="Q33" s="377"/>
      <c r="R33" s="369"/>
      <c r="S33" s="371"/>
      <c r="T33" s="374"/>
      <c r="U33" s="375"/>
      <c r="V33" s="377"/>
      <c r="W33" s="383"/>
      <c r="X33" s="385"/>
      <c r="Y33" s="387"/>
      <c r="Z33" s="367"/>
      <c r="AA33" s="383"/>
      <c r="AB33" s="385"/>
      <c r="AC33" s="389"/>
      <c r="AD33" s="383"/>
      <c r="AE33" s="385"/>
      <c r="AF33" s="389"/>
      <c r="AG33" s="383"/>
      <c r="AH33" s="385"/>
      <c r="AI33" s="387"/>
      <c r="AJ33" s="391"/>
      <c r="AK33" s="393"/>
      <c r="AL33" s="383"/>
      <c r="AM33" s="396"/>
      <c r="AN33" s="397"/>
      <c r="AO33" s="389"/>
      <c r="AP33" s="383"/>
      <c r="AQ33" s="385"/>
      <c r="AR33" s="389"/>
      <c r="AS33" s="393"/>
      <c r="AT33" s="383"/>
      <c r="AU33" s="396"/>
      <c r="AV33" s="397"/>
      <c r="AW33" s="387"/>
      <c r="AX33" s="391"/>
      <c r="AY33" s="393"/>
      <c r="AZ33" s="383"/>
      <c r="BA33" s="396"/>
      <c r="BB33" s="397"/>
      <c r="BC33" s="389"/>
      <c r="BD33" s="383"/>
      <c r="BE33" s="385"/>
      <c r="BF33" s="389"/>
      <c r="BG33" s="393"/>
      <c r="BH33" s="383"/>
      <c r="BI33" s="396"/>
      <c r="BJ33" s="397"/>
      <c r="BK33" s="387"/>
      <c r="BL33" s="367"/>
      <c r="BM33" s="383"/>
      <c r="BN33" s="385"/>
      <c r="BO33" s="389"/>
      <c r="BP33" s="393"/>
      <c r="BQ33" s="383"/>
      <c r="BR33" s="397"/>
      <c r="BS33" s="385"/>
      <c r="BT33" s="385"/>
      <c r="BU33" s="399"/>
      <c r="BV33" s="292">
        <v>27</v>
      </c>
      <c r="BW33" s="293">
        <v>6280897</v>
      </c>
      <c r="BX33" s="294">
        <v>1704083</v>
      </c>
      <c r="BY33" s="294">
        <v>7984980</v>
      </c>
      <c r="BZ33" s="295">
        <f>BY33/BY32*100</f>
        <v>97.3341944109432</v>
      </c>
      <c r="CA33" s="296">
        <v>73</v>
      </c>
      <c r="CB33" s="293">
        <v>2094720</v>
      </c>
      <c r="CC33" s="294">
        <v>99</v>
      </c>
      <c r="CD33" s="297">
        <v>87</v>
      </c>
    </row>
    <row r="34" spans="1:74" ht="18" customHeight="1">
      <c r="A34" s="4" t="s">
        <v>46</v>
      </c>
      <c r="N34" s="4" t="s">
        <v>46</v>
      </c>
      <c r="Z34" s="4" t="s">
        <v>60</v>
      </c>
      <c r="AJ34" s="4" t="s">
        <v>46</v>
      </c>
      <c r="AX34" s="4" t="s">
        <v>46</v>
      </c>
      <c r="BL34" s="4" t="s">
        <v>56</v>
      </c>
      <c r="BV34" s="10" t="s">
        <v>43</v>
      </c>
    </row>
    <row r="35" spans="14:74" ht="18" customHeight="1">
      <c r="N35" s="4"/>
      <c r="AJ35" s="4"/>
      <c r="AX35" s="4"/>
      <c r="BR35" s="9"/>
      <c r="BV35" s="10" t="s">
        <v>44</v>
      </c>
    </row>
    <row r="36" spans="14:74" ht="18" customHeight="1">
      <c r="N36" s="4"/>
      <c r="AJ36" s="4"/>
      <c r="AX36" s="4" t="s">
        <v>60</v>
      </c>
      <c r="BR36" s="9"/>
      <c r="BV36" s="10" t="s">
        <v>45</v>
      </c>
    </row>
    <row r="37" ht="18" customHeight="1">
      <c r="BV37" s="10" t="s">
        <v>57</v>
      </c>
    </row>
    <row r="39" ht="18" customHeight="1">
      <c r="BV39" s="10" t="s">
        <v>61</v>
      </c>
    </row>
  </sheetData>
  <sheetProtection/>
  <mergeCells count="129">
    <mergeCell ref="BS32:BS33"/>
    <mergeCell ref="BT32:BT33"/>
    <mergeCell ref="BU32:BU33"/>
    <mergeCell ref="BM32:BM33"/>
    <mergeCell ref="BN32:BN33"/>
    <mergeCell ref="BO32:BO33"/>
    <mergeCell ref="BP32:BP33"/>
    <mergeCell ref="BQ32:BQ33"/>
    <mergeCell ref="BR32:BR33"/>
    <mergeCell ref="BE32:BE33"/>
    <mergeCell ref="BF32:BF33"/>
    <mergeCell ref="BG32:BH33"/>
    <mergeCell ref="BI32:BJ33"/>
    <mergeCell ref="BK32:BK33"/>
    <mergeCell ref="BL32:BL33"/>
    <mergeCell ref="AW32:AW33"/>
    <mergeCell ref="AX32:AX33"/>
    <mergeCell ref="AY32:AZ33"/>
    <mergeCell ref="BA32:BB33"/>
    <mergeCell ref="BC32:BC33"/>
    <mergeCell ref="BD32:BD33"/>
    <mergeCell ref="AO32:AO33"/>
    <mergeCell ref="AP32:AP33"/>
    <mergeCell ref="AQ32:AQ33"/>
    <mergeCell ref="AR32:AR33"/>
    <mergeCell ref="AS32:AT33"/>
    <mergeCell ref="AU32:AV33"/>
    <mergeCell ref="AG32:AG33"/>
    <mergeCell ref="AH32:AH33"/>
    <mergeCell ref="AI32:AI33"/>
    <mergeCell ref="AJ32:AJ33"/>
    <mergeCell ref="AK32:AL33"/>
    <mergeCell ref="AM32:AN33"/>
    <mergeCell ref="AA32:AA33"/>
    <mergeCell ref="AB32:AB33"/>
    <mergeCell ref="AC32:AC33"/>
    <mergeCell ref="AD32:AD33"/>
    <mergeCell ref="AE32:AE33"/>
    <mergeCell ref="AF32:AF33"/>
    <mergeCell ref="T32:U33"/>
    <mergeCell ref="V32:V33"/>
    <mergeCell ref="W32:W33"/>
    <mergeCell ref="X32:X33"/>
    <mergeCell ref="Y32:Y33"/>
    <mergeCell ref="Z32:Z33"/>
    <mergeCell ref="M32:M33"/>
    <mergeCell ref="N32:N33"/>
    <mergeCell ref="O32:O33"/>
    <mergeCell ref="P32:P33"/>
    <mergeCell ref="Q32:Q33"/>
    <mergeCell ref="R32:S33"/>
    <mergeCell ref="BG6:BH6"/>
    <mergeCell ref="BI6:BJ6"/>
    <mergeCell ref="A32:A33"/>
    <mergeCell ref="B32:B33"/>
    <mergeCell ref="C32:C33"/>
    <mergeCell ref="D32:E33"/>
    <mergeCell ref="F32:G33"/>
    <mergeCell ref="H32:H33"/>
    <mergeCell ref="I32:J33"/>
    <mergeCell ref="K32:L33"/>
    <mergeCell ref="BM5:BO5"/>
    <mergeCell ref="BQ5:BQ6"/>
    <mergeCell ref="BR5:BR6"/>
    <mergeCell ref="BS5:BS6"/>
    <mergeCell ref="BT5:BT6"/>
    <mergeCell ref="BU5:BU6"/>
    <mergeCell ref="AK5:AL6"/>
    <mergeCell ref="AM5:AN6"/>
    <mergeCell ref="AO5:AO6"/>
    <mergeCell ref="AP5:AR5"/>
    <mergeCell ref="AS5:AW5"/>
    <mergeCell ref="AY5:AZ6"/>
    <mergeCell ref="AS6:AT6"/>
    <mergeCell ref="AU6:AV6"/>
    <mergeCell ref="K5:L6"/>
    <mergeCell ref="M5:M6"/>
    <mergeCell ref="O5:Q5"/>
    <mergeCell ref="R5:V5"/>
    <mergeCell ref="W5:Y5"/>
    <mergeCell ref="AA5:AA6"/>
    <mergeCell ref="R6:S6"/>
    <mergeCell ref="T6:U6"/>
    <mergeCell ref="BY4:BY6"/>
    <mergeCell ref="BZ4:BZ6"/>
    <mergeCell ref="CA4:CA6"/>
    <mergeCell ref="CB4:CB6"/>
    <mergeCell ref="CC4:CC6"/>
    <mergeCell ref="CD4:CD6"/>
    <mergeCell ref="BW3:CA3"/>
    <mergeCell ref="CB3:CD3"/>
    <mergeCell ref="I4:M4"/>
    <mergeCell ref="O4:Y4"/>
    <mergeCell ref="AA4:AI4"/>
    <mergeCell ref="AK4:AW4"/>
    <mergeCell ref="AY4:BK4"/>
    <mergeCell ref="BM4:BO4"/>
    <mergeCell ref="BW4:BW6"/>
    <mergeCell ref="BX4:BX6"/>
    <mergeCell ref="AY3:BK3"/>
    <mergeCell ref="BL3:BL6"/>
    <mergeCell ref="BM3:BO3"/>
    <mergeCell ref="BP3:BP6"/>
    <mergeCell ref="BQ3:BU4"/>
    <mergeCell ref="BV3:BV6"/>
    <mergeCell ref="BA5:BB6"/>
    <mergeCell ref="BC5:BC6"/>
    <mergeCell ref="BD5:BF5"/>
    <mergeCell ref="BG5:BK5"/>
    <mergeCell ref="O3:Y3"/>
    <mergeCell ref="Z3:Z6"/>
    <mergeCell ref="AA3:AI3"/>
    <mergeCell ref="AJ3:AJ6"/>
    <mergeCell ref="AK3:AW3"/>
    <mergeCell ref="AX3:AX6"/>
    <mergeCell ref="AB5:AB6"/>
    <mergeCell ref="AC5:AC6"/>
    <mergeCell ref="AD5:AF5"/>
    <mergeCell ref="AG5:AI5"/>
    <mergeCell ref="A3:A6"/>
    <mergeCell ref="B3:B6"/>
    <mergeCell ref="C3:C6"/>
    <mergeCell ref="D3:H4"/>
    <mergeCell ref="I3:M3"/>
    <mergeCell ref="N3:N6"/>
    <mergeCell ref="D5:E6"/>
    <mergeCell ref="F5:G6"/>
    <mergeCell ref="H5:H6"/>
    <mergeCell ref="I5:J6"/>
  </mergeCells>
  <printOptions/>
  <pageMargins left="0.78740157480315" right="0.78740157480315" top="0.78740157480315" bottom="0.78740157480315" header="0.393700787401575" footer="0.393700787401575"/>
  <pageSetup firstPageNumber="277" useFirstPageNumber="1" fitToWidth="8" horizontalDpi="600" verticalDpi="600" orientation="portrait" paperSize="9" scale="67" r:id="rId1"/>
  <headerFooter>
    <oddHeader>&amp;L&amp;"ＭＳ ゴシック,標準"平成29年版　環境統計集&amp;R&amp;"ＭＳ ゴシック,標準"6章 大気環境（移動発生源）</oddHeader>
  </headerFooter>
  <colBreaks count="6" manualBreakCount="6">
    <brk id="13" max="38" man="1"/>
    <brk id="25" max="38" man="1"/>
    <brk id="35" max="38" man="1"/>
    <brk id="49" max="38" man="1"/>
    <brk id="63" max="38" man="1"/>
    <brk id="73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2017-07-04T06:19:15Z</cp:lastPrinted>
  <dcterms:created xsi:type="dcterms:W3CDTF">2001-12-21T09:02:28Z</dcterms:created>
  <dcterms:modified xsi:type="dcterms:W3CDTF">2017-08-23T06:31:25Z</dcterms:modified>
  <cp:category/>
  <cp:version/>
  <cp:contentType/>
  <cp:contentStatus/>
</cp:coreProperties>
</file>