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32760" windowWidth="20730" windowHeight="9405" tabRatio="699" activeTab="0"/>
  </bookViews>
  <sheets>
    <sheet name="省エネ" sheetId="1" r:id="rId1"/>
    <sheet name="更新履歴" sheetId="2" r:id="rId2"/>
  </sheets>
  <definedNames>
    <definedName name="_xlfn.IFERROR" hidden="1">#NAME?</definedName>
    <definedName name="_xlnm.Print_Area" localSheetId="0">'省エネ'!$B$2:$M$90</definedName>
    <definedName name="燃料種" localSheetId="1">#N/A</definedName>
    <definedName name="燃料種">#N/A</definedName>
  </definedNames>
  <calcPr fullCalcOnLoad="1"/>
</workbook>
</file>

<file path=xl/sharedStrings.xml><?xml version="1.0" encoding="utf-8"?>
<sst xmlns="http://schemas.openxmlformats.org/spreadsheetml/2006/main" count="178" uniqueCount="135">
  <si>
    <t>エネルギー
種別</t>
  </si>
  <si>
    <t>排出係数</t>
  </si>
  <si>
    <t>商用電力</t>
  </si>
  <si>
    <t>kgCO2/kWh</t>
  </si>
  <si>
    <t>都市ガス</t>
  </si>
  <si>
    <r>
      <t>kgCO2/Nm</t>
    </r>
    <r>
      <rPr>
        <vertAlign val="superscript"/>
        <sz val="11"/>
        <color indexed="8"/>
        <rFont val="ＭＳ Ｐゴシック"/>
        <family val="3"/>
      </rPr>
      <t>3</t>
    </r>
  </si>
  <si>
    <t>kgCO2/kg</t>
  </si>
  <si>
    <t>LNG</t>
  </si>
  <si>
    <t>灯油</t>
  </si>
  <si>
    <t>kgCO2/L</t>
  </si>
  <si>
    <t>A重油</t>
  </si>
  <si>
    <t>軽油</t>
  </si>
  <si>
    <t>ジェット燃料</t>
  </si>
  <si>
    <t>導入後</t>
  </si>
  <si>
    <t>導入前</t>
  </si>
  <si>
    <t>単　位</t>
  </si>
  <si>
    <t>年間エネルギー消費量</t>
  </si>
  <si>
    <t>事業者名</t>
  </si>
  <si>
    <t>〒</t>
  </si>
  <si>
    <t>事業による導入量</t>
  </si>
  <si>
    <t>導入量</t>
  </si>
  <si>
    <t>単位</t>
  </si>
  <si>
    <t>年間CO2削減原単位</t>
  </si>
  <si>
    <t>法定耐用年数</t>
  </si>
  <si>
    <t>年間CO2削減量</t>
  </si>
  <si>
    <t>結果（CO2削減効果）</t>
  </si>
  <si>
    <t>[tCO2]</t>
  </si>
  <si>
    <t>［年］</t>
  </si>
  <si>
    <t>その他1</t>
  </si>
  <si>
    <t>その他2</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</si>
  <si>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</si>
  <si>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</si>
  <si>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</si>
  <si>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</si>
  <si>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</si>
  <si>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</si>
  <si>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</si>
  <si>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</si>
  <si>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</si>
  <si>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</si>
  <si>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</si>
  <si>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</si>
  <si>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</si>
  <si>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</si>
  <si>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</si>
  <si>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</si>
  <si>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</si>
  <si>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</si>
  <si>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</si>
  <si>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</si>
  <si>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</si>
  <si>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</si>
  <si>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</si>
  <si>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</si>
  <si>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</si>
  <si>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</si>
  <si>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</si>
  <si>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</si>
  <si>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</si>
  <si>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</si>
  <si>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</si>
  <si>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</si>
  <si>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</si>
  <si>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</si>
  <si>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</si>
  <si>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</si>
  <si>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</si>
  <si>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導入量当たりのCO2削減量（CO2削減原単位）</t>
  </si>
  <si>
    <t>●/年</t>
  </si>
  <si>
    <t>■/年</t>
  </si>
  <si>
    <t>N㎥/年</t>
  </si>
  <si>
    <t>＝</t>
  </si>
  <si>
    <t>kg/年</t>
  </si>
  <si>
    <t>kg/年</t>
  </si>
  <si>
    <t>事務局確認用</t>
  </si>
  <si>
    <t>LPG（体積ベース）</t>
  </si>
  <si>
    <t>法定耐用年数を記入</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</si>
  <si>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</si>
  <si>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</si>
  <si>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</si>
  <si>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</si>
  <si>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</si>
  <si>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</si>
  <si>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</si>
  <si>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</si>
  <si>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</si>
  <si>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</si>
  <si>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</si>
  <si>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</si>
  <si>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</si>
  <si>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</si>
  <si>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</si>
  <si>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</si>
  <si>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</si>
  <si>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</si>
  <si>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</si>
  <si>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</si>
  <si>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</si>
  <si>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</si>
  <si>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</si>
  <si>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</si>
  <si>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</si>
  <si>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</si>
  <si>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</si>
  <si>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</si>
  <si>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</si>
  <si>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</si>
  <si>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</si>
  <si>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</si>
  <si>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</si>
  <si>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</si>
  <si>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</si>
  <si>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</si>
  <si>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</si>
  <si>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</si>
  <si>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</si>
  <si>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</si>
  <si>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</si>
  <si>
    <t>F.省エネ設備</t>
  </si>
  <si>
    <t>数値が入力される全てのセル</t>
  </si>
  <si>
    <t>数値が適切に表示されるよう書式を変更</t>
  </si>
  <si>
    <t>商用電力の排出係数の更新</t>
  </si>
  <si>
    <t>G41</t>
  </si>
  <si>
    <t>白熱電球（210W）</t>
  </si>
  <si>
    <t>地球温暖化対策事業効果算定ガイドブック　補助事業申請者向けハード対策事業計算ファイル（令和６年度版）</t>
  </si>
  <si>
    <r>
      <t>・本計算ファイルは</t>
    </r>
    <r>
      <rPr>
        <b/>
        <u val="single"/>
        <sz val="11"/>
        <color indexed="10"/>
        <rFont val="ＭＳ Ｐゴシック"/>
        <family val="3"/>
      </rPr>
      <t>令和6年</t>
    </r>
    <r>
      <rPr>
        <sz val="11"/>
        <color indexed="10"/>
        <rFont val="ＭＳ Ｐゴシック"/>
        <family val="3"/>
      </rPr>
      <t>度補助事業の申請時に活用するものである。電力の排出係数の更新等に合わせて改訂されるため、必ず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</si>
  <si>
    <t>輸入一般炭</t>
  </si>
  <si>
    <t>LPG</t>
  </si>
  <si>
    <t>B・C重油</t>
  </si>
  <si>
    <t>揮発油（ガソリン）</t>
  </si>
  <si>
    <t>改訂に伴い計算ファイルを更新。
桁数が大きい場合に数値が適切に表示されない事象を防ぐため。</t>
  </si>
  <si>
    <t>改訂に伴い計算ファイルを更新。</t>
  </si>
  <si>
    <t>全体</t>
  </si>
  <si>
    <t>排出係数を最新の公表値に更新</t>
  </si>
  <si>
    <t>データ更新があったため。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</si>
</sst>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 numFmtId="188" formatCode="[$]ggge&quot;年&quot;m&quot;月&quot;d&quot;日&quot;;@"/>
    <numFmt numFmtId="189" formatCode="[$-411]gge&quot;年&quot;m&quot;月&quot;d&quot;日&quot;;@"/>
    <numFmt numFmtId="190" formatCode="[$]gge&quot;年&quot;m&quot;月&quot;d&quot;日&quot;;@"/>
    <numFmt numFmtId="191" formatCode="#,##0.000_);[Red]\(#,##0.000\)"/>
    <numFmt numFmtId="192" formatCode="#,##0_ ;[Red]\-#,##0\ "/>
    <numFmt numFmtId="193" formatCode="[$]ggge&quot;年&quot;m&quot;月&quot;d&quot;日&quot;;@"/>
    <numFmt numFmtId="194" formatCode="[$]gge&quot;年&quot;m&quot;月&quot;d&quot;日&quot;;@"/>
  </numFmts>
  <fonts count="61">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b/>
      <sz val="14"/>
      <color indexed="9"/>
      <name val="ＭＳ Ｐゴシック"/>
      <family val="3"/>
    </font>
    <font>
      <b/>
      <sz val="14"/>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2"/>
      <color theme="0"/>
      <name val="Calibri"/>
      <family val="3"/>
    </font>
    <font>
      <b/>
      <sz val="18"/>
      <color rgb="FF0027BC"/>
      <name val="Calibri"/>
      <family val="3"/>
    </font>
    <font>
      <b/>
      <sz val="14"/>
      <color theme="1"/>
      <name val="Calibri"/>
      <family val="3"/>
    </font>
    <font>
      <sz val="22"/>
      <color theme="1"/>
      <name val="Calibri"/>
      <family val="3"/>
    </font>
    <font>
      <sz val="14"/>
      <color rgb="FF0027BC"/>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FFC000"/>
        <bgColor indexed="64"/>
      </patternFill>
    </fill>
    <fill>
      <patternFill patternType="solid">
        <fgColor rgb="FF009999"/>
        <bgColor indexed="64"/>
      </patternFill>
    </fill>
    <fill>
      <patternFill patternType="solid">
        <fgColor rgb="FF00A1D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thin">
        <color rgb="FF8C8C8C"/>
      </left>
      <right style="thin">
        <color rgb="FF8C8C8C"/>
      </right>
      <top style="thin">
        <color rgb="FF8C8C8C"/>
      </top>
      <bottom style="thin">
        <color rgb="FF8C8C8C"/>
      </bottom>
    </border>
    <border>
      <left style="medium">
        <color rgb="FF0027BC"/>
      </left>
      <right/>
      <top style="medium">
        <color rgb="FF0027BC"/>
      </top>
      <bottom/>
    </border>
    <border>
      <left/>
      <right style="medium">
        <color rgb="FF0027BC"/>
      </right>
      <top style="medium">
        <color rgb="FF0027BC"/>
      </top>
      <bottom/>
    </border>
    <border>
      <left/>
      <right style="thin">
        <color rgb="FF8C8C8C"/>
      </right>
      <top style="thin">
        <color rgb="FF8C8C8C"/>
      </top>
      <bottom>
        <color indexed="63"/>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medium">
        <color rgb="FF0027BC"/>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medium">
        <color rgb="FF0027BC"/>
      </left>
      <right style="medium">
        <color rgb="FF0027BC"/>
      </right>
      <top style="thin">
        <color rgb="FF8C8C8C"/>
      </top>
      <bottom style="thin">
        <color rgb="FF8C8C8C"/>
      </bottom>
    </border>
    <border>
      <left style="medium">
        <color rgb="FF0027BC"/>
      </left>
      <right style="medium">
        <color rgb="FF0027BC"/>
      </right>
      <top/>
      <bottom style="medium">
        <color rgb="FF0027BC"/>
      </bottom>
    </border>
    <border>
      <left style="thin">
        <color rgb="FF8C8C8C"/>
      </left>
      <right style="thin">
        <color rgb="FF8C8C8C"/>
      </right>
      <top style="thin">
        <color rgb="FF8C8C8C"/>
      </top>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medium">
        <color rgb="FF0027BC"/>
      </left>
      <right style="thin">
        <color rgb="FF8C8C8C"/>
      </right>
      <top style="medium">
        <color rgb="FF0027BC"/>
      </top>
      <bottom style="medium">
        <color rgb="FF0027BC"/>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8C8C8C"/>
      </left>
      <right/>
      <top style="thin">
        <color rgb="FF8C8C8C"/>
      </top>
      <bottom style="thin">
        <color rgb="FF8C8C8C"/>
      </bottom>
    </border>
    <border>
      <left/>
      <right style="medium">
        <color rgb="FF0027BC"/>
      </right>
      <top style="thin">
        <color rgb="FF8C8C8C"/>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right style="medium">
        <color rgb="FF0027BC"/>
      </right>
      <top/>
      <bottom/>
    </border>
    <border>
      <left/>
      <right style="thick">
        <color theme="0"/>
      </right>
      <top/>
      <bottom/>
    </border>
    <border>
      <left/>
      <right/>
      <top style="medium">
        <color rgb="FF8C8C8C"/>
      </top>
      <bottom style="medium">
        <color rgb="FF8C8C8C"/>
      </bottom>
    </border>
    <border>
      <left/>
      <right/>
      <top style="thin">
        <color rgb="FF8C8C8C"/>
      </top>
      <bottom style="thin">
        <color rgb="FF8C8C8C"/>
      </bottom>
    </border>
    <border>
      <left/>
      <right style="thin">
        <color rgb="FF8C8C8C"/>
      </right>
      <top/>
      <bottom/>
    </border>
    <border>
      <left style="medium">
        <color rgb="FF8C8C8C"/>
      </left>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4"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01">
    <xf numFmtId="0" fontId="0" fillId="0" borderId="0" xfId="0" applyFont="1" applyAlignment="1">
      <alignment vertical="center"/>
    </xf>
    <xf numFmtId="0" fontId="52" fillId="0" borderId="0" xfId="0" applyFont="1" applyAlignment="1">
      <alignment vertical="center"/>
    </xf>
    <xf numFmtId="0" fontId="46"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0" fontId="0" fillId="34" borderId="12" xfId="0" applyFont="1" applyFill="1" applyBorder="1" applyAlignment="1">
      <alignment horizontal="center" vertical="center" wrapText="1"/>
    </xf>
    <xf numFmtId="0" fontId="0" fillId="34" borderId="13" xfId="0" applyFill="1" applyBorder="1" applyAlignment="1">
      <alignment horizontal="left" vertical="center"/>
    </xf>
    <xf numFmtId="0" fontId="0" fillId="34" borderId="14" xfId="0" applyFill="1" applyBorder="1" applyAlignment="1">
      <alignment horizontal="left" vertical="top" wrapText="1"/>
    </xf>
    <xf numFmtId="0" fontId="34" fillId="35" borderId="15" xfId="0" applyFont="1" applyFill="1" applyBorder="1" applyAlignment="1">
      <alignment horizontal="center" vertical="center" wrapText="1"/>
    </xf>
    <xf numFmtId="0" fontId="34" fillId="35" borderId="16" xfId="0" applyFont="1" applyFill="1" applyBorder="1" applyAlignment="1">
      <alignment horizontal="center" vertical="center" wrapText="1"/>
    </xf>
    <xf numFmtId="0" fontId="0" fillId="33" borderId="10" xfId="0" applyFill="1" applyBorder="1" applyAlignment="1">
      <alignment horizontal="center" vertical="center" wrapText="1"/>
    </xf>
    <xf numFmtId="0" fontId="53" fillId="0" borderId="0" xfId="0" applyFont="1" applyAlignment="1">
      <alignment vertical="center"/>
    </xf>
    <xf numFmtId="0" fontId="54" fillId="34" borderId="0" xfId="0" applyFont="1" applyFill="1" applyBorder="1" applyAlignment="1">
      <alignment horizontal="left" vertical="top" wrapText="1"/>
    </xf>
    <xf numFmtId="0" fontId="0" fillId="33" borderId="17" xfId="0" applyFill="1" applyBorder="1" applyAlignment="1">
      <alignment horizontal="center" vertical="center"/>
    </xf>
    <xf numFmtId="0" fontId="0" fillId="36" borderId="0" xfId="0" applyFill="1" applyAlignment="1">
      <alignment vertical="center"/>
    </xf>
    <xf numFmtId="0" fontId="46" fillId="33" borderId="10" xfId="0" applyFont="1"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7" borderId="13" xfId="0" applyFill="1" applyBorder="1" applyAlignment="1" applyProtection="1">
      <alignment vertical="center"/>
      <protection locked="0"/>
    </xf>
    <xf numFmtId="0" fontId="0" fillId="37" borderId="19" xfId="0" applyFill="1" applyBorder="1" applyAlignment="1" applyProtection="1">
      <alignment vertical="center"/>
      <protection locked="0"/>
    </xf>
    <xf numFmtId="0" fontId="0" fillId="33" borderId="20" xfId="0" applyFill="1" applyBorder="1" applyAlignment="1">
      <alignment horizontal="center" vertical="center"/>
    </xf>
    <xf numFmtId="0" fontId="0" fillId="36" borderId="21" xfId="0" applyFill="1" applyBorder="1" applyAlignment="1" applyProtection="1">
      <alignment horizontal="center" vertical="center"/>
      <protection locked="0"/>
    </xf>
    <xf numFmtId="0" fontId="0" fillId="33" borderId="20" xfId="0" applyFill="1" applyBorder="1" applyAlignment="1">
      <alignment horizontal="center" vertical="center" wrapText="1"/>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4" fillId="38" borderId="24" xfId="0" applyFont="1" applyFill="1" applyBorder="1" applyAlignment="1" applyProtection="1">
      <alignment horizontal="center" vertical="center"/>
      <protection/>
    </xf>
    <xf numFmtId="0" fontId="34" fillId="38" borderId="25" xfId="0" applyFont="1" applyFill="1" applyBorder="1" applyAlignment="1" applyProtection="1">
      <alignment horizontal="center" vertical="center"/>
      <protection/>
    </xf>
    <xf numFmtId="0" fontId="34" fillId="38" borderId="26" xfId="0" applyFont="1" applyFill="1" applyBorder="1" applyAlignment="1" applyProtection="1">
      <alignment horizontal="center" vertical="center"/>
      <protection/>
    </xf>
    <xf numFmtId="14" fontId="0" fillId="0" borderId="27" xfId="0" applyNumberFormat="1" applyBorder="1" applyAlignment="1" applyProtection="1">
      <alignment vertical="center"/>
      <protection/>
    </xf>
    <xf numFmtId="0" fontId="0" fillId="0" borderId="27" xfId="0" applyBorder="1" applyAlignment="1" applyProtection="1">
      <alignment horizontal="center" vertical="center"/>
      <protection/>
    </xf>
    <xf numFmtId="0" fontId="0" fillId="0" borderId="27" xfId="0" applyBorder="1" applyAlignment="1" applyProtection="1">
      <alignment vertical="center"/>
      <protection/>
    </xf>
    <xf numFmtId="0" fontId="0" fillId="0" borderId="27" xfId="0" applyBorder="1" applyAlignment="1" applyProtection="1">
      <alignment vertical="center" wrapText="1"/>
      <protection/>
    </xf>
    <xf numFmtId="14" fontId="0" fillId="0" borderId="27" xfId="0" applyNumberFormat="1" applyBorder="1" applyAlignment="1">
      <alignmen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27" xfId="0" applyBorder="1" applyAlignment="1">
      <alignment vertical="center" wrapText="1"/>
    </xf>
    <xf numFmtId="181" fontId="0" fillId="0" borderId="22" xfId="49" applyNumberFormat="1" applyFont="1" applyFill="1" applyBorder="1" applyAlignment="1" applyProtection="1">
      <alignment vertical="center" shrinkToFit="1"/>
      <protection locked="0"/>
    </xf>
    <xf numFmtId="182" fontId="0" fillId="0" borderId="28" xfId="49" applyNumberFormat="1" applyFont="1" applyFill="1" applyBorder="1" applyAlignment="1" applyProtection="1">
      <alignment vertical="center" shrinkToFit="1"/>
      <protection locked="0"/>
    </xf>
    <xf numFmtId="182" fontId="0" fillId="0" borderId="23" xfId="49" applyNumberFormat="1" applyFont="1" applyFill="1" applyBorder="1" applyAlignment="1" applyProtection="1">
      <alignment vertical="center" shrinkToFit="1"/>
      <protection locked="0"/>
    </xf>
    <xf numFmtId="182" fontId="0" fillId="33" borderId="17" xfId="0" applyNumberFormat="1" applyFill="1" applyBorder="1" applyAlignment="1">
      <alignment vertical="center" shrinkToFit="1"/>
    </xf>
    <xf numFmtId="182" fontId="55" fillId="0" borderId="21" xfId="49" applyNumberFormat="1" applyFont="1" applyFill="1" applyBorder="1" applyAlignment="1" applyProtection="1">
      <alignment horizontal="right" vertical="center" shrinkToFit="1"/>
      <protection locked="0"/>
    </xf>
    <xf numFmtId="180" fontId="55" fillId="0" borderId="21" xfId="49" applyNumberFormat="1" applyFont="1" applyFill="1" applyBorder="1" applyAlignment="1" applyProtection="1">
      <alignment horizontal="right" vertical="center" shrinkToFit="1"/>
      <protection locked="0"/>
    </xf>
    <xf numFmtId="180" fontId="55" fillId="0" borderId="29" xfId="49" applyNumberFormat="1" applyFont="1" applyFill="1" applyBorder="1" applyAlignment="1" applyProtection="1">
      <alignment horizontal="right" vertical="center" shrinkToFit="1"/>
      <protection locked="0"/>
    </xf>
    <xf numFmtId="192" fontId="0" fillId="33" borderId="17" xfId="49" applyNumberFormat="1" applyFont="1" applyFill="1" applyBorder="1" applyAlignment="1">
      <alignment vertical="center" shrinkToFit="1"/>
    </xf>
    <xf numFmtId="192" fontId="0" fillId="33" borderId="10" xfId="49" applyNumberFormat="1" applyFont="1" applyFill="1" applyBorder="1" applyAlignment="1">
      <alignment vertical="center" shrinkToFit="1"/>
    </xf>
    <xf numFmtId="185" fontId="0" fillId="33" borderId="17" xfId="0" applyNumberFormat="1" applyFill="1" applyBorder="1" applyAlignment="1">
      <alignment vertical="center" shrinkToFit="1"/>
    </xf>
    <xf numFmtId="183" fontId="0" fillId="33" borderId="17" xfId="49" applyNumberFormat="1" applyFont="1" applyFill="1" applyBorder="1" applyAlignment="1">
      <alignment vertical="center" shrinkToFit="1"/>
    </xf>
    <xf numFmtId="177" fontId="0" fillId="33" borderId="17" xfId="0" applyNumberFormat="1" applyFill="1" applyBorder="1" applyAlignment="1">
      <alignment vertical="center" shrinkToFit="1"/>
    </xf>
    <xf numFmtId="14" fontId="0" fillId="39" borderId="27" xfId="0" applyNumberFormat="1" applyFill="1" applyBorder="1" applyAlignment="1">
      <alignment vertical="center"/>
    </xf>
    <xf numFmtId="0" fontId="0" fillId="39" borderId="27" xfId="0" applyFill="1" applyBorder="1" applyAlignment="1" applyProtection="1">
      <alignment horizontal="center" vertical="center" wrapText="1"/>
      <protection locked="0"/>
    </xf>
    <xf numFmtId="0" fontId="0" fillId="39" borderId="27" xfId="0" applyFill="1" applyBorder="1" applyAlignment="1" applyProtection="1">
      <alignment vertical="center"/>
      <protection locked="0"/>
    </xf>
    <xf numFmtId="0" fontId="0" fillId="39" borderId="27" xfId="0" applyFill="1" applyBorder="1" applyAlignment="1" applyProtection="1">
      <alignment vertical="center" wrapText="1"/>
      <protection locked="0"/>
    </xf>
    <xf numFmtId="0" fontId="0" fillId="39" borderId="27" xfId="0" applyFill="1" applyBorder="1" applyAlignment="1">
      <alignment horizontal="center" vertical="center"/>
    </xf>
    <xf numFmtId="0" fontId="0" fillId="39" borderId="27" xfId="0" applyFill="1" applyBorder="1" applyAlignment="1">
      <alignment vertical="center"/>
    </xf>
    <xf numFmtId="0" fontId="0" fillId="39" borderId="27" xfId="0" applyFill="1" applyBorder="1" applyAlignment="1">
      <alignment vertical="center" wrapText="1"/>
    </xf>
    <xf numFmtId="191" fontId="0" fillId="39" borderId="17" xfId="0" applyNumberFormat="1" applyFill="1" applyBorder="1" applyAlignment="1">
      <alignment vertical="center" shrinkToFit="1"/>
    </xf>
    <xf numFmtId="182" fontId="0" fillId="39" borderId="17" xfId="0" applyNumberFormat="1" applyFill="1" applyBorder="1" applyAlignment="1">
      <alignment vertical="center" shrinkToFit="1"/>
    </xf>
    <xf numFmtId="182" fontId="0" fillId="39" borderId="17" xfId="49" applyNumberFormat="1" applyFont="1" applyFill="1" applyBorder="1" applyAlignment="1">
      <alignment vertical="center" shrinkToFit="1"/>
    </xf>
    <xf numFmtId="182" fontId="0" fillId="39" borderId="30" xfId="0" applyNumberFormat="1" applyFill="1" applyBorder="1" applyAlignment="1">
      <alignment vertical="center" shrinkToFit="1"/>
    </xf>
    <xf numFmtId="0" fontId="56" fillId="40" borderId="0" xfId="0" applyFont="1" applyFill="1" applyAlignment="1">
      <alignment horizontal="center" vertical="center"/>
    </xf>
    <xf numFmtId="0" fontId="57" fillId="34" borderId="31" xfId="0" applyFont="1" applyFill="1" applyBorder="1" applyAlignment="1">
      <alignment horizontal="center" vertical="center"/>
    </xf>
    <xf numFmtId="0" fontId="42" fillId="39" borderId="32" xfId="0" applyFont="1" applyFill="1" applyBorder="1" applyAlignment="1">
      <alignment horizontal="left" vertical="center" wrapText="1"/>
    </xf>
    <xf numFmtId="0" fontId="42" fillId="39" borderId="33" xfId="0" applyFont="1" applyFill="1" applyBorder="1" applyAlignment="1">
      <alignment horizontal="left" vertical="center" wrapText="1"/>
    </xf>
    <xf numFmtId="0" fontId="42" fillId="39" borderId="34" xfId="0" applyFont="1" applyFill="1" applyBorder="1" applyAlignment="1">
      <alignment horizontal="left" vertical="center" wrapText="1"/>
    </xf>
    <xf numFmtId="0" fontId="42" fillId="39" borderId="35" xfId="0" applyFont="1" applyFill="1" applyBorder="1" applyAlignment="1">
      <alignment horizontal="left" vertical="center" wrapText="1"/>
    </xf>
    <xf numFmtId="0" fontId="42" fillId="39" borderId="36" xfId="0" applyFont="1" applyFill="1" applyBorder="1" applyAlignment="1">
      <alignment horizontal="left" vertical="center" wrapText="1"/>
    </xf>
    <xf numFmtId="0" fontId="42" fillId="39" borderId="37" xfId="0" applyFont="1" applyFill="1" applyBorder="1" applyAlignment="1">
      <alignment horizontal="left" vertical="center" wrapText="1"/>
    </xf>
    <xf numFmtId="0" fontId="34" fillId="35" borderId="38" xfId="0" applyFont="1" applyFill="1" applyBorder="1" applyAlignment="1">
      <alignment horizontal="center" vertical="center"/>
    </xf>
    <xf numFmtId="0" fontId="34" fillId="35" borderId="39" xfId="0" applyFont="1" applyFill="1" applyBorder="1" applyAlignment="1">
      <alignment horizontal="center" vertical="center"/>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34" fillId="41" borderId="0" xfId="0" applyFont="1" applyFill="1" applyAlignment="1">
      <alignment horizontal="center" vertical="center"/>
    </xf>
    <xf numFmtId="0" fontId="34" fillId="35" borderId="43" xfId="0" applyFont="1" applyFill="1" applyBorder="1" applyAlignment="1">
      <alignment horizontal="center" vertical="center" wrapText="1"/>
    </xf>
    <xf numFmtId="0" fontId="34" fillId="35" borderId="44" xfId="0" applyFont="1" applyFill="1" applyBorder="1" applyAlignment="1">
      <alignment horizontal="center" vertical="center" wrapText="1"/>
    </xf>
    <xf numFmtId="0" fontId="34" fillId="35" borderId="45" xfId="0" applyFont="1" applyFill="1" applyBorder="1" applyAlignment="1">
      <alignment horizontal="center" vertical="center" wrapText="1"/>
    </xf>
    <xf numFmtId="0" fontId="34" fillId="35" borderId="46" xfId="0" applyFont="1" applyFill="1" applyBorder="1" applyAlignment="1">
      <alignment horizontal="center" vertical="center" wrapText="1"/>
    </xf>
    <xf numFmtId="0" fontId="0" fillId="36" borderId="13" xfId="0" applyFill="1" applyBorder="1" applyAlignment="1" applyProtection="1">
      <alignment horizontal="left" vertical="center"/>
      <protection locked="0"/>
    </xf>
    <xf numFmtId="0" fontId="0" fillId="36" borderId="47" xfId="0" applyFill="1" applyBorder="1" applyAlignment="1" applyProtection="1">
      <alignment horizontal="left" vertical="center"/>
      <protection locked="0"/>
    </xf>
    <xf numFmtId="0" fontId="0" fillId="36" borderId="48" xfId="0" applyFill="1" applyBorder="1" applyAlignment="1" applyProtection="1">
      <alignment horizontal="left" vertical="center"/>
      <protection locked="0"/>
    </xf>
    <xf numFmtId="0" fontId="0" fillId="36" borderId="49" xfId="0" applyFill="1" applyBorder="1" applyAlignment="1" applyProtection="1">
      <alignment horizontal="left" vertical="center"/>
      <protection locked="0"/>
    </xf>
    <xf numFmtId="0" fontId="34" fillId="35" borderId="50" xfId="0" applyFont="1" applyFill="1" applyBorder="1" applyAlignment="1">
      <alignment horizontal="center" vertical="center" wrapText="1"/>
    </xf>
    <xf numFmtId="0" fontId="34" fillId="35" borderId="51" xfId="0" applyFont="1" applyFill="1" applyBorder="1" applyAlignment="1">
      <alignment horizontal="center" vertical="center" wrapText="1"/>
    </xf>
    <xf numFmtId="177" fontId="0" fillId="0" borderId="40"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54" fillId="33" borderId="52" xfId="0" applyFont="1" applyFill="1" applyBorder="1" applyAlignment="1">
      <alignment horizontal="left" vertical="top" wrapText="1"/>
    </xf>
    <xf numFmtId="0" fontId="54" fillId="33" borderId="53" xfId="0" applyFont="1" applyFill="1" applyBorder="1" applyAlignment="1">
      <alignment horizontal="left" vertical="top" wrapText="1"/>
    </xf>
    <xf numFmtId="0" fontId="54" fillId="33" borderId="54" xfId="0" applyFont="1" applyFill="1" applyBorder="1" applyAlignment="1">
      <alignment horizontal="left" vertical="top" wrapText="1"/>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54" fillId="33" borderId="55" xfId="0" applyFont="1" applyFill="1" applyBorder="1" applyAlignment="1">
      <alignment horizontal="left" vertical="top" wrapText="1"/>
    </xf>
    <xf numFmtId="0" fontId="54" fillId="33" borderId="14" xfId="0" applyFont="1" applyFill="1" applyBorder="1" applyAlignment="1">
      <alignment horizontal="left" vertical="top" wrapText="1"/>
    </xf>
    <xf numFmtId="0" fontId="54" fillId="33" borderId="56" xfId="0" applyFont="1" applyFill="1" applyBorder="1" applyAlignment="1">
      <alignment horizontal="left" vertical="top" wrapText="1"/>
    </xf>
    <xf numFmtId="0" fontId="54" fillId="33" borderId="57" xfId="0" applyFont="1" applyFill="1" applyBorder="1" applyAlignment="1">
      <alignment horizontal="left" vertical="top" wrapText="1"/>
    </xf>
    <xf numFmtId="0" fontId="54" fillId="33" borderId="0" xfId="0" applyFont="1" applyFill="1" applyBorder="1" applyAlignment="1">
      <alignment horizontal="left" vertical="top" wrapText="1"/>
    </xf>
    <xf numFmtId="0" fontId="54" fillId="33" borderId="58" xfId="0" applyFont="1" applyFill="1" applyBorder="1" applyAlignment="1">
      <alignment horizontal="left" vertical="top" wrapText="1"/>
    </xf>
    <xf numFmtId="0" fontId="54" fillId="33" borderId="59" xfId="0" applyFont="1" applyFill="1" applyBorder="1" applyAlignment="1">
      <alignment horizontal="left" vertical="top" wrapText="1"/>
    </xf>
    <xf numFmtId="0" fontId="54" fillId="33" borderId="60" xfId="0" applyFont="1" applyFill="1" applyBorder="1" applyAlignment="1">
      <alignment horizontal="left" vertical="top" wrapText="1"/>
    </xf>
    <xf numFmtId="0" fontId="54" fillId="33" borderId="61" xfId="0" applyFont="1" applyFill="1" applyBorder="1" applyAlignment="1">
      <alignment horizontal="left" vertical="top" wrapText="1"/>
    </xf>
    <xf numFmtId="0" fontId="34" fillId="35" borderId="12" xfId="0" applyFont="1" applyFill="1" applyBorder="1" applyAlignment="1">
      <alignment horizontal="center" vertical="center"/>
    </xf>
    <xf numFmtId="0" fontId="34" fillId="35" borderId="0" xfId="0" applyFont="1" applyFill="1" applyBorder="1" applyAlignment="1">
      <alignment horizontal="center" vertical="center"/>
    </xf>
    <xf numFmtId="177" fontId="0" fillId="0" borderId="62" xfId="0" applyNumberFormat="1" applyBorder="1" applyAlignment="1" applyProtection="1">
      <alignment horizontal="center" vertical="center" shrinkToFit="1"/>
      <protection locked="0"/>
    </xf>
    <xf numFmtId="177" fontId="0" fillId="0" borderId="29" xfId="0" applyNumberFormat="1" applyBorder="1" applyAlignment="1" applyProtection="1">
      <alignment horizontal="center" vertical="center" shrinkToFit="1"/>
      <protection locked="0"/>
    </xf>
    <xf numFmtId="0" fontId="34" fillId="35" borderId="63" xfId="0" applyFont="1" applyFill="1" applyBorder="1" applyAlignment="1">
      <alignment horizontal="center" vertical="center"/>
    </xf>
    <xf numFmtId="0" fontId="0" fillId="0" borderId="6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34" fillId="35" borderId="63"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0" fillId="0" borderId="29" xfId="0" applyBorder="1" applyAlignment="1" applyProtection="1">
      <alignment horizontal="center" vertical="center"/>
      <protection locked="0"/>
    </xf>
    <xf numFmtId="0" fontId="54" fillId="33" borderId="64" xfId="0" applyFont="1" applyFill="1" applyBorder="1" applyAlignment="1">
      <alignment horizontal="left" vertical="top" wrapText="1"/>
    </xf>
    <xf numFmtId="0" fontId="34" fillId="35" borderId="17" xfId="0" applyFont="1" applyFill="1" applyBorder="1" applyAlignment="1">
      <alignment horizontal="center" vertical="center"/>
    </xf>
    <xf numFmtId="0" fontId="34" fillId="35" borderId="50"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4" fillId="41" borderId="0" xfId="0" applyFont="1" applyFill="1" applyBorder="1" applyAlignment="1">
      <alignment horizontal="center" vertical="center"/>
    </xf>
    <xf numFmtId="0" fontId="34" fillId="35" borderId="17" xfId="0" applyFont="1" applyFill="1" applyBorder="1" applyAlignment="1">
      <alignment horizontal="center" vertical="center" wrapText="1"/>
    </xf>
    <xf numFmtId="0" fontId="34" fillId="35" borderId="38" xfId="0" applyFont="1" applyFill="1" applyBorder="1" applyAlignment="1">
      <alignment horizontal="center" vertical="center" wrapText="1"/>
    </xf>
    <xf numFmtId="0" fontId="34" fillId="35" borderId="65" xfId="0" applyFont="1" applyFill="1" applyBorder="1" applyAlignment="1">
      <alignment horizontal="center" vertical="center" wrapText="1"/>
    </xf>
    <xf numFmtId="0" fontId="34" fillId="35" borderId="66" xfId="0" applyFont="1" applyFill="1" applyBorder="1" applyAlignment="1">
      <alignment horizontal="center" vertical="center" wrapText="1"/>
    </xf>
    <xf numFmtId="0" fontId="34" fillId="35" borderId="67" xfId="0" applyFont="1" applyFill="1" applyBorder="1" applyAlignment="1">
      <alignment horizontal="center" vertical="center" wrapText="1"/>
    </xf>
    <xf numFmtId="0" fontId="34" fillId="35" borderId="68" xfId="0" applyFont="1" applyFill="1" applyBorder="1" applyAlignment="1">
      <alignment horizontal="center" vertical="center" wrapText="1"/>
    </xf>
    <xf numFmtId="0" fontId="34" fillId="35" borderId="69" xfId="0" applyFont="1" applyFill="1" applyBorder="1" applyAlignment="1">
      <alignment horizontal="center" vertical="center"/>
    </xf>
    <xf numFmtId="0" fontId="34" fillId="35" borderId="70" xfId="0" applyFont="1" applyFill="1" applyBorder="1" applyAlignment="1">
      <alignment horizontal="center" vertical="center"/>
    </xf>
    <xf numFmtId="0" fontId="34" fillId="35" borderId="71" xfId="0" applyFont="1" applyFill="1" applyBorder="1" applyAlignment="1">
      <alignment horizontal="center" vertical="center"/>
    </xf>
    <xf numFmtId="0" fontId="34" fillId="35" borderId="72" xfId="0" applyFont="1" applyFill="1" applyBorder="1" applyAlignment="1">
      <alignment horizontal="center" vertical="center"/>
    </xf>
    <xf numFmtId="0" fontId="34" fillId="35" borderId="10" xfId="0" applyFont="1" applyFill="1" applyBorder="1" applyAlignment="1">
      <alignment horizontal="center" vertical="center"/>
    </xf>
    <xf numFmtId="0" fontId="34" fillId="35" borderId="73" xfId="0" applyFont="1" applyFill="1" applyBorder="1" applyAlignment="1">
      <alignment horizontal="center" vertical="center"/>
    </xf>
    <xf numFmtId="0" fontId="34" fillId="35" borderId="74" xfId="0" applyFont="1" applyFill="1" applyBorder="1" applyAlignment="1">
      <alignment horizontal="center" vertical="center"/>
    </xf>
    <xf numFmtId="0" fontId="0" fillId="33" borderId="50" xfId="0" applyFill="1" applyBorder="1" applyAlignment="1">
      <alignment horizontal="center" vertical="center"/>
    </xf>
    <xf numFmtId="0" fontId="0" fillId="33" borderId="10" xfId="0" applyFill="1" applyBorder="1" applyAlignment="1">
      <alignment horizontal="center" vertical="center"/>
    </xf>
    <xf numFmtId="0" fontId="34" fillId="39" borderId="73" xfId="0" applyFont="1" applyFill="1" applyBorder="1" applyAlignment="1">
      <alignment horizontal="center" vertical="center"/>
    </xf>
    <xf numFmtId="0" fontId="34" fillId="39" borderId="74" xfId="0" applyFont="1" applyFill="1" applyBorder="1" applyAlignment="1">
      <alignment horizontal="center" vertical="center"/>
    </xf>
    <xf numFmtId="0" fontId="34" fillId="39" borderId="75" xfId="0" applyFont="1" applyFill="1" applyBorder="1" applyAlignment="1">
      <alignment horizontal="center" vertical="center"/>
    </xf>
    <xf numFmtId="0" fontId="34" fillId="39" borderId="76" xfId="0" applyFont="1" applyFill="1" applyBorder="1" applyAlignment="1">
      <alignment horizontal="center" vertical="center"/>
    </xf>
    <xf numFmtId="0" fontId="34" fillId="35" borderId="75" xfId="0" applyFont="1" applyFill="1" applyBorder="1" applyAlignment="1">
      <alignment horizontal="center" vertical="center"/>
    </xf>
    <xf numFmtId="0" fontId="34" fillId="35" borderId="76" xfId="0" applyFont="1" applyFill="1" applyBorder="1" applyAlignment="1">
      <alignment horizontal="center" vertical="center"/>
    </xf>
    <xf numFmtId="0" fontId="34" fillId="35" borderId="77" xfId="0" applyFont="1" applyFill="1" applyBorder="1" applyAlignment="1">
      <alignment horizontal="center" vertical="center"/>
    </xf>
    <xf numFmtId="0" fontId="0" fillId="0" borderId="78"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34" fillId="35" borderId="80" xfId="0" applyFont="1" applyFill="1" applyBorder="1" applyAlignment="1">
      <alignment horizontal="left" vertical="center" wrapText="1"/>
    </xf>
    <xf numFmtId="0" fontId="34" fillId="35" borderId="17" xfId="0" applyFont="1" applyFill="1" applyBorder="1" applyAlignment="1">
      <alignment horizontal="left" vertical="center" wrapText="1"/>
    </xf>
    <xf numFmtId="0" fontId="34" fillId="35" borderId="81" xfId="0" applyFont="1" applyFill="1" applyBorder="1" applyAlignment="1">
      <alignment horizontal="center" vertical="center"/>
    </xf>
    <xf numFmtId="0" fontId="34" fillId="35" borderId="82" xfId="0" applyFont="1" applyFill="1" applyBorder="1" applyAlignment="1">
      <alignment horizontal="center" vertical="center"/>
    </xf>
    <xf numFmtId="177" fontId="0" fillId="0" borderId="78" xfId="0" applyNumberFormat="1" applyBorder="1" applyAlignment="1" applyProtection="1">
      <alignment horizontal="left" vertical="center" wrapText="1"/>
      <protection locked="0"/>
    </xf>
    <xf numFmtId="177" fontId="0" fillId="0" borderId="83" xfId="0" applyNumberFormat="1" applyBorder="1" applyAlignment="1" applyProtection="1">
      <alignment horizontal="left" vertical="center"/>
      <protection locked="0"/>
    </xf>
    <xf numFmtId="177" fontId="0" fillId="0" borderId="79" xfId="0" applyNumberFormat="1" applyBorder="1" applyAlignment="1" applyProtection="1">
      <alignment horizontal="left" vertical="center"/>
      <protection locked="0"/>
    </xf>
    <xf numFmtId="0" fontId="54" fillId="33" borderId="55"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4" fillId="33" borderId="56" xfId="0" applyFont="1" applyFill="1" applyBorder="1" applyAlignment="1">
      <alignment horizontal="left" vertical="center" wrapText="1"/>
    </xf>
    <xf numFmtId="0" fontId="54" fillId="33" borderId="5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58" xfId="0" applyFont="1" applyFill="1" applyBorder="1" applyAlignment="1">
      <alignment horizontal="left" vertical="center" wrapText="1"/>
    </xf>
    <xf numFmtId="0" fontId="54" fillId="33" borderId="59" xfId="0" applyFont="1" applyFill="1" applyBorder="1" applyAlignment="1">
      <alignment horizontal="left" vertical="center" wrapText="1"/>
    </xf>
    <xf numFmtId="0" fontId="54" fillId="33" borderId="60" xfId="0" applyFont="1" applyFill="1" applyBorder="1" applyAlignment="1">
      <alignment horizontal="left" vertical="center" wrapText="1"/>
    </xf>
    <xf numFmtId="0" fontId="54" fillId="33" borderId="61" xfId="0" applyFont="1" applyFill="1" applyBorder="1" applyAlignment="1">
      <alignment horizontal="left" vertical="center" wrapText="1"/>
    </xf>
    <xf numFmtId="0" fontId="34" fillId="35" borderId="77" xfId="0" applyFont="1" applyFill="1" applyBorder="1" applyAlignment="1">
      <alignment horizontal="center" vertical="center" wrapText="1"/>
    </xf>
    <xf numFmtId="0" fontId="34" fillId="35" borderId="84" xfId="0" applyFont="1" applyFill="1" applyBorder="1" applyAlignment="1">
      <alignment horizontal="center" vertical="center" wrapText="1"/>
    </xf>
    <xf numFmtId="0" fontId="0" fillId="0" borderId="78"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177" fontId="54" fillId="33" borderId="52" xfId="0" applyNumberFormat="1" applyFont="1" applyFill="1" applyBorder="1" applyAlignment="1">
      <alignment horizontal="left" vertical="center" wrapText="1"/>
    </xf>
    <xf numFmtId="177" fontId="54" fillId="33" borderId="53" xfId="0" applyNumberFormat="1" applyFont="1" applyFill="1" applyBorder="1" applyAlignment="1">
      <alignment horizontal="left" vertical="center" wrapText="1"/>
    </xf>
    <xf numFmtId="177" fontId="54" fillId="33" borderId="54" xfId="0" applyNumberFormat="1" applyFont="1" applyFill="1" applyBorder="1" applyAlignment="1">
      <alignment horizontal="left" vertical="center" wrapText="1"/>
    </xf>
    <xf numFmtId="0" fontId="34" fillId="35" borderId="85" xfId="0" applyFont="1" applyFill="1" applyBorder="1" applyAlignment="1">
      <alignment horizontal="center" vertical="center" wrapText="1"/>
    </xf>
    <xf numFmtId="0" fontId="34" fillId="35" borderId="85" xfId="0" applyFont="1" applyFill="1" applyBorder="1" applyAlignment="1">
      <alignment horizontal="center" vertical="center"/>
    </xf>
    <xf numFmtId="0" fontId="34" fillId="35" borderId="84" xfId="0" applyFont="1" applyFill="1" applyBorder="1" applyAlignment="1">
      <alignment horizontal="center" vertical="center"/>
    </xf>
    <xf numFmtId="177" fontId="0" fillId="0" borderId="78" xfId="0" applyNumberFormat="1" applyBorder="1" applyAlignment="1" applyProtection="1">
      <alignment horizontal="left" vertical="top" wrapText="1"/>
      <protection locked="0"/>
    </xf>
    <xf numFmtId="177" fontId="0" fillId="0" borderId="83" xfId="0" applyNumberFormat="1" applyBorder="1" applyAlignment="1" applyProtection="1">
      <alignment horizontal="left" vertical="top" wrapText="1"/>
      <protection locked="0"/>
    </xf>
    <xf numFmtId="177" fontId="0" fillId="0" borderId="79" xfId="0" applyNumberFormat="1" applyBorder="1" applyAlignment="1" applyProtection="1">
      <alignment horizontal="left" vertical="top" wrapText="1"/>
      <protection locked="0"/>
    </xf>
    <xf numFmtId="0" fontId="34" fillId="35" borderId="86" xfId="0" applyFont="1" applyFill="1" applyBorder="1" applyAlignment="1">
      <alignment horizontal="center" vertical="center"/>
    </xf>
    <xf numFmtId="0" fontId="36" fillId="35" borderId="50" xfId="0" applyFont="1" applyFill="1" applyBorder="1" applyAlignment="1">
      <alignment horizontal="center" vertical="center"/>
    </xf>
    <xf numFmtId="0" fontId="36" fillId="35" borderId="10" xfId="0" applyFont="1" applyFill="1" applyBorder="1" applyAlignment="1">
      <alignment horizontal="center" vertical="center"/>
    </xf>
    <xf numFmtId="177" fontId="58" fillId="0" borderId="87" xfId="0" applyNumberFormat="1" applyFont="1" applyBorder="1" applyAlignment="1">
      <alignment horizontal="center" vertical="center" shrinkToFit="1"/>
    </xf>
    <xf numFmtId="0" fontId="59" fillId="34" borderId="77" xfId="0" applyFont="1" applyFill="1" applyBorder="1" applyAlignment="1">
      <alignment horizontal="center" vertical="center"/>
    </xf>
    <xf numFmtId="0" fontId="59" fillId="34" borderId="88" xfId="0" applyFont="1" applyFill="1" applyBorder="1" applyAlignment="1">
      <alignment horizontal="center" vertical="center"/>
    </xf>
    <xf numFmtId="178" fontId="58" fillId="0" borderId="50" xfId="0" applyNumberFormat="1" applyFont="1" applyBorder="1" applyAlignment="1">
      <alignment horizontal="center" vertical="center" shrinkToFit="1"/>
    </xf>
    <xf numFmtId="178" fontId="58" fillId="0" borderId="87" xfId="0" applyNumberFormat="1" applyFont="1" applyBorder="1" applyAlignment="1">
      <alignment horizontal="center" vertical="center" shrinkToFit="1"/>
    </xf>
    <xf numFmtId="177" fontId="58" fillId="0" borderId="50" xfId="0" applyNumberFormat="1" applyFont="1" applyBorder="1" applyAlignment="1">
      <alignment horizontal="center" vertical="center" shrinkToFit="1"/>
    </xf>
    <xf numFmtId="0" fontId="34" fillId="35" borderId="89" xfId="0" applyFont="1" applyFill="1" applyBorder="1" applyAlignment="1">
      <alignment horizontal="center" vertical="center"/>
    </xf>
    <xf numFmtId="0" fontId="34" fillId="35" borderId="88" xfId="0" applyFont="1" applyFill="1" applyBorder="1" applyAlignment="1">
      <alignment horizontal="center" vertical="center"/>
    </xf>
    <xf numFmtId="177" fontId="0" fillId="33" borderId="50" xfId="0" applyNumberFormat="1" applyFill="1" applyBorder="1" applyAlignment="1">
      <alignment horizontal="center" vertical="center"/>
    </xf>
    <xf numFmtId="177" fontId="0" fillId="33" borderId="87"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60" fillId="34"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666875" y="648652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 name="下矢印 2"/>
        <xdr:cNvSpPr>
          <a:spLocks/>
        </xdr:cNvSpPr>
      </xdr:nvSpPr>
      <xdr:spPr>
        <a:xfrm>
          <a:off x="2352675" y="6486525"/>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25</xdr:row>
      <xdr:rowOff>19050</xdr:rowOff>
    </xdr:from>
    <xdr:to>
      <xdr:col>3</xdr:col>
      <xdr:colOff>476250</xdr:colOff>
      <xdr:row>25</xdr:row>
      <xdr:rowOff>228600</xdr:rowOff>
    </xdr:to>
    <xdr:sp>
      <xdr:nvSpPr>
        <xdr:cNvPr id="3" name="下矢印 3"/>
        <xdr:cNvSpPr>
          <a:spLocks/>
        </xdr:cNvSpPr>
      </xdr:nvSpPr>
      <xdr:spPr>
        <a:xfrm rot="10800000">
          <a:off x="1666875" y="42672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30</xdr:row>
      <xdr:rowOff>47625</xdr:rowOff>
    </xdr:from>
    <xdr:to>
      <xdr:col>4</xdr:col>
      <xdr:colOff>104775</xdr:colOff>
      <xdr:row>31</xdr:row>
      <xdr:rowOff>9525</xdr:rowOff>
    </xdr:to>
    <xdr:sp>
      <xdr:nvSpPr>
        <xdr:cNvPr id="4" name="下矢印 4"/>
        <xdr:cNvSpPr>
          <a:spLocks/>
        </xdr:cNvSpPr>
      </xdr:nvSpPr>
      <xdr:spPr>
        <a:xfrm rot="10800000">
          <a:off x="2000250" y="5200650"/>
          <a:ext cx="2476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19050</xdr:rowOff>
    </xdr:from>
    <xdr:to>
      <xdr:col>6</xdr:col>
      <xdr:colOff>466725</xdr:colOff>
      <xdr:row>57</xdr:row>
      <xdr:rowOff>19050</xdr:rowOff>
    </xdr:to>
    <xdr:sp>
      <xdr:nvSpPr>
        <xdr:cNvPr id="5" name="下矢印 5"/>
        <xdr:cNvSpPr>
          <a:spLocks/>
        </xdr:cNvSpPr>
      </xdr:nvSpPr>
      <xdr:spPr>
        <a:xfrm rot="10800000">
          <a:off x="3857625" y="10953750"/>
          <a:ext cx="2667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95250</xdr:rowOff>
    </xdr:from>
    <xdr:to>
      <xdr:col>9</xdr:col>
      <xdr:colOff>9525</xdr:colOff>
      <xdr:row>18</xdr:row>
      <xdr:rowOff>95250</xdr:rowOff>
    </xdr:to>
    <xdr:sp>
      <xdr:nvSpPr>
        <xdr:cNvPr id="6" name="下矢印 6"/>
        <xdr:cNvSpPr>
          <a:spLocks/>
        </xdr:cNvSpPr>
      </xdr:nvSpPr>
      <xdr:spPr>
        <a:xfrm rot="5400000">
          <a:off x="5143500" y="2990850"/>
          <a:ext cx="581025" cy="190500"/>
        </a:xfrm>
        <a:prstGeom prst="downArrow">
          <a:avLst>
            <a:gd name="adj" fmla="val 3237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15</xdr:row>
      <xdr:rowOff>85725</xdr:rowOff>
    </xdr:from>
    <xdr:to>
      <xdr:col>6</xdr:col>
      <xdr:colOff>0</xdr:colOff>
      <xdr:row>15</xdr:row>
      <xdr:rowOff>238125</xdr:rowOff>
    </xdr:to>
    <xdr:sp>
      <xdr:nvSpPr>
        <xdr:cNvPr id="7" name="下矢印 7"/>
        <xdr:cNvSpPr>
          <a:spLocks/>
        </xdr:cNvSpPr>
      </xdr:nvSpPr>
      <xdr:spPr>
        <a:xfrm rot="5400000">
          <a:off x="2857500" y="2619375"/>
          <a:ext cx="809625" cy="152400"/>
        </a:xfrm>
        <a:prstGeom prst="downArrow">
          <a:avLst>
            <a:gd name="adj" fmla="val 4020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19050</xdr:rowOff>
    </xdr:from>
    <xdr:to>
      <xdr:col>5</xdr:col>
      <xdr:colOff>523875</xdr:colOff>
      <xdr:row>25</xdr:row>
      <xdr:rowOff>228600</xdr:rowOff>
    </xdr:to>
    <xdr:sp>
      <xdr:nvSpPr>
        <xdr:cNvPr id="8" name="下矢印 8"/>
        <xdr:cNvSpPr>
          <a:spLocks/>
        </xdr:cNvSpPr>
      </xdr:nvSpPr>
      <xdr:spPr>
        <a:xfrm rot="10800000">
          <a:off x="3095625" y="42672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19050</xdr:rowOff>
    </xdr:from>
    <xdr:to>
      <xdr:col>7</xdr:col>
      <xdr:colOff>209550</xdr:colOff>
      <xdr:row>30</xdr:row>
      <xdr:rowOff>238125</xdr:rowOff>
    </xdr:to>
    <xdr:sp>
      <xdr:nvSpPr>
        <xdr:cNvPr id="9" name="下矢印 9"/>
        <xdr:cNvSpPr>
          <a:spLocks/>
        </xdr:cNvSpPr>
      </xdr:nvSpPr>
      <xdr:spPr>
        <a:xfrm rot="10800000">
          <a:off x="4229100" y="517207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9</xdr:col>
      <xdr:colOff>819150</xdr:colOff>
      <xdr:row>71</xdr:row>
      <xdr:rowOff>342900</xdr:rowOff>
    </xdr:to>
    <xdr:sp>
      <xdr:nvSpPr>
        <xdr:cNvPr id="10" name="下矢印 10"/>
        <xdr:cNvSpPr>
          <a:spLocks/>
        </xdr:cNvSpPr>
      </xdr:nvSpPr>
      <xdr:spPr>
        <a:xfrm rot="5400000">
          <a:off x="5734050" y="14373225"/>
          <a:ext cx="800100"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9</xdr:col>
      <xdr:colOff>819150</xdr:colOff>
      <xdr:row>73</xdr:row>
      <xdr:rowOff>314325</xdr:rowOff>
    </xdr:to>
    <xdr:sp>
      <xdr:nvSpPr>
        <xdr:cNvPr id="11" name="下矢印 11"/>
        <xdr:cNvSpPr>
          <a:spLocks/>
        </xdr:cNvSpPr>
      </xdr:nvSpPr>
      <xdr:spPr>
        <a:xfrm rot="5400000">
          <a:off x="5734050" y="148971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95250</xdr:rowOff>
    </xdr:from>
    <xdr:to>
      <xdr:col>9</xdr:col>
      <xdr:colOff>819150</xdr:colOff>
      <xdr:row>61</xdr:row>
      <xdr:rowOff>295275</xdr:rowOff>
    </xdr:to>
    <xdr:sp>
      <xdr:nvSpPr>
        <xdr:cNvPr id="12" name="下矢印 12"/>
        <xdr:cNvSpPr>
          <a:spLocks/>
        </xdr:cNvSpPr>
      </xdr:nvSpPr>
      <xdr:spPr>
        <a:xfrm rot="5400000">
          <a:off x="5734050" y="11944350"/>
          <a:ext cx="800100"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9</xdr:col>
      <xdr:colOff>819150</xdr:colOff>
      <xdr:row>63</xdr:row>
      <xdr:rowOff>285750</xdr:rowOff>
    </xdr:to>
    <xdr:sp>
      <xdr:nvSpPr>
        <xdr:cNvPr id="13" name="下矢印 13"/>
        <xdr:cNvSpPr>
          <a:spLocks/>
        </xdr:cNvSpPr>
      </xdr:nvSpPr>
      <xdr:spPr>
        <a:xfrm rot="5400000">
          <a:off x="5734050" y="123063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9</xdr:col>
      <xdr:colOff>819150</xdr:colOff>
      <xdr:row>69</xdr:row>
      <xdr:rowOff>295275</xdr:rowOff>
    </xdr:to>
    <xdr:sp>
      <xdr:nvSpPr>
        <xdr:cNvPr id="14" name="下矢印 14"/>
        <xdr:cNvSpPr>
          <a:spLocks/>
        </xdr:cNvSpPr>
      </xdr:nvSpPr>
      <xdr:spPr>
        <a:xfrm rot="5400000">
          <a:off x="5734050" y="13916025"/>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381000</xdr:colOff>
      <xdr:row>67</xdr:row>
      <xdr:rowOff>0</xdr:rowOff>
    </xdr:to>
    <xdr:sp>
      <xdr:nvSpPr>
        <xdr:cNvPr id="15" name="下矢印 15"/>
        <xdr:cNvSpPr>
          <a:spLocks/>
        </xdr:cNvSpPr>
      </xdr:nvSpPr>
      <xdr:spPr>
        <a:xfrm>
          <a:off x="3781425" y="13239750"/>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171450</xdr:rowOff>
    </xdr:from>
    <xdr:to>
      <xdr:col>9</xdr:col>
      <xdr:colOff>819150</xdr:colOff>
      <xdr:row>75</xdr:row>
      <xdr:rowOff>371475</xdr:rowOff>
    </xdr:to>
    <xdr:sp>
      <xdr:nvSpPr>
        <xdr:cNvPr id="16" name="下矢印 16"/>
        <xdr:cNvSpPr>
          <a:spLocks/>
        </xdr:cNvSpPr>
      </xdr:nvSpPr>
      <xdr:spPr>
        <a:xfrm rot="5400000">
          <a:off x="5734050" y="15363825"/>
          <a:ext cx="800100"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95250</xdr:rowOff>
    </xdr:from>
    <xdr:to>
      <xdr:col>9</xdr:col>
      <xdr:colOff>9525</xdr:colOff>
      <xdr:row>21</xdr:row>
      <xdr:rowOff>95250</xdr:rowOff>
    </xdr:to>
    <xdr:sp>
      <xdr:nvSpPr>
        <xdr:cNvPr id="17" name="下矢印 17"/>
        <xdr:cNvSpPr>
          <a:spLocks/>
        </xdr:cNvSpPr>
      </xdr:nvSpPr>
      <xdr:spPr>
        <a:xfrm rot="5400000">
          <a:off x="5143500" y="3419475"/>
          <a:ext cx="581025" cy="190500"/>
        </a:xfrm>
        <a:prstGeom prst="downArrow">
          <a:avLst>
            <a:gd name="adj" fmla="val 3237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485775</xdr:colOff>
      <xdr:row>56</xdr:row>
      <xdr:rowOff>19050</xdr:rowOff>
    </xdr:from>
    <xdr:to>
      <xdr:col>2</xdr:col>
      <xdr:colOff>104775</xdr:colOff>
      <xdr:row>57</xdr:row>
      <xdr:rowOff>19050</xdr:rowOff>
    </xdr:to>
    <xdr:sp>
      <xdr:nvSpPr>
        <xdr:cNvPr id="18" name="下矢印 18"/>
        <xdr:cNvSpPr>
          <a:spLocks/>
        </xdr:cNvSpPr>
      </xdr:nvSpPr>
      <xdr:spPr>
        <a:xfrm rot="10800000">
          <a:off x="638175" y="10953750"/>
          <a:ext cx="26670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19050</xdr:rowOff>
    </xdr:from>
    <xdr:to>
      <xdr:col>3</xdr:col>
      <xdr:colOff>485775</xdr:colOff>
      <xdr:row>57</xdr:row>
      <xdr:rowOff>19050</xdr:rowOff>
    </xdr:to>
    <xdr:sp>
      <xdr:nvSpPr>
        <xdr:cNvPr id="19" name="下矢印 19"/>
        <xdr:cNvSpPr>
          <a:spLocks/>
        </xdr:cNvSpPr>
      </xdr:nvSpPr>
      <xdr:spPr>
        <a:xfrm rot="10800000">
          <a:off x="1685925" y="10953750"/>
          <a:ext cx="2476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19050</xdr:rowOff>
    </xdr:from>
    <xdr:to>
      <xdr:col>4</xdr:col>
      <xdr:colOff>485775</xdr:colOff>
      <xdr:row>57</xdr:row>
      <xdr:rowOff>19050</xdr:rowOff>
    </xdr:to>
    <xdr:sp>
      <xdr:nvSpPr>
        <xdr:cNvPr id="20" name="下矢印 20"/>
        <xdr:cNvSpPr>
          <a:spLocks/>
        </xdr:cNvSpPr>
      </xdr:nvSpPr>
      <xdr:spPr>
        <a:xfrm rot="10800000">
          <a:off x="2371725" y="10953750"/>
          <a:ext cx="2571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xdr:row>
      <xdr:rowOff>228600</xdr:rowOff>
    </xdr:from>
    <xdr:to>
      <xdr:col>12</xdr:col>
      <xdr:colOff>952500</xdr:colOff>
      <xdr:row>5</xdr:row>
      <xdr:rowOff>66675</xdr:rowOff>
    </xdr:to>
    <xdr:sp>
      <xdr:nvSpPr>
        <xdr:cNvPr id="21" name="正方形/長方形 21"/>
        <xdr:cNvSpPr>
          <a:spLocks/>
        </xdr:cNvSpPr>
      </xdr:nvSpPr>
      <xdr:spPr>
        <a:xfrm>
          <a:off x="6572250" y="419100"/>
          <a:ext cx="2133600" cy="523875"/>
        </a:xfrm>
        <a:prstGeom prst="rect">
          <a:avLst/>
        </a:prstGeom>
        <a:solidFill>
          <a:srgbClr val="FFC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前回からの更新箇所は</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ハイライトで表示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90"/>
  <sheetViews>
    <sheetView showGridLines="0" tabSelected="1" view="pageBreakPreview" zoomScaleNormal="85" zoomScaleSheetLayoutView="100" zoomScalePageLayoutView="0" workbookViewId="0" topLeftCell="A1">
      <selection activeCell="D9" sqref="D9:M9"/>
    </sheetView>
  </sheetViews>
  <sheetFormatPr defaultColWidth="9.140625" defaultRowHeight="15"/>
  <cols>
    <col min="1" max="1" width="2.28125" style="0" customWidth="1"/>
    <col min="2" max="3" width="9.7109375" style="0" customWidth="1"/>
    <col min="4" max="5" width="10.421875" style="0" bestFit="1" customWidth="1"/>
    <col min="6" max="6" width="12.421875" style="0" customWidth="1"/>
    <col min="8" max="8" width="12.421875" style="0" customWidth="1"/>
    <col min="10" max="10" width="12.28125" style="0" customWidth="1"/>
    <col min="13" max="13" width="15.57421875" style="0" customWidth="1"/>
    <col min="14" max="14" width="1.8515625" style="0" customWidth="1"/>
  </cols>
  <sheetData>
    <row r="2" spans="2:13" ht="19.5" customHeight="1">
      <c r="B2" s="68" t="s">
        <v>124</v>
      </c>
      <c r="C2" s="68"/>
      <c r="D2" s="68"/>
      <c r="E2" s="68"/>
      <c r="F2" s="68"/>
      <c r="G2" s="68"/>
      <c r="H2" s="68"/>
      <c r="I2" s="68"/>
      <c r="J2" s="68"/>
      <c r="K2" s="68"/>
      <c r="L2" s="68"/>
      <c r="M2" s="68"/>
    </row>
    <row r="3" spans="2:13" ht="3.75" customHeight="1">
      <c r="B3" s="4"/>
      <c r="C3" s="4"/>
      <c r="D3" s="4"/>
      <c r="E3" s="4"/>
      <c r="F3" s="4"/>
      <c r="G3" s="4"/>
      <c r="H3" s="4"/>
      <c r="I3" s="4"/>
      <c r="J3" s="4"/>
      <c r="K3" s="4"/>
      <c r="L3" s="4"/>
      <c r="M3" s="4"/>
    </row>
    <row r="4" spans="2:13" ht="27" customHeight="1">
      <c r="B4" s="69" t="s">
        <v>118</v>
      </c>
      <c r="C4" s="69"/>
      <c r="D4" s="69"/>
      <c r="E4" s="69"/>
      <c r="F4" s="69"/>
      <c r="G4" s="69"/>
      <c r="H4" s="69"/>
      <c r="I4" s="69"/>
      <c r="J4" s="69"/>
      <c r="K4" s="69"/>
      <c r="L4" s="69"/>
      <c r="M4" s="69"/>
    </row>
    <row r="5" spans="2:13" ht="3.75" customHeight="1">
      <c r="B5" s="4"/>
      <c r="C5" s="4"/>
      <c r="D5" s="4"/>
      <c r="E5" s="4"/>
      <c r="F5" s="4"/>
      <c r="G5" s="4"/>
      <c r="H5" s="4"/>
      <c r="I5" s="4"/>
      <c r="J5" s="4"/>
      <c r="K5" s="4"/>
      <c r="L5" s="4"/>
      <c r="M5" s="4"/>
    </row>
    <row r="6" spans="2:13" ht="29.25" customHeight="1">
      <c r="B6" s="70" t="s">
        <v>125</v>
      </c>
      <c r="C6" s="71"/>
      <c r="D6" s="71"/>
      <c r="E6" s="71"/>
      <c r="F6" s="71"/>
      <c r="G6" s="71"/>
      <c r="H6" s="71"/>
      <c r="I6" s="71"/>
      <c r="J6" s="71"/>
      <c r="K6" s="71"/>
      <c r="L6" s="71"/>
      <c r="M6" s="72"/>
    </row>
    <row r="7" spans="2:13" ht="27" customHeight="1">
      <c r="B7" s="73"/>
      <c r="C7" s="74"/>
      <c r="D7" s="74"/>
      <c r="E7" s="74"/>
      <c r="F7" s="74"/>
      <c r="G7" s="74"/>
      <c r="H7" s="74"/>
      <c r="I7" s="74"/>
      <c r="J7" s="74"/>
      <c r="K7" s="74"/>
      <c r="L7" s="74"/>
      <c r="M7" s="75"/>
    </row>
    <row r="8" spans="2:13" ht="3.75" customHeight="1" thickBot="1">
      <c r="B8" s="4"/>
      <c r="C8" s="4"/>
      <c r="D8" s="4"/>
      <c r="E8" s="4"/>
      <c r="F8" s="4"/>
      <c r="G8" s="4"/>
      <c r="H8" s="4"/>
      <c r="I8" s="4"/>
      <c r="J8" s="4"/>
      <c r="K8" s="4"/>
      <c r="L8" s="4"/>
      <c r="M8" s="4"/>
    </row>
    <row r="9" spans="2:13" ht="19.5" customHeight="1" thickBot="1">
      <c r="B9" s="76" t="s">
        <v>17</v>
      </c>
      <c r="C9" s="77"/>
      <c r="D9" s="78" t="s">
        <v>32</v>
      </c>
      <c r="E9" s="79"/>
      <c r="F9" s="79"/>
      <c r="G9" s="79"/>
      <c r="H9" s="79"/>
      <c r="I9" s="79"/>
      <c r="J9" s="79"/>
      <c r="K9" s="79"/>
      <c r="L9" s="79"/>
      <c r="M9" s="80"/>
    </row>
    <row r="10" spans="2:14" ht="3" customHeight="1">
      <c r="B10" s="4"/>
      <c r="C10" s="4"/>
      <c r="D10" s="4"/>
      <c r="E10" s="4"/>
      <c r="F10" s="4"/>
      <c r="G10" s="4"/>
      <c r="H10" s="4"/>
      <c r="I10" s="4"/>
      <c r="J10" s="4"/>
      <c r="K10" s="4"/>
      <c r="L10" s="4"/>
      <c r="M10" s="4"/>
      <c r="N10" s="4"/>
    </row>
    <row r="11" spans="2:13" ht="13.5">
      <c r="B11" s="81" t="s">
        <v>19</v>
      </c>
      <c r="C11" s="81"/>
      <c r="D11" s="81"/>
      <c r="E11" s="81"/>
      <c r="F11" s="81"/>
      <c r="G11" s="81"/>
      <c r="H11" s="81"/>
      <c r="I11" s="81"/>
      <c r="J11" s="81"/>
      <c r="K11" s="81"/>
      <c r="L11" s="81"/>
      <c r="M11" s="81"/>
    </row>
    <row r="12" spans="2:20" ht="3.75" customHeight="1" thickBot="1">
      <c r="B12" s="4"/>
      <c r="C12" s="4"/>
      <c r="D12" s="4"/>
      <c r="E12" s="4"/>
      <c r="F12" s="4"/>
      <c r="G12" s="4"/>
      <c r="H12" s="4"/>
      <c r="I12" s="4"/>
      <c r="J12" s="4"/>
      <c r="K12" s="4"/>
      <c r="L12" s="4"/>
      <c r="M12" s="4"/>
      <c r="T12" t="s">
        <v>57</v>
      </c>
    </row>
    <row r="13" spans="2:20" ht="13.5" customHeight="1">
      <c r="B13" s="82" t="s">
        <v>33</v>
      </c>
      <c r="C13" s="83"/>
      <c r="D13" s="25" t="s">
        <v>18</v>
      </c>
      <c r="E13" s="86" t="s">
        <v>31</v>
      </c>
      <c r="F13" s="86"/>
      <c r="G13" s="26"/>
      <c r="H13" s="26"/>
      <c r="I13" s="26"/>
      <c r="J13" s="26"/>
      <c r="K13" s="26"/>
      <c r="L13" s="26"/>
      <c r="M13" s="27"/>
      <c r="T13" t="s">
        <v>51</v>
      </c>
    </row>
    <row r="14" spans="2:20" ht="14.25" thickBot="1">
      <c r="B14" s="84"/>
      <c r="C14" s="85"/>
      <c r="D14" s="87" t="s">
        <v>34</v>
      </c>
      <c r="E14" s="88"/>
      <c r="F14" s="88" t="s">
        <v>35</v>
      </c>
      <c r="G14" s="88"/>
      <c r="H14" s="88" t="s">
        <v>36</v>
      </c>
      <c r="I14" s="88"/>
      <c r="J14" s="88"/>
      <c r="K14" s="88"/>
      <c r="L14" s="88"/>
      <c r="M14" s="89"/>
      <c r="T14" t="s">
        <v>52</v>
      </c>
    </row>
    <row r="15" spans="2:20" ht="3" customHeight="1" thickBot="1">
      <c r="B15" s="14"/>
      <c r="C15" s="5"/>
      <c r="D15" s="15"/>
      <c r="E15" s="6"/>
      <c r="F15" s="6"/>
      <c r="G15" s="6"/>
      <c r="H15" s="6"/>
      <c r="I15" s="6"/>
      <c r="J15" s="6"/>
      <c r="K15" s="6"/>
      <c r="L15" s="6"/>
      <c r="M15" s="6"/>
      <c r="T15" t="s">
        <v>53</v>
      </c>
    </row>
    <row r="16" spans="2:20" ht="25.5" customHeight="1" thickBot="1">
      <c r="B16" s="90" t="s">
        <v>39</v>
      </c>
      <c r="C16" s="91"/>
      <c r="D16" s="92" t="s">
        <v>41</v>
      </c>
      <c r="E16" s="93"/>
      <c r="F16" s="6"/>
      <c r="G16" s="94" t="s">
        <v>65</v>
      </c>
      <c r="H16" s="95"/>
      <c r="I16" s="95"/>
      <c r="J16" s="95"/>
      <c r="K16" s="95"/>
      <c r="L16" s="95"/>
      <c r="M16" s="96"/>
      <c r="T16" t="s">
        <v>54</v>
      </c>
    </row>
    <row r="17" spans="2:20" ht="3" customHeight="1" thickBot="1">
      <c r="B17" s="5"/>
      <c r="C17" s="5"/>
      <c r="D17" s="6"/>
      <c r="E17" s="6"/>
      <c r="F17" s="6"/>
      <c r="G17" s="6"/>
      <c r="H17" s="6"/>
      <c r="I17" s="6"/>
      <c r="J17" s="6"/>
      <c r="K17" s="6"/>
      <c r="L17" s="6"/>
      <c r="M17" s="6"/>
      <c r="T17" t="s">
        <v>55</v>
      </c>
    </row>
    <row r="18" spans="2:20" ht="15" customHeight="1">
      <c r="B18" s="82" t="s">
        <v>42</v>
      </c>
      <c r="C18" s="83"/>
      <c r="D18" s="97" t="s">
        <v>123</v>
      </c>
      <c r="E18" s="98"/>
      <c r="F18" s="98"/>
      <c r="G18" s="98"/>
      <c r="H18" s="99"/>
      <c r="I18" s="4"/>
      <c r="J18" s="103" t="s">
        <v>40</v>
      </c>
      <c r="K18" s="104"/>
      <c r="L18" s="104"/>
      <c r="M18" s="105"/>
      <c r="O18" s="1"/>
      <c r="T18" t="s">
        <v>56</v>
      </c>
    </row>
    <row r="19" spans="2:20" ht="15" customHeight="1" thickBot="1">
      <c r="B19" s="84"/>
      <c r="C19" s="85"/>
      <c r="D19" s="100"/>
      <c r="E19" s="101"/>
      <c r="F19" s="101"/>
      <c r="G19" s="101"/>
      <c r="H19" s="102"/>
      <c r="I19" s="4"/>
      <c r="J19" s="106"/>
      <c r="K19" s="107"/>
      <c r="L19" s="107"/>
      <c r="M19" s="108"/>
      <c r="T19" t="s">
        <v>49</v>
      </c>
    </row>
    <row r="20" spans="2:20" ht="3.75" customHeight="1" thickBot="1">
      <c r="B20" s="4"/>
      <c r="C20" s="4"/>
      <c r="D20" s="4"/>
      <c r="E20" s="4"/>
      <c r="F20" s="4"/>
      <c r="G20" s="4"/>
      <c r="H20" s="4"/>
      <c r="I20" s="4"/>
      <c r="J20" s="106"/>
      <c r="K20" s="107"/>
      <c r="L20" s="107"/>
      <c r="M20" s="108"/>
      <c r="T20" t="s">
        <v>50</v>
      </c>
    </row>
    <row r="21" spans="2:20" ht="15" customHeight="1">
      <c r="B21" s="82" t="s">
        <v>43</v>
      </c>
      <c r="C21" s="83"/>
      <c r="D21" s="97" t="s">
        <v>30</v>
      </c>
      <c r="E21" s="98"/>
      <c r="F21" s="98"/>
      <c r="G21" s="98"/>
      <c r="H21" s="99"/>
      <c r="I21" s="4"/>
      <c r="J21" s="106"/>
      <c r="K21" s="107"/>
      <c r="L21" s="107"/>
      <c r="M21" s="108"/>
      <c r="T21" t="s">
        <v>59</v>
      </c>
    </row>
    <row r="22" spans="2:20" ht="15" customHeight="1" thickBot="1">
      <c r="B22" s="84"/>
      <c r="C22" s="85"/>
      <c r="D22" s="100"/>
      <c r="E22" s="101"/>
      <c r="F22" s="101"/>
      <c r="G22" s="101"/>
      <c r="H22" s="102"/>
      <c r="I22" s="4"/>
      <c r="J22" s="106"/>
      <c r="K22" s="107"/>
      <c r="L22" s="107"/>
      <c r="M22" s="108"/>
      <c r="T22" s="20" t="s">
        <v>60</v>
      </c>
    </row>
    <row r="23" spans="2:13" ht="3.75" customHeight="1" thickBot="1">
      <c r="B23" s="4"/>
      <c r="C23" s="4"/>
      <c r="D23" s="4"/>
      <c r="E23" s="4"/>
      <c r="F23" s="4"/>
      <c r="G23" s="4"/>
      <c r="H23" s="4"/>
      <c r="I23" s="4"/>
      <c r="J23" s="106"/>
      <c r="K23" s="107"/>
      <c r="L23" s="107"/>
      <c r="M23" s="108"/>
    </row>
    <row r="24" spans="2:13" ht="19.5" customHeight="1">
      <c r="B24" s="112" t="s">
        <v>20</v>
      </c>
      <c r="C24" s="112"/>
      <c r="D24" s="114">
        <v>0</v>
      </c>
      <c r="E24" s="116" t="s">
        <v>21</v>
      </c>
      <c r="F24" s="117" t="s">
        <v>57</v>
      </c>
      <c r="G24" s="119" t="s">
        <v>58</v>
      </c>
      <c r="H24" s="117" t="s">
        <v>61</v>
      </c>
      <c r="I24" s="4"/>
      <c r="J24" s="109"/>
      <c r="K24" s="110"/>
      <c r="L24" s="110"/>
      <c r="M24" s="111"/>
    </row>
    <row r="25" spans="2:13" ht="19.5" customHeight="1" thickBot="1">
      <c r="B25" s="113"/>
      <c r="C25" s="113"/>
      <c r="D25" s="115"/>
      <c r="E25" s="113"/>
      <c r="F25" s="118"/>
      <c r="G25" s="120"/>
      <c r="H25" s="121"/>
      <c r="I25" s="4"/>
      <c r="J25" s="21"/>
      <c r="K25" s="21"/>
      <c r="L25" s="21"/>
      <c r="M25" s="21"/>
    </row>
    <row r="26" spans="2:13" ht="19.5" customHeight="1">
      <c r="B26" s="13"/>
      <c r="C26" s="13"/>
      <c r="D26" s="13"/>
      <c r="F26" s="13"/>
      <c r="G26" s="13"/>
      <c r="H26" s="13"/>
      <c r="I26" s="4"/>
      <c r="J26" s="4"/>
      <c r="K26" s="4"/>
      <c r="L26" s="4"/>
      <c r="M26" s="4"/>
    </row>
    <row r="27" spans="2:13" ht="14.25" customHeight="1">
      <c r="B27" s="122" t="s">
        <v>95</v>
      </c>
      <c r="C27" s="122"/>
      <c r="D27" s="122"/>
      <c r="E27" s="122"/>
      <c r="F27" s="122"/>
      <c r="G27" s="122"/>
      <c r="H27" s="122"/>
      <c r="I27" s="122"/>
      <c r="J27" s="122"/>
      <c r="K27" s="122"/>
      <c r="L27" s="122"/>
      <c r="M27" s="122"/>
    </row>
    <row r="28" spans="2:13" ht="14.25" customHeight="1">
      <c r="B28" s="122"/>
      <c r="C28" s="122"/>
      <c r="D28" s="122"/>
      <c r="E28" s="122"/>
      <c r="F28" s="122"/>
      <c r="G28" s="122"/>
      <c r="H28" s="122"/>
      <c r="I28" s="122"/>
      <c r="J28" s="122"/>
      <c r="K28" s="122"/>
      <c r="L28" s="122"/>
      <c r="M28" s="122"/>
    </row>
    <row r="29" spans="2:13" ht="3.75" customHeight="1" thickBot="1">
      <c r="B29" s="8"/>
      <c r="C29" s="8"/>
      <c r="D29" s="8"/>
      <c r="E29" s="8"/>
      <c r="F29" s="16"/>
      <c r="G29" s="8"/>
      <c r="H29" s="8"/>
      <c r="I29" s="8"/>
      <c r="J29" s="8"/>
      <c r="K29" s="8"/>
      <c r="L29" s="8"/>
      <c r="M29" s="8"/>
    </row>
    <row r="30" spans="2:13" ht="19.5" customHeight="1" thickBot="1">
      <c r="B30" s="123" t="s">
        <v>23</v>
      </c>
      <c r="C30" s="124"/>
      <c r="D30" s="125">
        <v>0</v>
      </c>
      <c r="E30" s="126"/>
      <c r="F30" s="3" t="s">
        <v>27</v>
      </c>
      <c r="G30" s="127" t="s">
        <v>76</v>
      </c>
      <c r="H30" s="128"/>
      <c r="I30" s="8"/>
      <c r="J30" s="8"/>
      <c r="K30" s="8"/>
      <c r="L30" s="8"/>
      <c r="M30" s="8"/>
    </row>
    <row r="31" spans="2:13" ht="19.5" customHeight="1">
      <c r="B31" s="13"/>
      <c r="C31" s="13"/>
      <c r="D31" s="13"/>
      <c r="E31" s="13"/>
      <c r="F31" s="13"/>
      <c r="G31" s="8"/>
      <c r="H31" s="8"/>
      <c r="I31" s="8"/>
      <c r="J31" s="8"/>
      <c r="K31" s="8"/>
      <c r="L31" s="8"/>
      <c r="M31" s="8"/>
    </row>
    <row r="32" spans="2:13" ht="29.25" customHeight="1">
      <c r="B32" s="122" t="s">
        <v>97</v>
      </c>
      <c r="C32" s="122"/>
      <c r="D32" s="122"/>
      <c r="E32" s="122"/>
      <c r="F32" s="122"/>
      <c r="G32" s="122"/>
      <c r="H32" s="122"/>
      <c r="I32" s="122"/>
      <c r="J32" s="122"/>
      <c r="K32" s="122"/>
      <c r="L32" s="122"/>
      <c r="M32" s="122"/>
    </row>
    <row r="33" spans="2:13" ht="9.75" customHeight="1">
      <c r="B33" s="4"/>
      <c r="C33" s="4"/>
      <c r="D33" s="4"/>
      <c r="E33" s="4"/>
      <c r="F33" s="4"/>
      <c r="G33" s="4"/>
      <c r="H33" s="4"/>
      <c r="I33" s="4"/>
      <c r="J33" s="4"/>
      <c r="K33" s="4"/>
      <c r="L33" s="4"/>
      <c r="M33" s="4"/>
    </row>
    <row r="34" spans="2:13" ht="13.5">
      <c r="B34" s="129" t="s">
        <v>67</v>
      </c>
      <c r="C34" s="129"/>
      <c r="D34" s="129"/>
      <c r="E34" s="129"/>
      <c r="F34" s="129"/>
      <c r="G34" s="129"/>
      <c r="H34" s="129"/>
      <c r="I34" s="129"/>
      <c r="J34" s="129"/>
      <c r="K34" s="129"/>
      <c r="L34" s="129"/>
      <c r="M34" s="129"/>
    </row>
    <row r="35" spans="2:13" ht="3.75" customHeight="1">
      <c r="B35" s="4"/>
      <c r="C35" s="4"/>
      <c r="D35" s="4"/>
      <c r="E35" s="4"/>
      <c r="F35" s="4"/>
      <c r="G35" s="4"/>
      <c r="H35" s="4"/>
      <c r="I35" s="4"/>
      <c r="J35" s="4"/>
      <c r="K35" s="4"/>
      <c r="L35" s="4"/>
      <c r="M35" s="4"/>
    </row>
    <row r="36" spans="2:13" ht="19.5" customHeight="1">
      <c r="B36" s="122" t="s">
        <v>98</v>
      </c>
      <c r="C36" s="122"/>
      <c r="D36" s="122"/>
      <c r="E36" s="122" t="s">
        <v>96</v>
      </c>
      <c r="F36" s="122"/>
      <c r="G36" s="122"/>
      <c r="H36" s="4"/>
      <c r="I36" s="4"/>
      <c r="J36" s="4"/>
      <c r="K36" s="4"/>
      <c r="L36" s="4"/>
      <c r="M36" s="4"/>
    </row>
    <row r="37" spans="2:13" ht="9" customHeight="1">
      <c r="B37" s="122"/>
      <c r="C37" s="122"/>
      <c r="D37" s="122"/>
      <c r="E37" s="122"/>
      <c r="F37" s="122"/>
      <c r="G37" s="122"/>
      <c r="H37" s="4"/>
      <c r="I37" s="4"/>
      <c r="J37" s="4"/>
      <c r="K37" s="4"/>
      <c r="L37" s="4"/>
      <c r="M37" s="4"/>
    </row>
    <row r="38" spans="2:13" ht="19.5" customHeight="1">
      <c r="B38" s="7"/>
      <c r="C38" s="4"/>
      <c r="D38" s="4"/>
      <c r="E38" s="4"/>
      <c r="F38" s="4"/>
      <c r="G38" s="4"/>
      <c r="H38" s="4"/>
      <c r="I38" s="4"/>
      <c r="J38" s="4"/>
      <c r="K38" s="4"/>
      <c r="L38" s="4"/>
      <c r="M38" s="4"/>
    </row>
    <row r="39" spans="2:13" ht="19.5" customHeight="1">
      <c r="B39" s="130" t="s">
        <v>0</v>
      </c>
      <c r="C39" s="90"/>
      <c r="D39" s="133" t="s">
        <v>16</v>
      </c>
      <c r="E39" s="134"/>
      <c r="F39" s="135"/>
      <c r="G39" s="136" t="s">
        <v>1</v>
      </c>
      <c r="H39" s="137"/>
      <c r="I39" s="136" t="s">
        <v>24</v>
      </c>
      <c r="J39" s="137"/>
      <c r="K39" s="140" t="s">
        <v>22</v>
      </c>
      <c r="L39" s="123"/>
      <c r="M39" s="123"/>
    </row>
    <row r="40" spans="2:13" ht="19.5" customHeight="1" thickBot="1">
      <c r="B40" s="131"/>
      <c r="C40" s="132"/>
      <c r="D40" s="17" t="s">
        <v>14</v>
      </c>
      <c r="E40" s="17" t="s">
        <v>13</v>
      </c>
      <c r="F40" s="18" t="s">
        <v>15</v>
      </c>
      <c r="G40" s="138"/>
      <c r="H40" s="139"/>
      <c r="I40" s="138"/>
      <c r="J40" s="139"/>
      <c r="K40" s="140"/>
      <c r="L40" s="123"/>
      <c r="M40" s="123"/>
    </row>
    <row r="41" spans="2:13" ht="19.5" customHeight="1">
      <c r="B41" s="141" t="s">
        <v>2</v>
      </c>
      <c r="C41" s="142"/>
      <c r="D41" s="45">
        <v>0</v>
      </c>
      <c r="E41" s="45">
        <v>0</v>
      </c>
      <c r="F41" s="19" t="s">
        <v>62</v>
      </c>
      <c r="G41" s="64">
        <v>0.434</v>
      </c>
      <c r="H41" s="22" t="s">
        <v>3</v>
      </c>
      <c r="I41" s="52">
        <f>($D$41-$E$41)*$G$41</f>
        <v>0</v>
      </c>
      <c r="J41" s="22" t="s">
        <v>48</v>
      </c>
      <c r="K41" s="54">
        <f>IF(ISERROR($I$41/$D$24),0,$I$41/$D$24)</f>
        <v>0</v>
      </c>
      <c r="L41" s="143" t="str">
        <f>"kgCO2/年/"&amp;IF($F$24="選択してください","XX",IF($F$24=$T$22,$H$24,$F$24))</f>
        <v>kgCO2/年/XX</v>
      </c>
      <c r="M41" s="144"/>
    </row>
    <row r="42" spans="2:13" ht="19.5" customHeight="1">
      <c r="B42" s="141" t="s">
        <v>4</v>
      </c>
      <c r="C42" s="142"/>
      <c r="D42" s="46">
        <v>0</v>
      </c>
      <c r="E42" s="46">
        <v>0</v>
      </c>
      <c r="F42" s="19" t="s">
        <v>63</v>
      </c>
      <c r="G42" s="48">
        <f>ROUND(44.8*0.0136*44/12,2)</f>
        <v>2.23</v>
      </c>
      <c r="H42" s="22" t="s">
        <v>5</v>
      </c>
      <c r="I42" s="52">
        <f>($D$42-$E$42)*$G$42</f>
        <v>0</v>
      </c>
      <c r="J42" s="22" t="s">
        <v>48</v>
      </c>
      <c r="K42" s="54">
        <f>IF(ISERROR($I$42/$D$24),0,$I$42/$D$24)</f>
        <v>0</v>
      </c>
      <c r="L42" s="143" t="str">
        <f aca="true" t="shared" si="0" ref="L42:L56">"kgCO2/年/"&amp;IF($F$24="選択してください","XX",IF($F$24=$T$22,$H$24,$F$24))</f>
        <v>kgCO2/年/XX</v>
      </c>
      <c r="M42" s="144"/>
    </row>
    <row r="43" spans="2:13" ht="19.5" customHeight="1">
      <c r="B43" s="145" t="s">
        <v>126</v>
      </c>
      <c r="C43" s="146"/>
      <c r="D43" s="46">
        <v>0</v>
      </c>
      <c r="E43" s="46">
        <v>0</v>
      </c>
      <c r="F43" s="19" t="s">
        <v>73</v>
      </c>
      <c r="G43" s="48">
        <v>2.33</v>
      </c>
      <c r="H43" s="22" t="s">
        <v>6</v>
      </c>
      <c r="I43" s="52">
        <f>($D$43-$E$43)*$G$43</f>
        <v>0</v>
      </c>
      <c r="J43" s="22" t="s">
        <v>48</v>
      </c>
      <c r="K43" s="54">
        <f>IF(ISERROR($I$43/$D$24),0,$I$43/$D$24)</f>
        <v>0</v>
      </c>
      <c r="L43" s="143" t="str">
        <f t="shared" si="0"/>
        <v>kgCO2/年/XX</v>
      </c>
      <c r="M43" s="144"/>
    </row>
    <row r="44" spans="2:13" ht="19.5" customHeight="1">
      <c r="B44" s="147" t="s">
        <v>127</v>
      </c>
      <c r="C44" s="148"/>
      <c r="D44" s="46">
        <v>0</v>
      </c>
      <c r="E44" s="46">
        <v>0</v>
      </c>
      <c r="F44" s="19" t="s">
        <v>72</v>
      </c>
      <c r="G44" s="65">
        <v>2.99</v>
      </c>
      <c r="H44" s="22" t="s">
        <v>6</v>
      </c>
      <c r="I44" s="52">
        <f>($D$44-$E$44)*$G$44</f>
        <v>0</v>
      </c>
      <c r="J44" s="22" t="s">
        <v>48</v>
      </c>
      <c r="K44" s="54">
        <f>IF(ISERROR($I$44/$D$24),0,$I$44/$D$24)</f>
        <v>0</v>
      </c>
      <c r="L44" s="143" t="str">
        <f t="shared" si="0"/>
        <v>kgCO2/年/XX</v>
      </c>
      <c r="M44" s="144"/>
    </row>
    <row r="45" spans="2:13" ht="19.5" customHeight="1" hidden="1">
      <c r="B45" s="149" t="s">
        <v>75</v>
      </c>
      <c r="C45" s="150"/>
      <c r="D45" s="46">
        <v>0</v>
      </c>
      <c r="E45" s="46">
        <v>0</v>
      </c>
      <c r="F45" s="19" t="s">
        <v>93</v>
      </c>
      <c r="G45" s="48">
        <f>G44*1000/458</f>
        <v>6.528384279475983</v>
      </c>
      <c r="H45" s="22" t="s">
        <v>92</v>
      </c>
      <c r="I45" s="52">
        <f>($D$45-$E$45)*$G$45</f>
        <v>0</v>
      </c>
      <c r="J45" s="22" t="s">
        <v>48</v>
      </c>
      <c r="K45" s="54">
        <f>IF(ISERROR($I$45/$D$24),0,$I$45/$D$24)</f>
        <v>0</v>
      </c>
      <c r="L45" s="143" t="str">
        <f t="shared" si="0"/>
        <v>kgCO2/年/XX</v>
      </c>
      <c r="M45" s="144"/>
    </row>
    <row r="46" spans="2:13" ht="19.5" customHeight="1">
      <c r="B46" s="141" t="s">
        <v>7</v>
      </c>
      <c r="C46" s="142"/>
      <c r="D46" s="46">
        <v>0</v>
      </c>
      <c r="E46" s="46">
        <v>0</v>
      </c>
      <c r="F46" s="19" t="s">
        <v>72</v>
      </c>
      <c r="G46" s="65">
        <v>2.79</v>
      </c>
      <c r="H46" s="22" t="s">
        <v>6</v>
      </c>
      <c r="I46" s="52">
        <f>($D$46-$E$46)*$G$46</f>
        <v>0</v>
      </c>
      <c r="J46" s="22" t="s">
        <v>48</v>
      </c>
      <c r="K46" s="54">
        <f>IF(ISERROR($I$46/$D$24),0,$I$46/$D$24)</f>
        <v>0</v>
      </c>
      <c r="L46" s="143" t="str">
        <f t="shared" si="0"/>
        <v>kgCO2/年/XX</v>
      </c>
      <c r="M46" s="144"/>
    </row>
    <row r="47" spans="2:13" ht="19.5" customHeight="1">
      <c r="B47" s="141" t="s">
        <v>8</v>
      </c>
      <c r="C47" s="142"/>
      <c r="D47" s="46">
        <v>0</v>
      </c>
      <c r="E47" s="46">
        <v>0</v>
      </c>
      <c r="F47" s="19" t="s">
        <v>64</v>
      </c>
      <c r="G47" s="65">
        <v>2.5</v>
      </c>
      <c r="H47" s="22" t="s">
        <v>9</v>
      </c>
      <c r="I47" s="52">
        <f>($D$47-$E$47)*$G$47</f>
        <v>0</v>
      </c>
      <c r="J47" s="22" t="s">
        <v>48</v>
      </c>
      <c r="K47" s="54">
        <f>IF(ISERROR($I$47/$D$24),0,$I$47/$D$24)</f>
        <v>0</v>
      </c>
      <c r="L47" s="143" t="str">
        <f t="shared" si="0"/>
        <v>kgCO2/年/XX</v>
      </c>
      <c r="M47" s="144"/>
    </row>
    <row r="48" spans="2:13" ht="19.5" customHeight="1">
      <c r="B48" s="141" t="s">
        <v>10</v>
      </c>
      <c r="C48" s="142"/>
      <c r="D48" s="46">
        <v>0</v>
      </c>
      <c r="E48" s="46">
        <v>0</v>
      </c>
      <c r="F48" s="19" t="s">
        <v>64</v>
      </c>
      <c r="G48" s="66">
        <v>2.75</v>
      </c>
      <c r="H48" s="22" t="s">
        <v>9</v>
      </c>
      <c r="I48" s="52">
        <f>($D$48-$E$48)*$G$48</f>
        <v>0</v>
      </c>
      <c r="J48" s="22" t="s">
        <v>48</v>
      </c>
      <c r="K48" s="54">
        <f>IF(ISERROR($I$48/$D$24),0,$I$48/$D$24)</f>
        <v>0</v>
      </c>
      <c r="L48" s="143" t="str">
        <f t="shared" si="0"/>
        <v>kgCO2/年/XX</v>
      </c>
      <c r="M48" s="144"/>
    </row>
    <row r="49" spans="2:13" ht="19.5" customHeight="1">
      <c r="B49" s="145" t="s">
        <v>128</v>
      </c>
      <c r="C49" s="146"/>
      <c r="D49" s="46">
        <v>0</v>
      </c>
      <c r="E49" s="46">
        <v>0</v>
      </c>
      <c r="F49" s="19" t="s">
        <v>64</v>
      </c>
      <c r="G49" s="66">
        <v>3.1</v>
      </c>
      <c r="H49" s="22" t="s">
        <v>9</v>
      </c>
      <c r="I49" s="52">
        <f>($D$49-$E$49)*$G$49</f>
        <v>0</v>
      </c>
      <c r="J49" s="22" t="s">
        <v>48</v>
      </c>
      <c r="K49" s="54">
        <f>IF(ISERROR($I$49/$D$24),0,$I$49/$D$24)</f>
        <v>0</v>
      </c>
      <c r="L49" s="143" t="str">
        <f t="shared" si="0"/>
        <v>kgCO2/年/XX</v>
      </c>
      <c r="M49" s="144"/>
    </row>
    <row r="50" spans="2:13" ht="19.5" customHeight="1">
      <c r="B50" s="145" t="s">
        <v>129</v>
      </c>
      <c r="C50" s="146"/>
      <c r="D50" s="46">
        <v>0</v>
      </c>
      <c r="E50" s="46">
        <v>0</v>
      </c>
      <c r="F50" s="19" t="s">
        <v>64</v>
      </c>
      <c r="G50" s="65">
        <v>2.29</v>
      </c>
      <c r="H50" s="22" t="s">
        <v>9</v>
      </c>
      <c r="I50" s="52">
        <f>($D$50-$E$50)*$G$50</f>
        <v>0</v>
      </c>
      <c r="J50" s="22" t="s">
        <v>48</v>
      </c>
      <c r="K50" s="54">
        <f>IF(ISERROR($I$50/$D$24),0,$I$50/$D$24)</f>
        <v>0</v>
      </c>
      <c r="L50" s="143" t="str">
        <f t="shared" si="0"/>
        <v>kgCO2/年/XX</v>
      </c>
      <c r="M50" s="144"/>
    </row>
    <row r="51" spans="2:13" ht="19.5" customHeight="1">
      <c r="B51" s="141" t="s">
        <v>11</v>
      </c>
      <c r="C51" s="142"/>
      <c r="D51" s="46">
        <v>0</v>
      </c>
      <c r="E51" s="46">
        <v>0</v>
      </c>
      <c r="F51" s="19" t="s">
        <v>64</v>
      </c>
      <c r="G51" s="65">
        <v>2.62</v>
      </c>
      <c r="H51" s="22" t="s">
        <v>9</v>
      </c>
      <c r="I51" s="52">
        <f>($D$51-$E$51)*$G$51</f>
        <v>0</v>
      </c>
      <c r="J51" s="22" t="s">
        <v>48</v>
      </c>
      <c r="K51" s="54">
        <f>IF(ISERROR($I$51/$D$24),0,$I$51/$D$24)</f>
        <v>0</v>
      </c>
      <c r="L51" s="143" t="str">
        <f t="shared" si="0"/>
        <v>kgCO2/年/XX</v>
      </c>
      <c r="M51" s="144"/>
    </row>
    <row r="52" spans="2:13" ht="19.5" customHeight="1" thickBot="1">
      <c r="B52" s="141" t="s">
        <v>12</v>
      </c>
      <c r="C52" s="142"/>
      <c r="D52" s="46">
        <v>0</v>
      </c>
      <c r="E52" s="46">
        <v>0</v>
      </c>
      <c r="F52" s="19" t="s">
        <v>64</v>
      </c>
      <c r="G52" s="67">
        <v>2.48</v>
      </c>
      <c r="H52" s="22" t="s">
        <v>9</v>
      </c>
      <c r="I52" s="52">
        <f>($D$52-$E$52)*$G$52</f>
        <v>0</v>
      </c>
      <c r="J52" s="22" t="s">
        <v>48</v>
      </c>
      <c r="K52" s="54">
        <f>IF(ISERROR($I$52/$D$24),0,$I$52/$D$24)</f>
        <v>0</v>
      </c>
      <c r="L52" s="143" t="str">
        <f t="shared" si="0"/>
        <v>kgCO2/年/XX</v>
      </c>
      <c r="M52" s="144"/>
    </row>
    <row r="53" spans="2:13" ht="19.5" customHeight="1" thickBot="1">
      <c r="B53" s="151" t="s">
        <v>37</v>
      </c>
      <c r="C53" s="113"/>
      <c r="D53" s="46">
        <v>0</v>
      </c>
      <c r="E53" s="46">
        <v>0</v>
      </c>
      <c r="F53" s="30" t="s">
        <v>70</v>
      </c>
      <c r="G53" s="49">
        <v>0</v>
      </c>
      <c r="H53" s="28" t="s">
        <v>66</v>
      </c>
      <c r="I53" s="52">
        <f>($D$53-$E$53)*$G$53</f>
        <v>0</v>
      </c>
      <c r="J53" s="22" t="s">
        <v>48</v>
      </c>
      <c r="K53" s="54">
        <f>IF(ISERROR($I$53/$D$24),0,$I$53/$D$24)</f>
        <v>0</v>
      </c>
      <c r="L53" s="143" t="str">
        <f t="shared" si="0"/>
        <v>kgCO2/年/XX</v>
      </c>
      <c r="M53" s="144"/>
    </row>
    <row r="54" spans="2:13" ht="19.5" customHeight="1" thickBot="1">
      <c r="B54" s="152" t="s">
        <v>28</v>
      </c>
      <c r="C54" s="153"/>
      <c r="D54" s="46">
        <v>0</v>
      </c>
      <c r="E54" s="46">
        <v>0</v>
      </c>
      <c r="F54" s="31" t="s">
        <v>68</v>
      </c>
      <c r="G54" s="50">
        <v>0</v>
      </c>
      <c r="H54" s="29" t="s">
        <v>45</v>
      </c>
      <c r="I54" s="53">
        <f>($D$54-$E$54)*$G$54</f>
        <v>0</v>
      </c>
      <c r="J54" s="22" t="s">
        <v>48</v>
      </c>
      <c r="K54" s="54">
        <f>IF(ISERROR($I$54/$D$24),0,$I$54/$D$24)</f>
        <v>0</v>
      </c>
      <c r="L54" s="143" t="str">
        <f t="shared" si="0"/>
        <v>kgCO2/年/XX</v>
      </c>
      <c r="M54" s="144"/>
    </row>
    <row r="55" spans="2:13" ht="19.5" customHeight="1" thickBot="1">
      <c r="B55" s="154" t="s">
        <v>29</v>
      </c>
      <c r="C55" s="155"/>
      <c r="D55" s="47">
        <v>0</v>
      </c>
      <c r="E55" s="47">
        <v>0</v>
      </c>
      <c r="F55" s="32" t="s">
        <v>69</v>
      </c>
      <c r="G55" s="51">
        <v>0</v>
      </c>
      <c r="H55" s="29" t="s">
        <v>44</v>
      </c>
      <c r="I55" s="53">
        <f>($D$55-$E$55)*$G$55</f>
        <v>0</v>
      </c>
      <c r="J55" s="22" t="s">
        <v>48</v>
      </c>
      <c r="K55" s="54">
        <f>IF(ISERROR($I$55/$D$24),0,$I$55/$D$24)</f>
        <v>0</v>
      </c>
      <c r="L55" s="143" t="str">
        <f t="shared" si="0"/>
        <v>kgCO2/年/XX</v>
      </c>
      <c r="M55" s="144"/>
    </row>
    <row r="56" spans="2:13" ht="19.5" customHeight="1">
      <c r="B56" s="156" t="str">
        <f>"削減原単位[kgCO2/年/"&amp;IF($F$24&lt;&gt;"選択してください",$F$24,$H$24)&amp;"]"</f>
        <v>削減原単位[kgCO2/年/記入してください（その他の場合）]</v>
      </c>
      <c r="C56" s="156"/>
      <c r="D56" s="156"/>
      <c r="E56" s="156"/>
      <c r="F56" s="156"/>
      <c r="G56" s="157"/>
      <c r="H56" s="156"/>
      <c r="I56" s="157"/>
      <c r="J56" s="157"/>
      <c r="K56" s="55">
        <f>SUM($K$41:$K$55)</f>
        <v>0</v>
      </c>
      <c r="L56" s="143" t="str">
        <f t="shared" si="0"/>
        <v>kgCO2/年/XX</v>
      </c>
      <c r="M56" s="144"/>
    </row>
    <row r="57" spans="2:13" ht="19.5" customHeight="1">
      <c r="B57" s="9"/>
      <c r="C57" s="9"/>
      <c r="D57" s="10"/>
      <c r="E57" s="10"/>
      <c r="F57" s="10"/>
      <c r="G57" s="10"/>
      <c r="H57" s="9"/>
      <c r="I57" s="9"/>
      <c r="J57" s="10"/>
      <c r="K57" s="10"/>
      <c r="L57" s="10"/>
      <c r="M57" s="10"/>
    </row>
    <row r="58" spans="2:13" ht="27" customHeight="1">
      <c r="B58" s="94" t="s">
        <v>103</v>
      </c>
      <c r="C58" s="95"/>
      <c r="D58" s="95"/>
      <c r="E58" s="95"/>
      <c r="F58" s="95"/>
      <c r="G58" s="95"/>
      <c r="H58" s="95"/>
      <c r="I58" s="95"/>
      <c r="J58" s="95"/>
      <c r="K58" s="95"/>
      <c r="L58" s="95"/>
      <c r="M58" s="96"/>
    </row>
    <row r="59" spans="2:13" ht="3" customHeight="1">
      <c r="B59" s="9"/>
      <c r="C59" s="9"/>
      <c r="D59" s="10"/>
      <c r="E59" s="10"/>
      <c r="F59" s="10"/>
      <c r="G59" s="10"/>
      <c r="H59" s="9"/>
      <c r="I59" s="9"/>
      <c r="J59" s="10"/>
      <c r="K59" s="10"/>
      <c r="L59" s="10"/>
      <c r="M59" s="10"/>
    </row>
    <row r="60" spans="2:13" ht="19.5" customHeight="1">
      <c r="B60" s="6" t="s">
        <v>47</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58" t="s">
        <v>38</v>
      </c>
      <c r="C62" s="159"/>
      <c r="D62" s="160" t="s">
        <v>90</v>
      </c>
      <c r="E62" s="161"/>
      <c r="F62" s="161"/>
      <c r="G62" s="161"/>
      <c r="H62" s="161"/>
      <c r="I62" s="162"/>
      <c r="J62" s="6"/>
      <c r="K62" s="163" t="s">
        <v>78</v>
      </c>
      <c r="L62" s="164"/>
      <c r="M62" s="165"/>
    </row>
    <row r="63" spans="2:13" ht="3" customHeight="1" thickBot="1">
      <c r="B63" s="6"/>
      <c r="C63" s="9"/>
      <c r="D63" s="9"/>
      <c r="E63" s="9"/>
      <c r="F63" s="9"/>
      <c r="G63" s="9"/>
      <c r="H63" s="9"/>
      <c r="I63" s="9"/>
      <c r="J63" s="6"/>
      <c r="K63" s="166"/>
      <c r="L63" s="167"/>
      <c r="M63" s="168"/>
    </row>
    <row r="64" spans="2:13" ht="30" customHeight="1" thickBot="1">
      <c r="B64" s="172" t="s">
        <v>77</v>
      </c>
      <c r="C64" s="173"/>
      <c r="D64" s="174" t="s">
        <v>91</v>
      </c>
      <c r="E64" s="175"/>
      <c r="F64" s="175"/>
      <c r="G64" s="175"/>
      <c r="H64" s="175"/>
      <c r="I64" s="176"/>
      <c r="J64" s="6"/>
      <c r="K64" s="169"/>
      <c r="L64" s="170"/>
      <c r="M64" s="171"/>
    </row>
    <row r="65" spans="2:13" ht="19.5" customHeight="1">
      <c r="B65" s="6"/>
      <c r="C65" s="9"/>
      <c r="D65" s="9"/>
      <c r="E65" s="9"/>
      <c r="F65" s="9"/>
      <c r="G65" s="9"/>
      <c r="H65" s="9"/>
      <c r="I65" s="9"/>
      <c r="J65" s="9"/>
      <c r="K65" s="9"/>
      <c r="L65" s="9"/>
      <c r="M65" s="9"/>
    </row>
    <row r="66" spans="2:13" ht="28.5" customHeight="1">
      <c r="B66" s="177" t="s">
        <v>94</v>
      </c>
      <c r="C66" s="178"/>
      <c r="D66" s="178"/>
      <c r="E66" s="178"/>
      <c r="F66" s="178"/>
      <c r="G66" s="178"/>
      <c r="H66" s="178"/>
      <c r="I66" s="178"/>
      <c r="J66" s="178"/>
      <c r="K66" s="178"/>
      <c r="L66" s="178"/>
      <c r="M66" s="179"/>
    </row>
    <row r="67" spans="2:13" ht="18.75" customHeight="1" thickBot="1">
      <c r="B67" s="6"/>
      <c r="C67" s="9"/>
      <c r="D67" s="9"/>
      <c r="E67" s="9"/>
      <c r="F67" s="9"/>
      <c r="G67" s="9"/>
      <c r="H67" s="9"/>
      <c r="I67" s="9"/>
      <c r="J67" s="9"/>
      <c r="K67" s="11"/>
      <c r="L67" s="12"/>
      <c r="M67" s="12"/>
    </row>
    <row r="68" spans="2:13" ht="27" customHeight="1" thickBot="1">
      <c r="B68" s="180" t="s">
        <v>80</v>
      </c>
      <c r="C68" s="120" t="s">
        <v>81</v>
      </c>
      <c r="D68" s="182"/>
      <c r="E68" s="183" t="s">
        <v>41</v>
      </c>
      <c r="F68" s="184"/>
      <c r="G68" s="184"/>
      <c r="H68" s="184"/>
      <c r="I68" s="185"/>
      <c r="J68" s="6"/>
      <c r="K68" s="103" t="s">
        <v>85</v>
      </c>
      <c r="L68" s="104"/>
      <c r="M68" s="105"/>
    </row>
    <row r="69" spans="2:13" ht="3" customHeight="1" thickBot="1">
      <c r="B69" s="181"/>
      <c r="C69" s="6"/>
      <c r="D69" s="9"/>
      <c r="E69" s="9"/>
      <c r="F69" s="9"/>
      <c r="G69" s="9"/>
      <c r="H69" s="9"/>
      <c r="I69" s="9"/>
      <c r="J69" s="6"/>
      <c r="K69" s="106"/>
      <c r="L69" s="107"/>
      <c r="M69" s="108"/>
    </row>
    <row r="70" spans="2:13" ht="27.75" customHeight="1" thickBot="1">
      <c r="B70" s="181"/>
      <c r="C70" s="186" t="s">
        <v>46</v>
      </c>
      <c r="D70" s="159"/>
      <c r="E70" s="183" t="s">
        <v>83</v>
      </c>
      <c r="F70" s="184"/>
      <c r="G70" s="184"/>
      <c r="H70" s="184"/>
      <c r="I70" s="185"/>
      <c r="J70" s="6"/>
      <c r="K70" s="106"/>
      <c r="L70" s="107"/>
      <c r="M70" s="108"/>
    </row>
    <row r="71" spans="2:13" ht="3" customHeight="1" thickBot="1">
      <c r="B71" s="181"/>
      <c r="C71" s="6"/>
      <c r="D71" s="9"/>
      <c r="E71" s="9"/>
      <c r="F71" s="9"/>
      <c r="G71" s="9"/>
      <c r="H71" s="9"/>
      <c r="I71" s="9"/>
      <c r="J71" s="6"/>
      <c r="K71" s="106"/>
      <c r="L71" s="107"/>
      <c r="M71" s="108"/>
    </row>
    <row r="72" spans="2:13" ht="42" customHeight="1" thickBot="1">
      <c r="B72" s="181"/>
      <c r="C72" s="120" t="s">
        <v>86</v>
      </c>
      <c r="D72" s="173"/>
      <c r="E72" s="174" t="s">
        <v>88</v>
      </c>
      <c r="F72" s="175"/>
      <c r="G72" s="175"/>
      <c r="H72" s="175"/>
      <c r="I72" s="176"/>
      <c r="J72" s="6"/>
      <c r="K72" s="109"/>
      <c r="L72" s="110"/>
      <c r="M72" s="111"/>
    </row>
    <row r="73" spans="2:13" ht="3" customHeight="1" thickBot="1">
      <c r="B73" s="6"/>
      <c r="C73" s="9"/>
      <c r="D73" s="9"/>
      <c r="E73" s="9"/>
      <c r="F73" s="9"/>
      <c r="G73" s="9"/>
      <c r="H73" s="9"/>
      <c r="I73" s="9"/>
      <c r="J73" s="9"/>
      <c r="K73" s="11"/>
      <c r="L73" s="12"/>
      <c r="M73" s="12"/>
    </row>
    <row r="74" spans="2:13" ht="27.75" customHeight="1" thickBot="1">
      <c r="B74" s="180" t="s">
        <v>82</v>
      </c>
      <c r="C74" s="186" t="s">
        <v>46</v>
      </c>
      <c r="D74" s="159"/>
      <c r="E74" s="183" t="s">
        <v>79</v>
      </c>
      <c r="F74" s="184"/>
      <c r="G74" s="184"/>
      <c r="H74" s="184"/>
      <c r="I74" s="185"/>
      <c r="J74" s="6"/>
      <c r="K74" s="163" t="s">
        <v>84</v>
      </c>
      <c r="L74" s="164"/>
      <c r="M74" s="165"/>
    </row>
    <row r="75" spans="2:13" ht="3" customHeight="1" thickBot="1">
      <c r="B75" s="181"/>
      <c r="C75" s="6"/>
      <c r="D75" s="9"/>
      <c r="E75" s="9"/>
      <c r="F75" s="9"/>
      <c r="G75" s="9"/>
      <c r="H75" s="9"/>
      <c r="I75" s="9"/>
      <c r="J75" s="6"/>
      <c r="K75" s="166"/>
      <c r="L75" s="167"/>
      <c r="M75" s="168"/>
    </row>
    <row r="76" spans="2:13" ht="42" customHeight="1" thickBot="1">
      <c r="B76" s="181"/>
      <c r="C76" s="120" t="s">
        <v>86</v>
      </c>
      <c r="D76" s="173"/>
      <c r="E76" s="174" t="s">
        <v>89</v>
      </c>
      <c r="F76" s="175"/>
      <c r="G76" s="175"/>
      <c r="H76" s="175"/>
      <c r="I76" s="176"/>
      <c r="J76" s="6"/>
      <c r="K76" s="169"/>
      <c r="L76" s="170"/>
      <c r="M76" s="171"/>
    </row>
    <row r="77" spans="2:13" ht="3" customHeight="1">
      <c r="B77" s="6"/>
      <c r="C77" s="9"/>
      <c r="D77" s="9"/>
      <c r="E77" s="9"/>
      <c r="F77" s="9"/>
      <c r="G77" s="9"/>
      <c r="H77" s="9"/>
      <c r="I77" s="9"/>
      <c r="J77" s="9"/>
      <c r="K77" s="11"/>
      <c r="L77" s="12"/>
      <c r="M77" s="12"/>
    </row>
    <row r="78" spans="2:13" ht="13.5">
      <c r="B78" s="129" t="s">
        <v>25</v>
      </c>
      <c r="C78" s="129"/>
      <c r="D78" s="129"/>
      <c r="E78" s="129"/>
      <c r="F78" s="129"/>
      <c r="G78" s="129"/>
      <c r="H78" s="129"/>
      <c r="I78" s="129"/>
      <c r="J78" s="129"/>
      <c r="K78" s="129"/>
      <c r="L78" s="129"/>
      <c r="M78" s="129"/>
    </row>
    <row r="79" spans="2:13" ht="3.75" customHeight="1">
      <c r="B79" s="4"/>
      <c r="C79" s="4"/>
      <c r="D79" s="4"/>
      <c r="E79" s="4"/>
      <c r="F79" s="4"/>
      <c r="G79" s="4"/>
      <c r="H79" s="4"/>
      <c r="I79" s="4"/>
      <c r="J79" s="4"/>
      <c r="K79" s="4"/>
      <c r="L79" s="4"/>
      <c r="M79" s="4"/>
    </row>
    <row r="80" spans="2:13" ht="39" customHeight="1">
      <c r="B80" s="187" t="s">
        <v>24</v>
      </c>
      <c r="C80" s="188"/>
      <c r="D80" s="189">
        <f>$D$24*$K$56</f>
        <v>0</v>
      </c>
      <c r="E80" s="189"/>
      <c r="F80" s="2" t="s">
        <v>100</v>
      </c>
      <c r="G80" s="190" t="s">
        <v>71</v>
      </c>
      <c r="H80" s="191"/>
      <c r="I80" s="187" t="s">
        <v>24</v>
      </c>
      <c r="J80" s="188"/>
      <c r="K80" s="192">
        <f>$D$80/1000</f>
        <v>0</v>
      </c>
      <c r="L80" s="193"/>
      <c r="M80" s="2" t="s">
        <v>101</v>
      </c>
    </row>
    <row r="81" spans="2:13" ht="3" customHeight="1">
      <c r="B81" s="23"/>
      <c r="C81" s="23"/>
      <c r="D81" s="23"/>
      <c r="E81" s="23"/>
      <c r="F81" s="23"/>
      <c r="G81" s="23"/>
      <c r="H81" s="23"/>
      <c r="I81" s="23"/>
      <c r="J81" s="23"/>
      <c r="K81" s="23"/>
      <c r="L81" s="23"/>
      <c r="M81" s="23"/>
    </row>
    <row r="82" spans="2:13" ht="39" customHeight="1">
      <c r="B82" s="187" t="s">
        <v>99</v>
      </c>
      <c r="C82" s="188"/>
      <c r="D82" s="194">
        <f>$D$80*$D$30</f>
        <v>0</v>
      </c>
      <c r="E82" s="189"/>
      <c r="F82" s="24" t="s">
        <v>102</v>
      </c>
      <c r="G82" s="190" t="s">
        <v>71</v>
      </c>
      <c r="H82" s="191"/>
      <c r="I82" s="187" t="s">
        <v>99</v>
      </c>
      <c r="J82" s="188"/>
      <c r="K82" s="192">
        <f>$K$80*$D$30</f>
        <v>0</v>
      </c>
      <c r="L82" s="193"/>
      <c r="M82" s="24" t="s">
        <v>26</v>
      </c>
    </row>
    <row r="83" spans="2:13" ht="3" customHeight="1">
      <c r="B83" s="23"/>
      <c r="C83" s="23"/>
      <c r="D83" s="23"/>
      <c r="E83" s="23"/>
      <c r="F83" s="23"/>
      <c r="G83" s="23"/>
      <c r="H83" s="23"/>
      <c r="I83" s="23"/>
      <c r="J83" s="23"/>
      <c r="K83" s="23"/>
      <c r="L83" s="23"/>
      <c r="M83" s="23"/>
    </row>
    <row r="84" spans="2:13" ht="12.75" customHeight="1">
      <c r="B84" s="129" t="s">
        <v>74</v>
      </c>
      <c r="C84" s="129"/>
      <c r="D84" s="129"/>
      <c r="E84" s="129"/>
      <c r="F84" s="129"/>
      <c r="G84" s="129"/>
      <c r="H84" s="129"/>
      <c r="I84" s="129"/>
      <c r="J84" s="129"/>
      <c r="K84" s="129"/>
      <c r="L84" s="129"/>
      <c r="M84" s="129"/>
    </row>
    <row r="85" spans="2:13" ht="3" customHeight="1">
      <c r="B85" s="23"/>
      <c r="C85" s="23"/>
      <c r="D85" s="23"/>
      <c r="E85" s="23"/>
      <c r="F85" s="23"/>
      <c r="G85" s="23"/>
      <c r="H85" s="23"/>
      <c r="I85" s="23"/>
      <c r="J85" s="23"/>
      <c r="K85" s="23"/>
      <c r="L85" s="23"/>
      <c r="M85" s="23"/>
    </row>
    <row r="86" spans="2:13" ht="19.5" customHeight="1">
      <c r="B86" s="195" t="s">
        <v>87</v>
      </c>
      <c r="C86" s="113"/>
      <c r="D86" s="113"/>
      <c r="E86" s="196"/>
      <c r="F86" s="197" t="str">
        <f>$E$68</f>
        <v>選択してください</v>
      </c>
      <c r="G86" s="198"/>
      <c r="H86" s="198"/>
      <c r="I86" s="198"/>
      <c r="J86" s="199"/>
      <c r="K86" s="23"/>
      <c r="L86" s="23"/>
      <c r="M86" s="23"/>
    </row>
    <row r="87" spans="2:13" ht="3" customHeight="1">
      <c r="B87" s="23"/>
      <c r="C87" s="23"/>
      <c r="D87" s="23"/>
      <c r="E87" s="23"/>
      <c r="F87" s="23"/>
      <c r="G87" s="23"/>
      <c r="H87" s="23"/>
      <c r="I87" s="23"/>
      <c r="J87" s="23"/>
      <c r="K87" s="23"/>
      <c r="L87" s="23"/>
      <c r="M87" s="23"/>
    </row>
    <row r="88" spans="2:7" ht="19.5" customHeight="1">
      <c r="B88" s="151" t="s">
        <v>23</v>
      </c>
      <c r="C88" s="113"/>
      <c r="D88" s="113"/>
      <c r="E88" s="56" t="str">
        <f>$D$30&amp;"年"</f>
        <v>0年</v>
      </c>
      <c r="F88" s="197" t="str">
        <f>$G$30</f>
        <v>法定耐用年数を記入</v>
      </c>
      <c r="G88" s="199"/>
    </row>
    <row r="89" ht="3" customHeight="1"/>
    <row r="90" spans="2:13" ht="19.5" customHeight="1">
      <c r="B90" s="195" t="s">
        <v>39</v>
      </c>
      <c r="C90" s="113"/>
      <c r="D90" s="113"/>
      <c r="E90" s="197" t="str">
        <f>$D$16</f>
        <v>選択してください</v>
      </c>
      <c r="F90" s="198"/>
      <c r="G90" s="198"/>
      <c r="H90" s="198"/>
      <c r="I90" s="199"/>
      <c r="J90" s="23"/>
      <c r="K90" s="23"/>
      <c r="L90" s="23"/>
      <c r="M90" s="23"/>
    </row>
    <row r="91" ht="19.5" customHeight="1"/>
    <row r="92" ht="19.5" customHeight="1"/>
    <row r="93" ht="19.5" customHeight="1"/>
  </sheetData>
  <sheetProtection password="E9BB" sheet="1" objects="1" selectLockedCells="1"/>
  <mergeCells count="109">
    <mergeCell ref="B86:E86"/>
    <mergeCell ref="F86:J86"/>
    <mergeCell ref="B88:D88"/>
    <mergeCell ref="F88:G88"/>
    <mergeCell ref="B90:D90"/>
    <mergeCell ref="E90:I90"/>
    <mergeCell ref="B82:C82"/>
    <mergeCell ref="D82:E82"/>
    <mergeCell ref="G82:H82"/>
    <mergeCell ref="I82:J82"/>
    <mergeCell ref="K82:L82"/>
    <mergeCell ref="B84:M84"/>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H24:H25"/>
    <mergeCell ref="B27:M28"/>
    <mergeCell ref="B30:C30"/>
    <mergeCell ref="D30:E30"/>
    <mergeCell ref="G30:H30"/>
    <mergeCell ref="B32:M32"/>
    <mergeCell ref="B18:C19"/>
    <mergeCell ref="D18:H19"/>
    <mergeCell ref="J18:M24"/>
    <mergeCell ref="B21:C22"/>
    <mergeCell ref="D21:H22"/>
    <mergeCell ref="B24:C25"/>
    <mergeCell ref="D24:D25"/>
    <mergeCell ref="E24:E25"/>
    <mergeCell ref="F24:F25"/>
    <mergeCell ref="G24:G25"/>
    <mergeCell ref="B13:C14"/>
    <mergeCell ref="E13:F13"/>
    <mergeCell ref="D14:E14"/>
    <mergeCell ref="F14:G14"/>
    <mergeCell ref="H14:M14"/>
    <mergeCell ref="B16:C16"/>
    <mergeCell ref="D16:E16"/>
    <mergeCell ref="G16:M16"/>
    <mergeCell ref="B2:M2"/>
    <mergeCell ref="B4:M4"/>
    <mergeCell ref="B6:M7"/>
    <mergeCell ref="B9:C9"/>
    <mergeCell ref="D9:M9"/>
    <mergeCell ref="B11:M11"/>
  </mergeCells>
  <conditionalFormatting sqref="C72:I72">
    <cfRule type="expression" priority="2" dxfId="0" stopIfTrue="1">
      <formula>$E$68="従来設備・施設の実測データ"</formula>
    </cfRule>
  </conditionalFormatting>
  <conditionalFormatting sqref="B18:C19">
    <cfRule type="expression" priority="3" dxfId="0" stopIfTrue="1">
      <formula>$D$16="新設"</formula>
    </cfRule>
  </conditionalFormatting>
  <conditionalFormatting sqref="D18:H19">
    <cfRule type="expression" priority="1"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D16:E16">
      <formula1>"選択してください,新設,入れ替え"</formula1>
    </dataValidation>
    <dataValidation type="list" allowBlank="1" showInputMessage="1" showErrorMessage="1" sqref="F24:F25">
      <formula1>$T$12:$T$22</formula1>
    </dataValidation>
  </dataValidations>
  <printOptions/>
  <pageMargins left="0.7" right="0.7" top="0.75" bottom="0.75" header="0.3" footer="0.3"/>
  <pageSetup horizontalDpi="600" verticalDpi="600" orientation="landscape" paperSize="9" scale="44"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E12"/>
  <sheetViews>
    <sheetView zoomScaleSheetLayoutView="100" zoomScalePageLayoutView="0" workbookViewId="0" topLeftCell="A1">
      <selection activeCell="B2" sqref="B2:E2"/>
    </sheetView>
  </sheetViews>
  <sheetFormatPr defaultColWidth="0" defaultRowHeight="15"/>
  <cols>
    <col min="1" max="1" width="2.00390625" style="33" customWidth="1"/>
    <col min="2" max="2" width="11.421875" style="33" customWidth="1"/>
    <col min="3" max="3" width="20.28125" style="33" customWidth="1"/>
    <col min="4" max="4" width="48.421875" style="33" customWidth="1"/>
    <col min="5" max="5" width="52.00390625" style="33" customWidth="1"/>
    <col min="6" max="6" width="2.00390625" style="33" customWidth="1"/>
    <col min="7" max="16384" width="0" style="33" hidden="1" customWidth="1"/>
  </cols>
  <sheetData>
    <row r="2" spans="2:5" ht="17.25">
      <c r="B2" s="200" t="s">
        <v>114</v>
      </c>
      <c r="C2" s="200"/>
      <c r="D2" s="200"/>
      <c r="E2" s="200"/>
    </row>
    <row r="4" spans="2:5" ht="13.5">
      <c r="B4" s="34" t="s">
        <v>109</v>
      </c>
      <c r="C4" s="35" t="s">
        <v>108</v>
      </c>
      <c r="D4" s="35" t="s">
        <v>107</v>
      </c>
      <c r="E4" s="36" t="s">
        <v>106</v>
      </c>
    </row>
    <row r="5" spans="2:5" ht="27">
      <c r="B5" s="37">
        <v>42865</v>
      </c>
      <c r="C5" s="38" t="s">
        <v>110</v>
      </c>
      <c r="D5" s="39" t="s">
        <v>105</v>
      </c>
      <c r="E5" s="40" t="s">
        <v>104</v>
      </c>
    </row>
    <row r="6" spans="2:5" ht="27">
      <c r="B6" s="37">
        <v>42865</v>
      </c>
      <c r="C6" s="38" t="s">
        <v>111</v>
      </c>
      <c r="D6" s="39" t="s">
        <v>105</v>
      </c>
      <c r="E6" s="40" t="s">
        <v>104</v>
      </c>
    </row>
    <row r="7" spans="2:5" ht="27">
      <c r="B7" s="37">
        <v>42865</v>
      </c>
      <c r="C7" s="38" t="s">
        <v>112</v>
      </c>
      <c r="D7" s="39" t="s">
        <v>105</v>
      </c>
      <c r="E7" s="40" t="s">
        <v>104</v>
      </c>
    </row>
    <row r="8" spans="2:5" ht="27">
      <c r="B8" s="37">
        <v>42865</v>
      </c>
      <c r="C8" s="38" t="s">
        <v>113</v>
      </c>
      <c r="D8" s="39" t="s">
        <v>105</v>
      </c>
      <c r="E8" s="40" t="s">
        <v>104</v>
      </c>
    </row>
    <row r="9" spans="2:5" ht="13.5">
      <c r="B9" s="41">
        <v>42888</v>
      </c>
      <c r="C9" s="42" t="s">
        <v>115</v>
      </c>
      <c r="D9" s="43" t="s">
        <v>116</v>
      </c>
      <c r="E9" s="44" t="s">
        <v>117</v>
      </c>
    </row>
    <row r="10" spans="2:5" ht="27">
      <c r="B10" s="57">
        <v>45329</v>
      </c>
      <c r="C10" s="58" t="s">
        <v>119</v>
      </c>
      <c r="D10" s="59" t="s">
        <v>120</v>
      </c>
      <c r="E10" s="60" t="s">
        <v>130</v>
      </c>
    </row>
    <row r="11" spans="2:5" ht="13.5">
      <c r="B11" s="57">
        <v>45329</v>
      </c>
      <c r="C11" s="61" t="s">
        <v>122</v>
      </c>
      <c r="D11" s="62" t="s">
        <v>121</v>
      </c>
      <c r="E11" s="63" t="s">
        <v>131</v>
      </c>
    </row>
    <row r="12" spans="2:5" ht="13.5">
      <c r="B12" s="57">
        <v>45329</v>
      </c>
      <c r="C12" s="61" t="s">
        <v>132</v>
      </c>
      <c r="D12" s="62" t="s">
        <v>133</v>
      </c>
      <c r="E12" s="63" t="s">
        <v>134</v>
      </c>
    </row>
  </sheetData>
  <sheetProtection password="E9BB" sheet="1" objects="1" selectLockedCells="1" selectUnlockedCells="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2023-11-09T04:25:18Z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f701c1f9-3a0d-4149-bf0a-c7ef4abb4a27</vt:lpwstr>
  </property>
  <property fmtid="{D5CDD505-2E9C-101B-9397-08002B2CF9AE}" pid="8" name="MSIP_Label_ea60d57e-af5b-4752-ac57-3e4f28ca11dc_ContentBits">
    <vt:lpwstr>0</vt:lpwstr>
  </property>
</Properties>
</file>