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D52A1A8E-E1CA-4A99-8F9E-24FE82F8828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.見積書様式（整備）" sheetId="18" r:id="rId1"/>
    <sheet name="2.見積書様式（運用）" sheetId="8" r:id="rId2"/>
  </sheets>
  <definedNames>
    <definedName name="_xlnm.Print_Titles" localSheetId="0">'1.見積書様式（整備）'!$1:$13</definedName>
    <definedName name="_xlnm.Print_Titles" localSheetId="1">'2.見積書様式（運用）'!$1:$12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8" l="1"/>
  <c r="K13" i="8"/>
  <c r="K32" i="8" s="1"/>
  <c r="B31" i="8"/>
  <c r="B30" i="8"/>
  <c r="B29" i="8"/>
  <c r="B28" i="8"/>
  <c r="B27" i="8"/>
  <c r="K30" i="18"/>
  <c r="B26" i="8"/>
  <c r="K15" i="18"/>
  <c r="I19" i="18" l="1"/>
  <c r="I30" i="18" s="1"/>
  <c r="K16" i="18" l="1"/>
  <c r="K17" i="18"/>
  <c r="K23" i="18" l="1"/>
  <c r="K22" i="18"/>
  <c r="K21" i="18"/>
  <c r="K20" i="18"/>
  <c r="K19" i="18" s="1"/>
  <c r="K18" i="18" l="1"/>
  <c r="K31" i="18" l="1"/>
  <c r="K32" i="18" s="1"/>
  <c r="H9" i="18" s="1"/>
  <c r="B20" i="8"/>
  <c r="B24" i="8" l="1"/>
  <c r="B23" i="8"/>
  <c r="B29" i="18"/>
  <c r="K33" i="8" l="1"/>
  <c r="H8" i="18"/>
  <c r="K34" i="8" l="1"/>
  <c r="H8" i="8" s="1"/>
</calcChain>
</file>

<file path=xl/sharedStrings.xml><?xml version="1.0" encoding="utf-8"?>
<sst xmlns="http://schemas.openxmlformats.org/spreadsheetml/2006/main" count="91" uniqueCount="75">
  <si>
    <t>見積金額
（千円）</t>
    <rPh sb="0" eb="2">
      <t>ミツモリ</t>
    </rPh>
    <rPh sb="2" eb="4">
      <t>キンガク</t>
    </rPh>
    <rPh sb="6" eb="8">
      <t>センエン</t>
    </rPh>
    <phoneticPr fontId="1"/>
  </si>
  <si>
    <t>運用等経費</t>
    <rPh sb="0" eb="3">
      <t>ウンヨウナド</t>
    </rPh>
    <rPh sb="3" eb="5">
      <t>ケイヒ</t>
    </rPh>
    <phoneticPr fontId="2"/>
  </si>
  <si>
    <t>整備経費</t>
    <rPh sb="0" eb="2">
      <t>セイビ</t>
    </rPh>
    <rPh sb="2" eb="4">
      <t>ケイヒ</t>
    </rPh>
    <phoneticPr fontId="2"/>
  </si>
  <si>
    <t>ハードウェア保守経費</t>
    <rPh sb="6" eb="8">
      <t>ホシュ</t>
    </rPh>
    <rPh sb="8" eb="10">
      <t>ケイヒ</t>
    </rPh>
    <phoneticPr fontId="2"/>
  </si>
  <si>
    <t>ソフトウェア保守経費</t>
    <rPh sb="6" eb="8">
      <t>ホシュ</t>
    </rPh>
    <rPh sb="8" eb="10">
      <t>ケイヒ</t>
    </rPh>
    <phoneticPr fontId="2"/>
  </si>
  <si>
    <t>システム名</t>
    <rPh sb="4" eb="5">
      <t>メイ</t>
    </rPh>
    <phoneticPr fontId="2"/>
  </si>
  <si>
    <t>大分類</t>
    <rPh sb="0" eb="3">
      <t>ダイブンルイ</t>
    </rPh>
    <phoneticPr fontId="2"/>
  </si>
  <si>
    <t>整備</t>
  </si>
  <si>
    <r>
      <t>工数(人月)</t>
    </r>
    <r>
      <rPr>
        <vertAlign val="superscript"/>
        <sz val="12"/>
        <color theme="1"/>
        <rFont val="ＭＳ Ｐゴシック"/>
        <family val="3"/>
        <charset val="128"/>
        <scheme val="minor"/>
      </rPr>
      <t>(※3)</t>
    </r>
    <rPh sb="0" eb="2">
      <t>コウスウ</t>
    </rPh>
    <rPh sb="3" eb="5">
      <t>ニンゲツ</t>
    </rPh>
    <phoneticPr fontId="2"/>
  </si>
  <si>
    <t>見積総計（千円）（税込）</t>
    <rPh sb="0" eb="2">
      <t>ミツ</t>
    </rPh>
    <rPh sb="2" eb="4">
      <t>ソウケイ</t>
    </rPh>
    <rPh sb="5" eb="6">
      <t>セン</t>
    </rPh>
    <rPh sb="6" eb="7">
      <t>エン</t>
    </rPh>
    <rPh sb="9" eb="11">
      <t>ゼイコミ</t>
    </rPh>
    <phoneticPr fontId="2"/>
  </si>
  <si>
    <t>NO</t>
    <phoneticPr fontId="2"/>
  </si>
  <si>
    <t>工数
（人月）</t>
    <rPh sb="0" eb="2">
      <t>コウスウ</t>
    </rPh>
    <rPh sb="4" eb="5">
      <t>ニン</t>
    </rPh>
    <rPh sb="5" eb="6">
      <t>ツキ</t>
    </rPh>
    <phoneticPr fontId="2"/>
  </si>
  <si>
    <t>人月単価
（千円）</t>
    <rPh sb="0" eb="1">
      <t>ニン</t>
    </rPh>
    <rPh sb="1" eb="2">
      <t>ツキ</t>
    </rPh>
    <rPh sb="2" eb="4">
      <t>タンカ</t>
    </rPh>
    <rPh sb="6" eb="8">
      <t>センエン</t>
    </rPh>
    <phoneticPr fontId="2"/>
  </si>
  <si>
    <t>見積金額
（千円）</t>
    <rPh sb="0" eb="2">
      <t>ミツモリ</t>
    </rPh>
    <rPh sb="2" eb="4">
      <t>キンガク</t>
    </rPh>
    <rPh sb="6" eb="8">
      <t>センエン</t>
    </rPh>
    <phoneticPr fontId="2"/>
  </si>
  <si>
    <t>備考/留意事項</t>
    <rPh sb="0" eb="2">
      <t>ビコウ</t>
    </rPh>
    <rPh sb="3" eb="5">
      <t>リュウイ</t>
    </rPh>
    <rPh sb="5" eb="7">
      <t>ジコウ</t>
    </rPh>
    <phoneticPr fontId="2"/>
  </si>
  <si>
    <t>調査研究等経費</t>
    <rPh sb="0" eb="2">
      <t>チョウサ</t>
    </rPh>
    <rPh sb="2" eb="4">
      <t>ケンキュウ</t>
    </rPh>
    <rPh sb="4" eb="5">
      <t>ナド</t>
    </rPh>
    <rPh sb="5" eb="7">
      <t>ケイヒ</t>
    </rPh>
    <phoneticPr fontId="2"/>
  </si>
  <si>
    <t>据付調整経費</t>
    <rPh sb="0" eb="2">
      <t>スエツケ</t>
    </rPh>
    <rPh sb="2" eb="4">
      <t>チョウセイ</t>
    </rPh>
    <rPh sb="4" eb="6">
      <t>ケイヒ</t>
    </rPh>
    <phoneticPr fontId="2"/>
  </si>
  <si>
    <t>廃棄経費</t>
    <rPh sb="0" eb="2">
      <t>ハイキ</t>
    </rPh>
    <rPh sb="2" eb="4">
      <t>ケイヒ</t>
    </rPh>
    <phoneticPr fontId="2"/>
  </si>
  <si>
    <t>プロジェクト管理支援経費</t>
    <rPh sb="6" eb="8">
      <t>カンリ</t>
    </rPh>
    <rPh sb="8" eb="10">
      <t>シエン</t>
    </rPh>
    <rPh sb="10" eb="12">
      <t>ケイヒ</t>
    </rPh>
    <phoneticPr fontId="2"/>
  </si>
  <si>
    <t>ハードウェア買取経費</t>
    <rPh sb="6" eb="8">
      <t>カイトリ</t>
    </rPh>
    <rPh sb="8" eb="10">
      <t>ケイヒ</t>
    </rPh>
    <phoneticPr fontId="2"/>
  </si>
  <si>
    <t>ソフトウェア買取経費</t>
    <rPh sb="6" eb="8">
      <t>カイトリ</t>
    </rPh>
    <rPh sb="8" eb="10">
      <t>ケイヒ</t>
    </rPh>
    <phoneticPr fontId="2"/>
  </si>
  <si>
    <t>その他整備経費</t>
    <rPh sb="2" eb="3">
      <t>タ</t>
    </rPh>
    <rPh sb="3" eb="5">
      <t>セイビ</t>
    </rPh>
    <rPh sb="5" eb="7">
      <t>ケイヒ</t>
    </rPh>
    <phoneticPr fontId="2"/>
  </si>
  <si>
    <t>工数計</t>
    <rPh sb="0" eb="2">
      <t>コウスウ</t>
    </rPh>
    <rPh sb="2" eb="3">
      <t>ケイ</t>
    </rPh>
    <phoneticPr fontId="2"/>
  </si>
  <si>
    <t>計</t>
    <rPh sb="0" eb="1">
      <t>ケイ</t>
    </rPh>
    <phoneticPr fontId="2"/>
  </si>
  <si>
    <t>合　計</t>
    <rPh sb="0" eb="1">
      <t>ゴウ</t>
    </rPh>
    <rPh sb="2" eb="3">
      <t>ケイ</t>
    </rPh>
    <phoneticPr fontId="2"/>
  </si>
  <si>
    <t>1.5.1</t>
    <phoneticPr fontId="2"/>
  </si>
  <si>
    <t>1.10</t>
  </si>
  <si>
    <t>1.11</t>
  </si>
  <si>
    <t>施設整備等経費</t>
    <phoneticPr fontId="2"/>
  </si>
  <si>
    <t>　　　　</t>
    <phoneticPr fontId="2"/>
  </si>
  <si>
    <r>
      <t>経費
区分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ケイヒ</t>
    </rPh>
    <rPh sb="3" eb="5">
      <t>クブン</t>
    </rPh>
    <phoneticPr fontId="2"/>
  </si>
  <si>
    <t>システム運用経費</t>
    <rPh sb="4" eb="6">
      <t>ウンヨウ</t>
    </rPh>
    <rPh sb="6" eb="8">
      <t>ケイヒ</t>
    </rPh>
    <phoneticPr fontId="2"/>
  </si>
  <si>
    <t>業務運用支援経費</t>
    <rPh sb="0" eb="2">
      <t>ギョウム</t>
    </rPh>
    <rPh sb="2" eb="4">
      <t>ウンヨウ</t>
    </rPh>
    <rPh sb="4" eb="6">
      <t>シエン</t>
    </rPh>
    <rPh sb="6" eb="8">
      <t>ケイヒ</t>
    </rPh>
    <phoneticPr fontId="2"/>
  </si>
  <si>
    <t>操作研修等経費</t>
    <rPh sb="0" eb="2">
      <t>ソウサ</t>
    </rPh>
    <rPh sb="2" eb="4">
      <t>ケンシュウ</t>
    </rPh>
    <rPh sb="4" eb="5">
      <t>ナド</t>
    </rPh>
    <rPh sb="5" eb="7">
      <t>ケイヒ</t>
    </rPh>
    <phoneticPr fontId="2"/>
  </si>
  <si>
    <t>ヘルプデスク経費</t>
    <rPh sb="6" eb="8">
      <t>ケイヒ</t>
    </rPh>
    <phoneticPr fontId="2"/>
  </si>
  <si>
    <t>コールセンター経費</t>
    <rPh sb="7" eb="9">
      <t>ケイヒ</t>
    </rPh>
    <phoneticPr fontId="2"/>
  </si>
  <si>
    <t>アプリケーション保守経費</t>
    <rPh sb="8" eb="10">
      <t>ホシュ</t>
    </rPh>
    <rPh sb="10" eb="12">
      <t>ケイヒ</t>
    </rPh>
    <phoneticPr fontId="2"/>
  </si>
  <si>
    <t>工数（人月）
・期間（ヶ月）</t>
    <rPh sb="0" eb="2">
      <t>コウスウ</t>
    </rPh>
    <rPh sb="3" eb="4">
      <t>ニン</t>
    </rPh>
    <rPh sb="4" eb="5">
      <t>ツキ</t>
    </rPh>
    <phoneticPr fontId="1"/>
  </si>
  <si>
    <t>月単価
（千円）</t>
    <rPh sb="0" eb="1">
      <t>ツキ</t>
    </rPh>
    <rPh sb="1" eb="3">
      <t>タンカ</t>
    </rPh>
    <rPh sb="5" eb="7">
      <t>センエン</t>
    </rPh>
    <phoneticPr fontId="1"/>
  </si>
  <si>
    <t>監査経費</t>
    <rPh sb="0" eb="2">
      <t>カンサ</t>
    </rPh>
    <rPh sb="2" eb="4">
      <t>ケイヒ</t>
    </rPh>
    <phoneticPr fontId="2"/>
  </si>
  <si>
    <t>情報セキュリティ検査経費</t>
    <rPh sb="0" eb="2">
      <t>ジョウホウ</t>
    </rPh>
    <rPh sb="8" eb="10">
      <t>ケンサ</t>
    </rPh>
    <rPh sb="10" eb="12">
      <t>ケイヒ</t>
    </rPh>
    <phoneticPr fontId="2"/>
  </si>
  <si>
    <t>サービス利用料</t>
    <rPh sb="4" eb="7">
      <t>リヨウリョウ</t>
    </rPh>
    <phoneticPr fontId="2"/>
  </si>
  <si>
    <t>通信回線料</t>
    <rPh sb="0" eb="2">
      <t>ツウシン</t>
    </rPh>
    <rPh sb="2" eb="4">
      <t>カイセン</t>
    </rPh>
    <rPh sb="4" eb="5">
      <t>リョウ</t>
    </rPh>
    <phoneticPr fontId="2"/>
  </si>
  <si>
    <t>施設利用等経費</t>
    <rPh sb="0" eb="2">
      <t>シセツ</t>
    </rPh>
    <rPh sb="2" eb="4">
      <t>リヨウ</t>
    </rPh>
    <rPh sb="4" eb="5">
      <t>ナド</t>
    </rPh>
    <rPh sb="5" eb="7">
      <t>ケイヒ</t>
    </rPh>
    <phoneticPr fontId="2"/>
  </si>
  <si>
    <t>その他運用等経費</t>
    <rPh sb="2" eb="3">
      <t>タ</t>
    </rPh>
    <rPh sb="3" eb="5">
      <t>ウンヨウ</t>
    </rPh>
    <rPh sb="5" eb="6">
      <t>ナド</t>
    </rPh>
    <rPh sb="6" eb="8">
      <t>ケイヒ</t>
    </rPh>
    <phoneticPr fontId="2"/>
  </si>
  <si>
    <t>運用</t>
    <phoneticPr fontId="2"/>
  </si>
  <si>
    <t>ハードウェア借料</t>
    <rPh sb="6" eb="8">
      <t>シャクリョウ</t>
    </rPh>
    <phoneticPr fontId="2"/>
  </si>
  <si>
    <t>　※1 経費区分の摘要は標準ガイドライン（別紙２）を参照すること。</t>
    <phoneticPr fontId="2"/>
  </si>
  <si>
    <t>総合テスト</t>
    <rPh sb="0" eb="2">
      <t>ソウゴウ</t>
    </rPh>
    <phoneticPr fontId="2"/>
  </si>
  <si>
    <t>ソフトウェア借料</t>
    <rPh sb="6" eb="8">
      <t>シャクリョウ</t>
    </rPh>
    <phoneticPr fontId="2"/>
  </si>
  <si>
    <t>貴社で用意する開発・テスト環境等を含む</t>
    <rPh sb="0" eb="2">
      <t>キシャ</t>
    </rPh>
    <rPh sb="3" eb="5">
      <t>ヨウイ</t>
    </rPh>
    <rPh sb="7" eb="9">
      <t>カイハツ</t>
    </rPh>
    <phoneticPr fontId="2"/>
  </si>
  <si>
    <t>(ハードウェアの買取はない想定)</t>
    <rPh sb="8" eb="10">
      <t>カイトリ</t>
    </rPh>
    <rPh sb="13" eb="15">
      <t>ソウテイ</t>
    </rPh>
    <phoneticPr fontId="2"/>
  </si>
  <si>
    <t>結合テスト</t>
    <rPh sb="0" eb="2">
      <t>ケツゴウ</t>
    </rPh>
    <phoneticPr fontId="2"/>
  </si>
  <si>
    <t>1.5.3</t>
    <phoneticPr fontId="2"/>
  </si>
  <si>
    <t>（本調達で特段経費は発生しない想定）</t>
    <rPh sb="1" eb="2">
      <t>ホン</t>
    </rPh>
    <rPh sb="2" eb="4">
      <t>チョウタツ</t>
    </rPh>
    <rPh sb="5" eb="7">
      <t>トクダン</t>
    </rPh>
    <rPh sb="7" eb="9">
      <t>ケイヒ</t>
    </rPh>
    <rPh sb="10" eb="12">
      <t>ハッセイ</t>
    </rPh>
    <rPh sb="15" eb="17">
      <t>ソウテイ</t>
    </rPh>
    <phoneticPr fontId="2"/>
  </si>
  <si>
    <t>(ソフトウェアの買取はない想定)</t>
    <rPh sb="8" eb="10">
      <t>カイトリ</t>
    </rPh>
    <rPh sb="13" eb="15">
      <t>ソウテイ</t>
    </rPh>
    <phoneticPr fontId="2"/>
  </si>
  <si>
    <t>費用積算書様式</t>
    <rPh sb="0" eb="2">
      <t>ヒヨウ</t>
    </rPh>
    <rPh sb="2" eb="4">
      <t>セキサン</t>
    </rPh>
    <rPh sb="4" eb="5">
      <t>ショ</t>
    </rPh>
    <phoneticPr fontId="2"/>
  </si>
  <si>
    <t>受入テスト</t>
    <rPh sb="0" eb="2">
      <t>ウケイレ</t>
    </rPh>
    <phoneticPr fontId="2"/>
  </si>
  <si>
    <t>移行経費（システム移行等）</t>
    <rPh sb="0" eb="2">
      <t>イコウ</t>
    </rPh>
    <rPh sb="2" eb="4">
      <t>ケイヒ</t>
    </rPh>
    <rPh sb="9" eb="11">
      <t>イコウ</t>
    </rPh>
    <rPh sb="11" eb="12">
      <t>トウ</t>
    </rPh>
    <phoneticPr fontId="2"/>
  </si>
  <si>
    <t>設計経費（基本設計、詳細設計等）</t>
    <rPh sb="0" eb="2">
      <t>セッケイ</t>
    </rPh>
    <rPh sb="2" eb="4">
      <t>ケイヒ</t>
    </rPh>
    <rPh sb="5" eb="7">
      <t>キホン</t>
    </rPh>
    <rPh sb="7" eb="9">
      <t>セッケイ</t>
    </rPh>
    <rPh sb="10" eb="12">
      <t>ショウサイ</t>
    </rPh>
    <rPh sb="12" eb="14">
      <t>セッケイ</t>
    </rPh>
    <rPh sb="14" eb="15">
      <t>トウ</t>
    </rPh>
    <phoneticPr fontId="2"/>
  </si>
  <si>
    <t>消費税（10%）</t>
    <rPh sb="0" eb="3">
      <t>ショウヒゼイ</t>
    </rPh>
    <phoneticPr fontId="2"/>
  </si>
  <si>
    <t>区分</t>
    <rPh sb="0" eb="2">
      <t>クブン</t>
    </rPh>
    <phoneticPr fontId="1"/>
  </si>
  <si>
    <t>クラウドサービス等の利用料を記載すること。また、区分にはSaaS, IaaS等サービスを区別するように記載すること。</t>
    <rPh sb="8" eb="9">
      <t>トウ</t>
    </rPh>
    <rPh sb="10" eb="13">
      <t>リヨウリョウ</t>
    </rPh>
    <rPh sb="14" eb="16">
      <t>キサイ</t>
    </rPh>
    <rPh sb="24" eb="26">
      <t>クブン</t>
    </rPh>
    <rPh sb="38" eb="39">
      <t>トウ</t>
    </rPh>
    <rPh sb="44" eb="46">
      <t>クベツ</t>
    </rPh>
    <rPh sb="51" eb="53">
      <t>キサイ</t>
    </rPh>
    <phoneticPr fontId="2"/>
  </si>
  <si>
    <t>　※2 積算根拠（自由形式）は別途添付すること。</t>
    <rPh sb="4" eb="6">
      <t>セキサン</t>
    </rPh>
    <phoneticPr fontId="2"/>
  </si>
  <si>
    <t xml:space="preserve">運用等経費 </t>
    <rPh sb="0" eb="3">
      <t>ウンヨウナド</t>
    </rPh>
    <rPh sb="3" eb="5">
      <t>ケイヒ</t>
    </rPh>
    <phoneticPr fontId="2"/>
  </si>
  <si>
    <t>　※3 行は適宜追加すること。</t>
    <rPh sb="4" eb="5">
      <t>ギョウ</t>
    </rPh>
    <rPh sb="6" eb="8">
      <t>テキギ</t>
    </rPh>
    <rPh sb="8" eb="10">
      <t>ツイカ</t>
    </rPh>
    <phoneticPr fontId="2"/>
  </si>
  <si>
    <t>作業名※3</t>
    <rPh sb="0" eb="2">
      <t>サギョウ</t>
    </rPh>
    <rPh sb="2" eb="3">
      <t>メイ</t>
    </rPh>
    <phoneticPr fontId="2"/>
  </si>
  <si>
    <t>　※2 積算根拠（自由形式）は別途添付すること。</t>
    <phoneticPr fontId="2"/>
  </si>
  <si>
    <t>開発経費</t>
    <rPh sb="0" eb="2">
      <t>カイハツ</t>
    </rPh>
    <rPh sb="2" eb="4">
      <t>ケイヒ</t>
    </rPh>
    <phoneticPr fontId="2"/>
  </si>
  <si>
    <t>1.5.2</t>
    <phoneticPr fontId="2"/>
  </si>
  <si>
    <t>テスト経費（結合テスト、総合テスト、受入テスト）</t>
    <rPh sb="3" eb="5">
      <t>ケイヒ</t>
    </rPh>
    <rPh sb="6" eb="8">
      <t>ケツゴウ</t>
    </rPh>
    <rPh sb="12" eb="14">
      <t>ソウゴウ</t>
    </rPh>
    <rPh sb="18" eb="20">
      <t>ウケイレ</t>
    </rPh>
    <phoneticPr fontId="2"/>
  </si>
  <si>
    <t>ＳａａＳサービス（サービス名）</t>
    <rPh sb="13" eb="14">
      <t>メイ</t>
    </rPh>
    <phoneticPr fontId="2"/>
  </si>
  <si>
    <t>ＩａａＳサービス（サービス名）</t>
    <phoneticPr fontId="2"/>
  </si>
  <si>
    <t>令和6年度環境省ＨＰシステムの構築等業務</t>
    <rPh sb="0" eb="2">
      <t>レイワ</t>
    </rPh>
    <rPh sb="3" eb="5">
      <t>ネンド</t>
    </rPh>
    <rPh sb="5" eb="8">
      <t>カンキョウショウ</t>
    </rPh>
    <rPh sb="15" eb="17">
      <t>コウチク</t>
    </rPh>
    <rPh sb="17" eb="18">
      <t>トウ</t>
    </rPh>
    <rPh sb="18" eb="20">
      <t>ギョウム</t>
    </rPh>
    <phoneticPr fontId="2"/>
  </si>
  <si>
    <t>令和6年度環境省ＨＰシステムの構築等業務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</si>
</sst>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0" fillId="0" borderId="13" xfId="0" applyBorder="1">
      <alignment vertical="center"/>
    </xf>
    <xf numFmtId="0" fontId="7" fillId="0" borderId="9" xfId="0" applyFont="1" applyBorder="1">
      <alignment vertical="center"/>
    </xf>
    <xf numFmtId="0" fontId="0" fillId="0" borderId="14" xfId="0" applyBorder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16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16" fillId="0" borderId="35" xfId="0" applyFont="1" applyBorder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vertical="top"/>
    </xf>
    <xf numFmtId="0" fontId="17" fillId="0" borderId="39" xfId="0" applyFont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10" xfId="0" applyFont="1" applyBorder="1">
      <alignment vertical="center"/>
    </xf>
    <xf numFmtId="0" fontId="15" fillId="0" borderId="4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0" fillId="0" borderId="45" xfId="0" applyBorder="1">
      <alignment vertical="center"/>
    </xf>
    <xf numFmtId="0" fontId="3" fillId="0" borderId="32" xfId="0" applyFont="1" applyBorder="1" applyAlignment="1">
      <alignment horizontal="left" vertical="center"/>
    </xf>
    <xf numFmtId="0" fontId="17" fillId="0" borderId="39" xfId="0" applyFont="1" applyBorder="1">
      <alignment vertical="center"/>
    </xf>
    <xf numFmtId="0" fontId="0" fillId="0" borderId="11" xfId="0" applyBorder="1">
      <alignment vertical="center"/>
    </xf>
    <xf numFmtId="0" fontId="17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>
      <alignment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176" fontId="3" fillId="0" borderId="3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76" fontId="3" fillId="0" borderId="37" xfId="0" applyNumberFormat="1" applyFon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view="pageBreakPreview" zoomScale="85" zoomScaleNormal="100" zoomScaleSheetLayoutView="85" workbookViewId="0">
      <selection activeCell="N8" sqref="N8"/>
    </sheetView>
  </sheetViews>
  <sheetFormatPr defaultRowHeight="13.2" x14ac:dyDescent="0.2"/>
  <cols>
    <col min="1" max="1" width="6.33203125" customWidth="1"/>
    <col min="2" max="2" width="6.77734375" customWidth="1"/>
    <col min="3" max="4" width="3.44140625" customWidth="1"/>
    <col min="5" max="6" width="3.21875" customWidth="1"/>
    <col min="7" max="7" width="39.33203125" style="5" customWidth="1"/>
    <col min="8" max="8" width="8.33203125" customWidth="1"/>
    <col min="9" max="9" width="9.109375" style="1" bestFit="1" customWidth="1"/>
    <col min="10" max="10" width="12.88671875" customWidth="1"/>
    <col min="11" max="11" width="12.6640625" customWidth="1"/>
    <col min="12" max="12" width="34.21875" customWidth="1"/>
    <col min="13" max="13" width="3.21875" customWidth="1"/>
  </cols>
  <sheetData>
    <row r="1" spans="1:13" ht="25.5" customHeight="1" x14ac:dyDescent="0.2">
      <c r="A1" s="4" t="s">
        <v>56</v>
      </c>
      <c r="I1" s="124"/>
      <c r="J1" s="125"/>
      <c r="K1" s="125"/>
      <c r="L1" s="125"/>
      <c r="M1" s="125"/>
    </row>
    <row r="3" spans="1:13" ht="19.2" x14ac:dyDescent="0.2">
      <c r="B3" s="6" t="s">
        <v>2</v>
      </c>
      <c r="C3" s="6"/>
      <c r="D3" s="6"/>
      <c r="I3" s="64"/>
    </row>
    <row r="5" spans="1:13" ht="13.8" thickBot="1" x14ac:dyDescent="0.25">
      <c r="A5" s="7"/>
      <c r="B5" s="8"/>
      <c r="C5" s="8"/>
      <c r="D5" s="8"/>
      <c r="E5" s="8"/>
      <c r="F5" s="8"/>
      <c r="G5" s="9"/>
      <c r="H5" s="8"/>
      <c r="I5" s="57"/>
      <c r="J5" s="8"/>
      <c r="K5" s="8"/>
      <c r="L5" s="8"/>
      <c r="M5" s="10"/>
    </row>
    <row r="6" spans="1:13" ht="30" customHeight="1" thickBot="1" x14ac:dyDescent="0.25">
      <c r="A6" s="11"/>
      <c r="B6" s="116" t="s">
        <v>5</v>
      </c>
      <c r="C6" s="117"/>
      <c r="D6" s="117"/>
      <c r="E6" s="118"/>
      <c r="F6" s="118"/>
      <c r="G6" s="118"/>
      <c r="H6" s="126" t="s">
        <v>73</v>
      </c>
      <c r="I6" s="127"/>
      <c r="J6" s="127"/>
      <c r="K6" s="127"/>
      <c r="L6" s="128"/>
      <c r="M6" s="12"/>
    </row>
    <row r="7" spans="1:13" ht="30" customHeight="1" thickBot="1" x14ac:dyDescent="0.25">
      <c r="A7" s="11"/>
      <c r="B7" s="116" t="s">
        <v>6</v>
      </c>
      <c r="C7" s="117"/>
      <c r="D7" s="117"/>
      <c r="E7" s="118"/>
      <c r="F7" s="118"/>
      <c r="G7" s="118"/>
      <c r="H7" s="119" t="s">
        <v>7</v>
      </c>
      <c r="I7" s="120"/>
      <c r="J7" s="120"/>
      <c r="K7" s="120"/>
      <c r="L7" s="121"/>
      <c r="M7" s="12"/>
    </row>
    <row r="8" spans="1:13" ht="30" customHeight="1" thickBot="1" x14ac:dyDescent="0.25">
      <c r="A8" s="11"/>
      <c r="B8" s="108" t="s">
        <v>8</v>
      </c>
      <c r="C8" s="109"/>
      <c r="D8" s="109"/>
      <c r="E8" s="109"/>
      <c r="F8" s="109"/>
      <c r="G8" s="109"/>
      <c r="H8" s="110">
        <f>I30</f>
        <v>0</v>
      </c>
      <c r="I8" s="120"/>
      <c r="J8" s="120"/>
      <c r="K8" s="120"/>
      <c r="L8" s="121"/>
      <c r="M8" s="12"/>
    </row>
    <row r="9" spans="1:13" ht="30" customHeight="1" thickBot="1" x14ac:dyDescent="0.25">
      <c r="A9" s="11"/>
      <c r="B9" s="108" t="s">
        <v>9</v>
      </c>
      <c r="C9" s="109"/>
      <c r="D9" s="109"/>
      <c r="E9" s="109"/>
      <c r="F9" s="109"/>
      <c r="G9" s="109"/>
      <c r="H9" s="110">
        <f>K32</f>
        <v>0</v>
      </c>
      <c r="I9" s="111"/>
      <c r="J9" s="111"/>
      <c r="K9" s="111"/>
      <c r="L9" s="112"/>
      <c r="M9" s="12"/>
    </row>
    <row r="10" spans="1:13" ht="14.4" x14ac:dyDescent="0.2">
      <c r="A10" s="11"/>
      <c r="B10" s="13"/>
      <c r="C10" s="14"/>
      <c r="D10" s="14"/>
      <c r="E10" s="14"/>
      <c r="F10" s="14"/>
      <c r="G10" s="15"/>
      <c r="H10" s="14"/>
      <c r="I10" s="58"/>
      <c r="J10" s="14"/>
      <c r="K10" s="14"/>
      <c r="L10" s="14"/>
      <c r="M10" s="12"/>
    </row>
    <row r="11" spans="1:13" ht="14.4" x14ac:dyDescent="0.2">
      <c r="A11" s="11"/>
      <c r="B11" s="14"/>
      <c r="C11" s="14"/>
      <c r="D11" s="14"/>
      <c r="E11" s="14"/>
      <c r="F11" s="14"/>
      <c r="G11" s="15"/>
      <c r="H11" s="14"/>
      <c r="I11" s="58"/>
      <c r="J11" s="14"/>
      <c r="K11" s="14"/>
      <c r="L11" s="14"/>
      <c r="M11" s="12"/>
    </row>
    <row r="12" spans="1:13" ht="13.8" thickBot="1" x14ac:dyDescent="0.25">
      <c r="A12" s="16"/>
      <c r="I12" s="59"/>
      <c r="M12" s="12"/>
    </row>
    <row r="13" spans="1:13" ht="45" customHeight="1" thickBot="1" x14ac:dyDescent="0.25">
      <c r="A13" s="16"/>
      <c r="B13" s="61" t="s">
        <v>10</v>
      </c>
      <c r="C13" s="122" t="s">
        <v>30</v>
      </c>
      <c r="D13" s="123"/>
      <c r="E13" s="113" t="s">
        <v>66</v>
      </c>
      <c r="F13" s="114"/>
      <c r="G13" s="114"/>
      <c r="H13" s="115"/>
      <c r="I13" s="62" t="s">
        <v>11</v>
      </c>
      <c r="J13" s="62" t="s">
        <v>12</v>
      </c>
      <c r="K13" s="62" t="s">
        <v>13</v>
      </c>
      <c r="L13" s="63" t="s">
        <v>14</v>
      </c>
      <c r="M13" s="12"/>
    </row>
    <row r="14" spans="1:13" ht="30" customHeight="1" x14ac:dyDescent="0.2">
      <c r="A14" s="16"/>
      <c r="B14" s="17">
        <v>1</v>
      </c>
      <c r="C14" s="101" t="s">
        <v>2</v>
      </c>
      <c r="D14" s="102"/>
      <c r="E14" s="102"/>
      <c r="F14" s="102"/>
      <c r="G14" s="102"/>
      <c r="H14" s="103"/>
      <c r="I14" s="18"/>
      <c r="J14" s="18"/>
      <c r="K14" s="18"/>
      <c r="L14" s="19"/>
      <c r="M14" s="12"/>
    </row>
    <row r="15" spans="1:13" ht="30" customHeight="1" x14ac:dyDescent="0.2">
      <c r="A15" s="16"/>
      <c r="B15" s="20">
        <v>1.1000000000000001</v>
      </c>
      <c r="C15" s="21"/>
      <c r="D15" s="67" t="s">
        <v>15</v>
      </c>
      <c r="E15" s="86"/>
      <c r="F15" s="86"/>
      <c r="G15" s="87"/>
      <c r="H15" s="88"/>
      <c r="I15" s="70"/>
      <c r="J15" s="70"/>
      <c r="K15" s="28">
        <f t="shared" ref="K15:K17" si="0">J15*I15</f>
        <v>0</v>
      </c>
      <c r="L15" s="81" t="s">
        <v>54</v>
      </c>
      <c r="M15" s="12"/>
    </row>
    <row r="16" spans="1:13" ht="30" customHeight="1" x14ac:dyDescent="0.2">
      <c r="A16" s="16"/>
      <c r="B16" s="73">
        <v>1.2</v>
      </c>
      <c r="C16" s="21"/>
      <c r="D16" s="37" t="s">
        <v>59</v>
      </c>
      <c r="E16" s="68"/>
      <c r="F16" s="68"/>
      <c r="G16" s="69"/>
      <c r="H16" s="25"/>
      <c r="I16" s="26"/>
      <c r="J16" s="27"/>
      <c r="K16" s="28">
        <f t="shared" si="0"/>
        <v>0</v>
      </c>
      <c r="L16" s="29"/>
      <c r="M16" s="12"/>
    </row>
    <row r="17" spans="1:13" ht="30" customHeight="1" x14ac:dyDescent="0.2">
      <c r="A17" s="16"/>
      <c r="B17" s="20">
        <v>1.3</v>
      </c>
      <c r="C17" s="21"/>
      <c r="D17" s="37" t="s">
        <v>68</v>
      </c>
      <c r="E17" s="68"/>
      <c r="F17" s="68"/>
      <c r="G17" s="69"/>
      <c r="H17" s="34"/>
      <c r="I17" s="26"/>
      <c r="J17" s="27"/>
      <c r="K17" s="28">
        <f t="shared" si="0"/>
        <v>0</v>
      </c>
      <c r="L17" s="84"/>
      <c r="M17" s="12"/>
    </row>
    <row r="18" spans="1:13" ht="30" customHeight="1" x14ac:dyDescent="0.2">
      <c r="A18" s="16"/>
      <c r="B18" s="20">
        <v>1.4</v>
      </c>
      <c r="C18" s="21"/>
      <c r="D18" s="37" t="s">
        <v>16</v>
      </c>
      <c r="E18" s="38"/>
      <c r="F18" s="38"/>
      <c r="G18" s="39"/>
      <c r="H18" s="34"/>
      <c r="I18" s="26"/>
      <c r="J18" s="27"/>
      <c r="K18" s="28">
        <f>J18*I18</f>
        <v>0</v>
      </c>
      <c r="L18" s="29"/>
      <c r="M18" s="12"/>
    </row>
    <row r="19" spans="1:13" ht="30" customHeight="1" x14ac:dyDescent="0.2">
      <c r="A19" s="16"/>
      <c r="B19" s="20">
        <v>1.5</v>
      </c>
      <c r="C19" s="21"/>
      <c r="D19" s="22" t="s">
        <v>70</v>
      </c>
      <c r="E19" s="23"/>
      <c r="F19" s="23"/>
      <c r="G19" s="24"/>
      <c r="H19" s="25"/>
      <c r="I19" s="27" t="str">
        <f>IF(SUM(I20:I22)=0,"",SUM(I20:I22))</f>
        <v/>
      </c>
      <c r="J19" s="27"/>
      <c r="K19" s="35">
        <f>SUM(K20:K22)</f>
        <v>0</v>
      </c>
      <c r="L19" s="29"/>
      <c r="M19" s="12"/>
    </row>
    <row r="20" spans="1:13" ht="30" customHeight="1" x14ac:dyDescent="0.2">
      <c r="A20" s="16"/>
      <c r="B20" s="20" t="s">
        <v>25</v>
      </c>
      <c r="C20" s="21"/>
      <c r="D20" s="30"/>
      <c r="E20" s="37" t="s">
        <v>52</v>
      </c>
      <c r="F20" s="23"/>
      <c r="G20" s="24"/>
      <c r="H20" s="25"/>
      <c r="I20" s="26"/>
      <c r="J20" s="27"/>
      <c r="K20" s="35">
        <f t="shared" ref="K20:K23" si="1">I20*J20</f>
        <v>0</v>
      </c>
      <c r="L20" s="29"/>
      <c r="M20" s="12"/>
    </row>
    <row r="21" spans="1:13" ht="30" customHeight="1" x14ac:dyDescent="0.2">
      <c r="A21" s="16"/>
      <c r="B21" s="20" t="s">
        <v>69</v>
      </c>
      <c r="C21" s="32"/>
      <c r="D21" s="33"/>
      <c r="E21" s="37" t="s">
        <v>48</v>
      </c>
      <c r="F21" s="23"/>
      <c r="G21" s="24"/>
      <c r="H21" s="25"/>
      <c r="I21" s="27"/>
      <c r="J21" s="27"/>
      <c r="K21" s="35">
        <f t="shared" si="1"/>
        <v>0</v>
      </c>
      <c r="L21" s="29"/>
      <c r="M21" s="12"/>
    </row>
    <row r="22" spans="1:13" ht="30" customHeight="1" x14ac:dyDescent="0.2">
      <c r="A22" s="16"/>
      <c r="B22" s="20" t="s">
        <v>53</v>
      </c>
      <c r="C22" s="21"/>
      <c r="D22" s="30"/>
      <c r="E22" s="37" t="s">
        <v>57</v>
      </c>
      <c r="F22" s="23"/>
      <c r="G22" s="24"/>
      <c r="H22" s="34"/>
      <c r="I22" s="27"/>
      <c r="J22" s="27"/>
      <c r="K22" s="35">
        <f t="shared" si="1"/>
        <v>0</v>
      </c>
      <c r="L22" s="29"/>
      <c r="M22" s="12"/>
    </row>
    <row r="23" spans="1:13" ht="30" customHeight="1" x14ac:dyDescent="0.2">
      <c r="A23" s="16"/>
      <c r="B23" s="20">
        <v>1.6</v>
      </c>
      <c r="C23" s="21"/>
      <c r="D23" s="22" t="s">
        <v>58</v>
      </c>
      <c r="E23" s="23"/>
      <c r="F23" s="23"/>
      <c r="G23" s="39"/>
      <c r="H23" s="34"/>
      <c r="I23" s="27"/>
      <c r="J23" s="27"/>
      <c r="K23" s="28">
        <f t="shared" si="1"/>
        <v>0</v>
      </c>
      <c r="L23" s="29"/>
      <c r="M23" s="12"/>
    </row>
    <row r="24" spans="1:13" s="3" customFormat="1" ht="30" customHeight="1" x14ac:dyDescent="0.2">
      <c r="A24" s="36"/>
      <c r="B24" s="20">
        <v>1.7</v>
      </c>
      <c r="C24" s="21"/>
      <c r="D24" s="37" t="s">
        <v>17</v>
      </c>
      <c r="E24" s="38"/>
      <c r="F24" s="38"/>
      <c r="G24" s="39"/>
      <c r="H24" s="34"/>
      <c r="I24" s="26"/>
      <c r="J24" s="27"/>
      <c r="K24" s="28">
        <v>0</v>
      </c>
      <c r="L24" s="29"/>
      <c r="M24" s="40"/>
    </row>
    <row r="25" spans="1:13" s="3" customFormat="1" ht="30" customHeight="1" x14ac:dyDescent="0.2">
      <c r="A25" s="36"/>
      <c r="B25" s="20">
        <v>1.8</v>
      </c>
      <c r="C25" s="21"/>
      <c r="D25" s="37" t="s">
        <v>18</v>
      </c>
      <c r="E25" s="38"/>
      <c r="F25" s="38"/>
      <c r="G25" s="39"/>
      <c r="H25" s="34"/>
      <c r="I25" s="26"/>
      <c r="J25" s="27"/>
      <c r="K25" s="28">
        <v>0</v>
      </c>
      <c r="L25" s="81" t="s">
        <v>54</v>
      </c>
      <c r="M25" s="40"/>
    </row>
    <row r="26" spans="1:13" s="3" customFormat="1" ht="30" customHeight="1" x14ac:dyDescent="0.2">
      <c r="A26" s="36"/>
      <c r="B26" s="20">
        <v>1.9</v>
      </c>
      <c r="C26" s="21"/>
      <c r="D26" s="37" t="s">
        <v>28</v>
      </c>
      <c r="E26" s="38"/>
      <c r="F26" s="38"/>
      <c r="G26" s="39"/>
      <c r="H26" s="34"/>
      <c r="I26" s="26"/>
      <c r="J26" s="27"/>
      <c r="K26" s="28">
        <v>0</v>
      </c>
      <c r="L26" s="81" t="s">
        <v>50</v>
      </c>
      <c r="M26" s="40"/>
    </row>
    <row r="27" spans="1:13" s="3" customFormat="1" ht="30" customHeight="1" x14ac:dyDescent="0.2">
      <c r="A27" s="36"/>
      <c r="B27" s="20" t="s">
        <v>26</v>
      </c>
      <c r="C27" s="21"/>
      <c r="D27" s="37" t="s">
        <v>19</v>
      </c>
      <c r="E27" s="38"/>
      <c r="F27" s="38"/>
      <c r="G27" s="39"/>
      <c r="H27" s="83"/>
      <c r="I27" s="26"/>
      <c r="J27" s="27"/>
      <c r="K27" s="28">
        <v>0</v>
      </c>
      <c r="L27" s="81" t="s">
        <v>51</v>
      </c>
      <c r="M27" s="40"/>
    </row>
    <row r="28" spans="1:13" s="3" customFormat="1" ht="30" customHeight="1" x14ac:dyDescent="0.2">
      <c r="A28" s="36"/>
      <c r="B28" s="20" t="s">
        <v>27</v>
      </c>
      <c r="C28" s="21"/>
      <c r="D28" s="37" t="s">
        <v>20</v>
      </c>
      <c r="E28" s="38"/>
      <c r="F28" s="38"/>
      <c r="G28" s="39"/>
      <c r="H28" s="34"/>
      <c r="I28" s="26"/>
      <c r="J28" s="27"/>
      <c r="K28" s="28">
        <v>0</v>
      </c>
      <c r="L28" s="81" t="s">
        <v>55</v>
      </c>
      <c r="M28" s="40"/>
    </row>
    <row r="29" spans="1:13" s="3" customFormat="1" ht="30" customHeight="1" thickBot="1" x14ac:dyDescent="0.25">
      <c r="A29" s="36"/>
      <c r="B29" s="41" t="str">
        <f>"1.12"</f>
        <v>1.12</v>
      </c>
      <c r="C29" s="42"/>
      <c r="D29" s="43" t="s">
        <v>21</v>
      </c>
      <c r="E29" s="44"/>
      <c r="F29" s="44"/>
      <c r="G29" s="45"/>
      <c r="H29" s="54"/>
      <c r="I29" s="55"/>
      <c r="J29" s="56"/>
      <c r="K29" s="94">
        <v>0</v>
      </c>
      <c r="L29" s="82"/>
      <c r="M29" s="40"/>
    </row>
    <row r="30" spans="1:13" ht="30" customHeight="1" x14ac:dyDescent="0.2">
      <c r="A30" s="16"/>
      <c r="B30" s="46" t="s">
        <v>47</v>
      </c>
      <c r="C30" s="47"/>
      <c r="D30" s="48"/>
      <c r="E30" s="48"/>
      <c r="F30" s="48"/>
      <c r="G30" s="49"/>
      <c r="H30" s="50" t="s">
        <v>22</v>
      </c>
      <c r="I30" s="60">
        <f>SUM(I16,I17,I19,I23)</f>
        <v>0</v>
      </c>
      <c r="J30" s="2" t="s">
        <v>23</v>
      </c>
      <c r="K30" s="95">
        <f>SUM(K28:K29,K26,K24,K23,K19,K18,K17,K16,K27,K25)</f>
        <v>0</v>
      </c>
      <c r="M30" s="12"/>
    </row>
    <row r="31" spans="1:13" ht="30" customHeight="1" x14ac:dyDescent="0.2">
      <c r="A31" s="16"/>
      <c r="B31" s="46" t="s">
        <v>67</v>
      </c>
      <c r="H31" s="104"/>
      <c r="I31" s="105"/>
      <c r="J31" s="51" t="s">
        <v>60</v>
      </c>
      <c r="K31" s="52">
        <f>K30*0.1</f>
        <v>0</v>
      </c>
      <c r="M31" s="12"/>
    </row>
    <row r="32" spans="1:13" ht="30" customHeight="1" thickBot="1" x14ac:dyDescent="0.25">
      <c r="A32" s="16"/>
      <c r="B32" s="46" t="s">
        <v>65</v>
      </c>
      <c r="H32" s="106"/>
      <c r="I32" s="107"/>
      <c r="J32" s="53" t="s">
        <v>24</v>
      </c>
      <c r="K32" s="85">
        <f>SUM(K30:K31)</f>
        <v>0</v>
      </c>
      <c r="M32" s="12"/>
    </row>
    <row r="33" spans="1:13" x14ac:dyDescent="0.2">
      <c r="A33" s="75"/>
      <c r="B33" s="76" t="s">
        <v>29</v>
      </c>
      <c r="C33" s="77"/>
      <c r="D33" s="77"/>
      <c r="E33" s="77"/>
      <c r="F33" s="77"/>
      <c r="G33" s="78"/>
      <c r="H33" s="77"/>
      <c r="I33" s="79"/>
      <c r="J33" s="77"/>
      <c r="K33" s="77"/>
      <c r="L33" s="77"/>
      <c r="M33" s="80"/>
    </row>
  </sheetData>
  <mergeCells count="14">
    <mergeCell ref="B7:G7"/>
    <mergeCell ref="H7:L7"/>
    <mergeCell ref="C13:D13"/>
    <mergeCell ref="I1:M1"/>
    <mergeCell ref="B6:G6"/>
    <mergeCell ref="H6:L6"/>
    <mergeCell ref="B8:G8"/>
    <mergeCell ref="H8:L8"/>
    <mergeCell ref="C14:H14"/>
    <mergeCell ref="H31:I31"/>
    <mergeCell ref="H32:I32"/>
    <mergeCell ref="B9:G9"/>
    <mergeCell ref="H9:L9"/>
    <mergeCell ref="E13:H13"/>
  </mergeCells>
  <phoneticPr fontId="2"/>
  <dataValidations count="1">
    <dataValidation type="list" allowBlank="1" showInputMessage="1" showErrorMessage="1" sqref="H7:L7" xr:uid="{00000000-0002-0000-0000-000000000000}">
      <formula1>"整備,運用"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showGridLines="0" tabSelected="1" view="pageBreakPreview" zoomScale="85" zoomScaleNormal="85" zoomScaleSheetLayoutView="85" workbookViewId="0"/>
  </sheetViews>
  <sheetFormatPr defaultRowHeight="13.2" x14ac:dyDescent="0.2"/>
  <cols>
    <col min="1" max="1" width="6.33203125" customWidth="1"/>
    <col min="2" max="2" width="7.21875" customWidth="1"/>
    <col min="3" max="4" width="3.44140625" customWidth="1"/>
    <col min="5" max="6" width="3.21875" customWidth="1"/>
    <col min="7" max="7" width="39.33203125" style="5" customWidth="1"/>
    <col min="8" max="8" width="12.6640625" customWidth="1"/>
    <col min="9" max="9" width="12.6640625" style="1" customWidth="1"/>
    <col min="10" max="11" width="12.6640625" customWidth="1"/>
    <col min="12" max="12" width="50.6640625" customWidth="1"/>
    <col min="13" max="13" width="3.21875" customWidth="1"/>
  </cols>
  <sheetData>
    <row r="1" spans="1:13" ht="25.5" customHeight="1" x14ac:dyDescent="0.2">
      <c r="A1" s="4" t="s">
        <v>56</v>
      </c>
      <c r="I1" s="124"/>
      <c r="J1" s="125"/>
      <c r="K1" s="125"/>
      <c r="L1" s="125"/>
      <c r="M1" s="125"/>
    </row>
    <row r="3" spans="1:13" ht="19.2" x14ac:dyDescent="0.2">
      <c r="B3" s="6" t="s">
        <v>64</v>
      </c>
      <c r="C3" s="6"/>
      <c r="D3" s="6"/>
      <c r="I3" s="64"/>
    </row>
    <row r="5" spans="1:13" ht="13.8" thickBot="1" x14ac:dyDescent="0.25">
      <c r="A5" s="7"/>
      <c r="B5" s="8"/>
      <c r="C5" s="8"/>
      <c r="D5" s="8"/>
      <c r="E5" s="8"/>
      <c r="F5" s="8"/>
      <c r="G5" s="9"/>
      <c r="H5" s="8"/>
      <c r="I5" s="57"/>
      <c r="J5" s="8"/>
      <c r="K5" s="8"/>
      <c r="L5" s="8"/>
      <c r="M5" s="10"/>
    </row>
    <row r="6" spans="1:13" ht="30" customHeight="1" thickBot="1" x14ac:dyDescent="0.25">
      <c r="A6" s="11"/>
      <c r="B6" s="116" t="s">
        <v>5</v>
      </c>
      <c r="C6" s="117"/>
      <c r="D6" s="117"/>
      <c r="E6" s="118"/>
      <c r="F6" s="118"/>
      <c r="G6" s="118"/>
      <c r="H6" s="126" t="s">
        <v>74</v>
      </c>
      <c r="I6" s="127"/>
      <c r="J6" s="127"/>
      <c r="K6" s="127"/>
      <c r="L6" s="128"/>
      <c r="M6" s="12"/>
    </row>
    <row r="7" spans="1:13" ht="30" customHeight="1" thickBot="1" x14ac:dyDescent="0.25">
      <c r="A7" s="11"/>
      <c r="B7" s="116" t="s">
        <v>6</v>
      </c>
      <c r="C7" s="117"/>
      <c r="D7" s="117"/>
      <c r="E7" s="118"/>
      <c r="F7" s="118"/>
      <c r="G7" s="118"/>
      <c r="H7" s="119" t="s">
        <v>45</v>
      </c>
      <c r="I7" s="120"/>
      <c r="J7" s="120"/>
      <c r="K7" s="120"/>
      <c r="L7" s="121"/>
      <c r="M7" s="12"/>
    </row>
    <row r="8" spans="1:13" ht="30" customHeight="1" thickBot="1" x14ac:dyDescent="0.25">
      <c r="A8" s="11"/>
      <c r="B8" s="108" t="s">
        <v>9</v>
      </c>
      <c r="C8" s="109"/>
      <c r="D8" s="109"/>
      <c r="E8" s="109"/>
      <c r="F8" s="109"/>
      <c r="G8" s="109"/>
      <c r="H8" s="110">
        <f>K34</f>
        <v>0</v>
      </c>
      <c r="I8" s="111"/>
      <c r="J8" s="111"/>
      <c r="K8" s="111"/>
      <c r="L8" s="112"/>
      <c r="M8" s="12"/>
    </row>
    <row r="9" spans="1:13" ht="14.4" x14ac:dyDescent="0.2">
      <c r="A9" s="11"/>
      <c r="B9" s="13"/>
      <c r="C9" s="14"/>
      <c r="D9" s="14"/>
      <c r="E9" s="14"/>
      <c r="F9" s="14"/>
      <c r="G9" s="15"/>
      <c r="H9" s="14"/>
      <c r="I9" s="58"/>
      <c r="J9" s="14"/>
      <c r="K9" s="14"/>
      <c r="L9" s="14"/>
      <c r="M9" s="12"/>
    </row>
    <row r="10" spans="1:13" ht="14.4" x14ac:dyDescent="0.2">
      <c r="A10" s="11"/>
      <c r="B10" s="14"/>
      <c r="C10" s="14"/>
      <c r="D10" s="14"/>
      <c r="E10" s="14"/>
      <c r="F10" s="14"/>
      <c r="G10" s="15"/>
      <c r="H10" s="14"/>
      <c r="I10" s="58"/>
      <c r="J10" s="14"/>
      <c r="K10" s="14"/>
      <c r="L10" s="14"/>
      <c r="M10" s="12"/>
    </row>
    <row r="11" spans="1:13" ht="13.8" thickBot="1" x14ac:dyDescent="0.25">
      <c r="A11" s="16"/>
      <c r="I11" s="59"/>
      <c r="M11" s="12"/>
    </row>
    <row r="12" spans="1:13" ht="45" customHeight="1" thickBot="1" x14ac:dyDescent="0.25">
      <c r="A12" s="16"/>
      <c r="B12" s="61" t="s">
        <v>10</v>
      </c>
      <c r="C12" s="122" t="s">
        <v>30</v>
      </c>
      <c r="D12" s="123"/>
      <c r="E12" s="113" t="s">
        <v>66</v>
      </c>
      <c r="F12" s="114"/>
      <c r="G12" s="114"/>
      <c r="H12" s="62" t="s">
        <v>61</v>
      </c>
      <c r="I12" s="62" t="s">
        <v>37</v>
      </c>
      <c r="J12" s="62" t="s">
        <v>38</v>
      </c>
      <c r="K12" s="62" t="s">
        <v>0</v>
      </c>
      <c r="L12" s="63" t="s">
        <v>14</v>
      </c>
      <c r="M12" s="12"/>
    </row>
    <row r="13" spans="1:13" ht="30" customHeight="1" x14ac:dyDescent="0.2">
      <c r="A13" s="16"/>
      <c r="B13" s="17">
        <v>2</v>
      </c>
      <c r="C13" s="101" t="s">
        <v>1</v>
      </c>
      <c r="D13" s="102"/>
      <c r="E13" s="102"/>
      <c r="F13" s="102"/>
      <c r="G13" s="102"/>
      <c r="H13" s="103"/>
      <c r="I13" s="18"/>
      <c r="J13" s="18"/>
      <c r="K13" s="97">
        <f>SUM(K14:K26,K29:K31)</f>
        <v>0</v>
      </c>
      <c r="L13" s="19"/>
      <c r="M13" s="12"/>
    </row>
    <row r="14" spans="1:13" ht="30" customHeight="1" x14ac:dyDescent="0.2">
      <c r="A14" s="16"/>
      <c r="B14" s="20">
        <v>2.1</v>
      </c>
      <c r="C14" s="21"/>
      <c r="D14" s="37" t="s">
        <v>31</v>
      </c>
      <c r="E14" s="68"/>
      <c r="F14" s="68"/>
      <c r="G14" s="69"/>
      <c r="H14" s="34"/>
      <c r="I14" s="70"/>
      <c r="J14" s="70"/>
      <c r="K14" s="28">
        <v>0</v>
      </c>
      <c r="L14" s="81"/>
      <c r="M14" s="12"/>
    </row>
    <row r="15" spans="1:13" ht="30" customHeight="1" x14ac:dyDescent="0.2">
      <c r="A15" s="16"/>
      <c r="B15" s="20">
        <v>2.2000000000000002</v>
      </c>
      <c r="C15" s="21"/>
      <c r="D15" s="22" t="s">
        <v>32</v>
      </c>
      <c r="E15" s="23"/>
      <c r="F15" s="23"/>
      <c r="G15" s="24"/>
      <c r="H15" s="25"/>
      <c r="I15" s="70"/>
      <c r="J15" s="70"/>
      <c r="K15" s="28">
        <v>0</v>
      </c>
      <c r="L15" s="81"/>
      <c r="M15" s="12"/>
    </row>
    <row r="16" spans="1:13" ht="30" customHeight="1" x14ac:dyDescent="0.2">
      <c r="A16" s="16"/>
      <c r="B16" s="20">
        <v>2.2999999999999998</v>
      </c>
      <c r="C16" s="21"/>
      <c r="D16" s="22" t="s">
        <v>33</v>
      </c>
      <c r="E16" s="23"/>
      <c r="F16" s="23"/>
      <c r="G16" s="24"/>
      <c r="H16" s="25"/>
      <c r="I16" s="26"/>
      <c r="J16" s="27"/>
      <c r="K16" s="28">
        <v>0</v>
      </c>
      <c r="L16" s="81"/>
      <c r="M16" s="12"/>
    </row>
    <row r="17" spans="1:13" ht="30" customHeight="1" x14ac:dyDescent="0.2">
      <c r="A17" s="16"/>
      <c r="B17" s="20">
        <v>2.4</v>
      </c>
      <c r="C17" s="21"/>
      <c r="D17" s="37" t="s">
        <v>34</v>
      </c>
      <c r="E17" s="23"/>
      <c r="F17" s="23"/>
      <c r="G17" s="24"/>
      <c r="H17" s="25"/>
      <c r="I17" s="27"/>
      <c r="J17" s="27"/>
      <c r="K17" s="28">
        <v>0</v>
      </c>
      <c r="L17" s="81"/>
      <c r="M17" s="12"/>
    </row>
    <row r="18" spans="1:13" ht="30" customHeight="1" x14ac:dyDescent="0.2">
      <c r="A18" s="16"/>
      <c r="B18" s="73">
        <v>2.5</v>
      </c>
      <c r="C18" s="21"/>
      <c r="D18" s="37" t="s">
        <v>35</v>
      </c>
      <c r="E18" s="23"/>
      <c r="F18" s="23"/>
      <c r="G18" s="24"/>
      <c r="H18" s="25"/>
      <c r="I18" s="27"/>
      <c r="J18" s="27"/>
      <c r="K18" s="28">
        <v>0</v>
      </c>
      <c r="L18" s="81"/>
      <c r="M18" s="12"/>
    </row>
    <row r="19" spans="1:13" ht="30" customHeight="1" x14ac:dyDescent="0.2">
      <c r="A19" s="16"/>
      <c r="B19" s="73">
        <v>2.6</v>
      </c>
      <c r="C19" s="21"/>
      <c r="D19" s="67" t="s">
        <v>36</v>
      </c>
      <c r="E19" s="23"/>
      <c r="F19" s="23"/>
      <c r="G19" s="24"/>
      <c r="H19" s="25"/>
      <c r="I19" s="27"/>
      <c r="J19" s="27"/>
      <c r="K19" s="28">
        <v>0</v>
      </c>
      <c r="L19" s="81"/>
      <c r="M19" s="12"/>
    </row>
    <row r="20" spans="1:13" ht="30" customHeight="1" x14ac:dyDescent="0.2">
      <c r="A20" s="16"/>
      <c r="B20" s="20" t="str">
        <f>"2.7"</f>
        <v>2.7</v>
      </c>
      <c r="C20" s="21"/>
      <c r="D20" s="37" t="s">
        <v>3</v>
      </c>
      <c r="E20" s="38"/>
      <c r="F20" s="38"/>
      <c r="G20" s="69"/>
      <c r="H20" s="34"/>
      <c r="I20" s="27"/>
      <c r="J20" s="27"/>
      <c r="K20" s="28">
        <v>0</v>
      </c>
      <c r="L20" s="81"/>
      <c r="M20" s="12"/>
    </row>
    <row r="21" spans="1:13" ht="30" customHeight="1" x14ac:dyDescent="0.2">
      <c r="A21" s="16"/>
      <c r="B21" s="20">
        <v>2.8</v>
      </c>
      <c r="C21" s="21"/>
      <c r="D21" s="22" t="s">
        <v>4</v>
      </c>
      <c r="E21" s="38"/>
      <c r="F21" s="38"/>
      <c r="G21" s="66"/>
      <c r="H21" s="34"/>
      <c r="I21" s="31"/>
      <c r="J21" s="27"/>
      <c r="K21" s="28">
        <v>0</v>
      </c>
      <c r="L21" s="91"/>
      <c r="M21" s="12"/>
    </row>
    <row r="22" spans="1:13" ht="30" customHeight="1" x14ac:dyDescent="0.2">
      <c r="A22" s="16"/>
      <c r="B22" s="20">
        <v>2.9</v>
      </c>
      <c r="C22" s="21"/>
      <c r="D22" s="37" t="s">
        <v>39</v>
      </c>
      <c r="E22" s="23"/>
      <c r="F22" s="23"/>
      <c r="G22" s="24"/>
      <c r="H22" s="25"/>
      <c r="I22" s="27"/>
      <c r="J22" s="27"/>
      <c r="K22" s="28">
        <v>0</v>
      </c>
      <c r="L22" s="89"/>
      <c r="M22" s="12"/>
    </row>
    <row r="23" spans="1:13" ht="30" customHeight="1" x14ac:dyDescent="0.2">
      <c r="A23" s="16"/>
      <c r="B23" s="20" t="str">
        <f>"2.10"</f>
        <v>2.10</v>
      </c>
      <c r="C23" s="21"/>
      <c r="D23" s="67" t="s">
        <v>40</v>
      </c>
      <c r="E23" s="68"/>
      <c r="F23" s="23"/>
      <c r="G23" s="24"/>
      <c r="H23" s="25"/>
      <c r="I23" s="27"/>
      <c r="J23" s="27"/>
      <c r="K23" s="28">
        <v>0</v>
      </c>
      <c r="L23" s="89"/>
      <c r="M23" s="12"/>
    </row>
    <row r="24" spans="1:13" ht="30" customHeight="1" x14ac:dyDescent="0.2">
      <c r="A24" s="16"/>
      <c r="B24" s="73" t="str">
        <f>"2.11"</f>
        <v>2.11</v>
      </c>
      <c r="C24" s="21"/>
      <c r="D24" s="22" t="s">
        <v>46</v>
      </c>
      <c r="E24" s="38"/>
      <c r="F24" s="38"/>
      <c r="G24" s="24"/>
      <c r="H24" s="25"/>
      <c r="I24" s="27"/>
      <c r="J24" s="27"/>
      <c r="K24" s="28">
        <v>0</v>
      </c>
      <c r="L24" s="81"/>
      <c r="M24" s="12"/>
    </row>
    <row r="25" spans="1:13" ht="30" customHeight="1" x14ac:dyDescent="0.2">
      <c r="A25" s="16"/>
      <c r="B25" s="73">
        <v>2.12</v>
      </c>
      <c r="C25" s="32"/>
      <c r="D25" s="22" t="s">
        <v>49</v>
      </c>
      <c r="E25" s="22"/>
      <c r="F25" s="65"/>
      <c r="G25" s="66"/>
      <c r="H25" s="25"/>
      <c r="I25" s="27"/>
      <c r="J25" s="27"/>
      <c r="K25" s="28">
        <v>0</v>
      </c>
      <c r="L25" s="90"/>
      <c r="M25" s="12"/>
    </row>
    <row r="26" spans="1:13" ht="30" customHeight="1" x14ac:dyDescent="0.2">
      <c r="A26" s="72"/>
      <c r="B26" s="71" t="str">
        <f>"2.13"</f>
        <v>2.13</v>
      </c>
      <c r="C26" s="21"/>
      <c r="D26" s="98" t="s">
        <v>41</v>
      </c>
      <c r="E26" s="99"/>
      <c r="F26" s="99"/>
      <c r="G26" s="99"/>
      <c r="H26" s="34"/>
      <c r="I26" s="27"/>
      <c r="J26" s="27"/>
      <c r="K26" s="28">
        <f>SUM(K27:K28)</f>
        <v>0</v>
      </c>
      <c r="L26" s="138" t="s">
        <v>62</v>
      </c>
      <c r="M26" s="12"/>
    </row>
    <row r="27" spans="1:13" ht="30" customHeight="1" x14ac:dyDescent="0.2">
      <c r="A27" s="72"/>
      <c r="B27" s="71" t="str">
        <f>"2.13.1"</f>
        <v>2.13.1</v>
      </c>
      <c r="C27" s="21"/>
      <c r="D27" s="36"/>
      <c r="E27" s="129" t="s">
        <v>71</v>
      </c>
      <c r="F27" s="130"/>
      <c r="G27" s="130"/>
      <c r="H27" s="131"/>
      <c r="I27" s="27"/>
      <c r="J27" s="27"/>
      <c r="K27" s="28">
        <v>0</v>
      </c>
      <c r="L27" s="139"/>
      <c r="M27" s="12"/>
    </row>
    <row r="28" spans="1:13" ht="30" customHeight="1" x14ac:dyDescent="0.2">
      <c r="A28" s="72"/>
      <c r="B28" s="71" t="str">
        <f>"2.13.1"</f>
        <v>2.13.1</v>
      </c>
      <c r="C28" s="21"/>
      <c r="D28" s="100"/>
      <c r="E28" s="129" t="s">
        <v>72</v>
      </c>
      <c r="F28" s="130"/>
      <c r="G28" s="130"/>
      <c r="H28" s="131"/>
      <c r="I28" s="27"/>
      <c r="J28" s="27"/>
      <c r="K28" s="28">
        <v>0</v>
      </c>
      <c r="L28" s="140"/>
      <c r="M28" s="12"/>
    </row>
    <row r="29" spans="1:13" ht="30" customHeight="1" x14ac:dyDescent="0.2">
      <c r="A29" s="16"/>
      <c r="B29" s="20" t="str">
        <f>"2.14"</f>
        <v>2.14</v>
      </c>
      <c r="C29" s="21"/>
      <c r="D29" s="37" t="s">
        <v>42</v>
      </c>
      <c r="E29" s="68"/>
      <c r="F29" s="68"/>
      <c r="G29" s="69"/>
      <c r="H29" s="34"/>
      <c r="I29" s="27"/>
      <c r="J29" s="27"/>
      <c r="K29" s="28">
        <v>0</v>
      </c>
      <c r="L29" s="92"/>
      <c r="M29" s="12"/>
    </row>
    <row r="30" spans="1:13" ht="30" customHeight="1" x14ac:dyDescent="0.2">
      <c r="A30" s="16"/>
      <c r="B30" s="20" t="str">
        <f>"2.15"</f>
        <v>2.15</v>
      </c>
      <c r="C30" s="21"/>
      <c r="D30" s="37" t="s">
        <v>43</v>
      </c>
      <c r="E30" s="68"/>
      <c r="F30" s="68"/>
      <c r="G30" s="69"/>
      <c r="H30" s="34"/>
      <c r="I30" s="27"/>
      <c r="J30" s="27"/>
      <c r="K30" s="28">
        <v>0</v>
      </c>
      <c r="L30" s="93"/>
      <c r="M30" s="12"/>
    </row>
    <row r="31" spans="1:13" ht="30" customHeight="1" thickBot="1" x14ac:dyDescent="0.25">
      <c r="A31" s="16"/>
      <c r="B31" s="73" t="str">
        <f>"2.16"</f>
        <v>2.16</v>
      </c>
      <c r="C31" s="42"/>
      <c r="D31" s="37" t="s">
        <v>44</v>
      </c>
      <c r="E31" s="68"/>
      <c r="F31" s="68"/>
      <c r="G31" s="69"/>
      <c r="H31" s="54"/>
      <c r="I31" s="56"/>
      <c r="J31" s="56"/>
      <c r="K31" s="94">
        <v>0</v>
      </c>
      <c r="L31" s="92"/>
      <c r="M31" s="12"/>
    </row>
    <row r="32" spans="1:13" ht="30" customHeight="1" x14ac:dyDescent="0.2">
      <c r="A32" s="16"/>
      <c r="B32" s="74" t="s">
        <v>47</v>
      </c>
      <c r="C32" s="47"/>
      <c r="D32" s="48"/>
      <c r="E32" s="48"/>
      <c r="F32" s="48"/>
      <c r="G32" s="49"/>
      <c r="H32" s="134"/>
      <c r="I32" s="135"/>
      <c r="J32" s="96" t="s">
        <v>23</v>
      </c>
      <c r="K32" s="95">
        <f>K13</f>
        <v>0</v>
      </c>
      <c r="M32" s="12"/>
    </row>
    <row r="33" spans="1:13" ht="30" customHeight="1" x14ac:dyDescent="0.2">
      <c r="A33" s="16"/>
      <c r="B33" s="46" t="s">
        <v>63</v>
      </c>
      <c r="H33" s="136"/>
      <c r="I33" s="137"/>
      <c r="J33" s="51" t="s">
        <v>60</v>
      </c>
      <c r="K33" s="52">
        <f>K32*0.1</f>
        <v>0</v>
      </c>
      <c r="M33" s="12"/>
    </row>
    <row r="34" spans="1:13" ht="30" customHeight="1" thickBot="1" x14ac:dyDescent="0.25">
      <c r="A34" s="16"/>
      <c r="B34" s="46" t="s">
        <v>65</v>
      </c>
      <c r="H34" s="132"/>
      <c r="I34" s="133"/>
      <c r="J34" s="53" t="s">
        <v>24</v>
      </c>
      <c r="K34" s="85">
        <f>SUM(K32:K33)</f>
        <v>0</v>
      </c>
      <c r="M34" s="12"/>
    </row>
    <row r="35" spans="1:13" x14ac:dyDescent="0.2">
      <c r="A35" s="75"/>
      <c r="B35" s="76" t="s">
        <v>29</v>
      </c>
      <c r="C35" s="77"/>
      <c r="D35" s="77"/>
      <c r="E35" s="77"/>
      <c r="F35" s="77"/>
      <c r="G35" s="78"/>
      <c r="H35" s="77"/>
      <c r="I35" s="79"/>
      <c r="J35" s="77"/>
      <c r="K35" s="77"/>
      <c r="L35" s="77"/>
      <c r="M35" s="80"/>
    </row>
  </sheetData>
  <mergeCells count="16">
    <mergeCell ref="E27:H27"/>
    <mergeCell ref="E28:H28"/>
    <mergeCell ref="H34:I34"/>
    <mergeCell ref="H32:I32"/>
    <mergeCell ref="I1:M1"/>
    <mergeCell ref="B6:G6"/>
    <mergeCell ref="H6:L6"/>
    <mergeCell ref="B7:G7"/>
    <mergeCell ref="H7:L7"/>
    <mergeCell ref="B8:G8"/>
    <mergeCell ref="H8:L8"/>
    <mergeCell ref="C12:D12"/>
    <mergeCell ref="E12:G12"/>
    <mergeCell ref="C13:H13"/>
    <mergeCell ref="H33:I33"/>
    <mergeCell ref="L26:L28"/>
  </mergeCells>
  <phoneticPr fontId="2"/>
  <dataValidations count="1">
    <dataValidation type="list" allowBlank="1" showInputMessage="1" showErrorMessage="1" sqref="H7:L7" xr:uid="{00000000-0002-0000-0100-000000000000}">
      <formula1>"整備,運用"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1.見積書様式（整備）</vt:lpstr>
      <vt:lpstr>2.見積書様式（運用）</vt:lpstr>
      <vt:lpstr>'1.見積書様式（整備）'!Print_Titles</vt:lpstr>
      <vt:lpstr>'2.見積書様式（運用）'!Print_Titles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