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24226"/>
  <xr:revisionPtr revIDLastSave="0" documentId="8_{D664265B-C902-49F3-8157-FF8468A0B2A8}" xr6:coauthVersionLast="47" xr6:coauthVersionMax="47" xr10:uidLastSave="{00000000-0000-0000-0000-000000000000}"/>
  <bookViews>
    <workbookView xWindow="-16560" yWindow="-86" windowWidth="16663" windowHeight="8863" tabRatio="823" firstSheet="1" activeTab="1" xr2:uid="{00000000-000D-0000-FFFF-FFFF00000000}"/>
  </bookViews>
  <sheets>
    <sheet name="集計1" sheetId="128" state="hidden" r:id="rId1"/>
    <sheet name="目次" sheetId="225" r:id="rId2"/>
    <sheet name="ｼｰﾄ0" sheetId="192" r:id="rId3"/>
    <sheet name="ｼｰﾄ1" sheetId="216" r:id="rId4"/>
    <sheet name="ｼｰﾄ3" sheetId="221" r:id="rId5"/>
    <sheet name="ｼｰﾄ5" sheetId="57" r:id="rId6"/>
    <sheet name="Sheet1" sheetId="228" state="hidden" r:id="rId7"/>
  </sheets>
  <definedNames>
    <definedName name="_xlnm._FilterDatabase" localSheetId="0" hidden="1">集計1!#REF!</definedName>
    <definedName name="_xlnm.Print_Area" localSheetId="2">ｼｰﾄ0!$B$1:$D$4</definedName>
    <definedName name="_xlnm.Print_Area" localSheetId="3">ｼｰﾄ1!$A$1:$F$27</definedName>
    <definedName name="_xlnm.Print_Area" localSheetId="4">ｼｰﾄ3!$A$1:$L$70</definedName>
    <definedName name="_xlnm.Print_Area" localSheetId="5">ｼｰﾄ5!$A$1:$H$46</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57" l="1"/>
  <c r="D11" i="128" l="1"/>
  <c r="AO11" i="128"/>
  <c r="D66" i="221"/>
  <c r="C66" i="221"/>
  <c r="D12" i="57"/>
  <c r="F13" i="57"/>
  <c r="E13" i="57"/>
  <c r="D13" i="57"/>
  <c r="F12" i="57"/>
  <c r="E12" i="57"/>
  <c r="F44" i="57" l="1"/>
  <c r="E44" i="57"/>
  <c r="D44" i="57"/>
  <c r="G43" i="57"/>
  <c r="G42" i="57"/>
  <c r="G41" i="57"/>
  <c r="G40" i="57"/>
  <c r="F35" i="57"/>
  <c r="AC11" i="128" s="1"/>
  <c r="E35" i="57"/>
  <c r="AB11" i="128" s="1"/>
  <c r="D35" i="57"/>
  <c r="AA11" i="128" s="1"/>
  <c r="G34" i="57"/>
  <c r="G33" i="57"/>
  <c r="G32" i="57"/>
  <c r="G31" i="57"/>
  <c r="B31" i="57"/>
  <c r="F27" i="57"/>
  <c r="E27" i="57"/>
  <c r="D27" i="57"/>
  <c r="F26" i="57"/>
  <c r="E26" i="57"/>
  <c r="D26" i="57"/>
  <c r="H78" i="221"/>
  <c r="G78" i="221"/>
  <c r="F78" i="221"/>
  <c r="E78" i="221"/>
  <c r="A20" i="221"/>
  <c r="A19" i="221"/>
  <c r="A18" i="221"/>
  <c r="A16" i="221"/>
  <c r="A15" i="221"/>
  <c r="A14" i="221"/>
  <c r="A12" i="221"/>
  <c r="A11" i="221"/>
  <c r="A10" i="221"/>
  <c r="A8" i="221"/>
  <c r="A7" i="221"/>
  <c r="A6" i="221"/>
  <c r="B2" i="221"/>
  <c r="D2"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G35" i="57"/>
  <c r="G44" i="57"/>
  <c r="I78" i="221"/>
  <c r="I66" i="221" l="1"/>
  <c r="Y11" i="128" s="1"/>
</calcChain>
</file>

<file path=xl/sharedStrings.xml><?xml version="1.0" encoding="utf-8"?>
<sst xmlns="http://schemas.openxmlformats.org/spreadsheetml/2006/main" count="613" uniqueCount="427">
  <si>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</si>
  <si>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</si>
  <si>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</si>
  <si>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</si>
  <si>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</si>
  <si>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</si>
  <si>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</si>
  <si>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</si>
  <si>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</si>
  <si>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</si>
  <si>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</si>
  <si>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</si>
  <si>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</si>
  <si>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</si>
  <si>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</si>
  <si>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</si>
  <si>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</si>
  <si>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</si>
  <si>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</si>
  <si>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</si>
  <si>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</si>
  <si>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</si>
  <si>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</si>
  <si>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</si>
  <si>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</si>
  <si>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</si>
  <si>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</si>
  <si>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</si>
  <si>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</si>
  <si>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</si>
  <si>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</si>
  <si>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</si>
  <si>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</si>
  <si>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</si>
  <si>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</si>
  <si>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</si>
  <si>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所轄機関</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</si>
  <si>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</si>
  <si>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</si>
  <si>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</si>
  <si>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</si>
  <si>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</si>
  <si>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</si>
  <si>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</si>
  <si>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</si>
  <si>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</si>
  <si>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</si>
  <si>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</si>
  <si>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平成27年度</t>
  </si>
  <si>
    <t>平成29年度</t>
  </si>
  <si>
    <t>平成28年度</t>
  </si>
  <si>
    <t>二級水準測量</t>
  </si>
  <si>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</si>
  <si>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</si>
  <si>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</si>
  <si>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</si>
  <si>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</si>
  <si>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</si>
  <si>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</si>
  <si>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</si>
  <si>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</si>
  <si>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</si>
  <si>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</si>
  <si>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</si>
  <si>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</si>
  <si>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</si>
  <si>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</si>
  <si>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</si>
  <si>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</si>
  <si>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</si>
  <si>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</si>
  <si>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</si>
  <si>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</si>
  <si>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</si>
  <si>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</si>
  <si>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</si>
  <si>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</si>
  <si>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</si>
  <si>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</si>
  <si>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</si>
  <si>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</si>
  <si>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</si>
  <si>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</si>
  <si>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</si>
  <si>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</si>
  <si>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</si>
  <si>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</si>
  <si>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</si>
  <si>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</si>
  <si>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</si>
  <si>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</si>
  <si>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</si>
  <si>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</si>
  <si>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</si>
  <si>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</si>
  <si>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</si>
  <si>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</si>
  <si>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</si>
  <si>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</si>
  <si>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</si>
  <si>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</si>
  <si>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</si>
  <si>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</si>
  <si>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</si>
  <si>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</si>
  <si>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</si>
  <si>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</si>
  <si>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</si>
  <si>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</si>
  <si>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</si>
  <si>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</si>
  <si>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</si>
  <si>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</si>
  <si>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</si>
  <si>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</si>
  <si>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</si>
  <si>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</si>
  <si>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</si>
  <si>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</si>
  <si>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</si>
  <si>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</si>
  <si>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</si>
  <si>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</si>
  <si>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</si>
  <si>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</si>
  <si>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</si>
  <si>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</si>
  <si>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</si>
  <si>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</si>
  <si>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</si>
  <si>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</si>
  <si>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</si>
  <si>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</si>
  <si>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</si>
  <si>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</si>
  <si>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</si>
  <si>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</si>
  <si>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</si>
  <si>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</si>
  <si>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</si>
  <si>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</si>
  <si>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</si>
  <si>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</si>
  <si>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</si>
  <si>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</si>
  <si>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</si>
  <si>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</si>
  <si>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</si>
  <si>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</si>
  <si>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</si>
  <si>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</si>
  <si>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</si>
  <si>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</si>
  <si>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</si>
  <si>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</si>
  <si>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</si>
  <si>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</si>
  <si>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</si>
  <si>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</si>
  <si>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</si>
  <si>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</si>
  <si>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</si>
  <si>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</si>
  <si>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</si>
  <si>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</si>
  <si>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</si>
  <si>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</si>
  <si>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</si>
  <si>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</si>
  <si>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</si>
  <si>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</si>
  <si>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</si>
  <si>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</si>
  <si>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自治体
（都道府県・指定都市）</t>
    <phoneticPr fontId="5"/>
  </si>
  <si>
    <t>水準点所在地</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</si>
  <si>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</si>
  <si>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</si>
  <si>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</si>
  <si>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</si>
  <si>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</si>
  <si>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</si>
  <si>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</si>
  <si>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</si>
  <si>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</si>
  <si>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</si>
  <si>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</si>
  <si>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</si>
  <si>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</si>
  <si>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</si>
  <si>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</si>
  <si>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</si>
  <si>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</si>
  <si>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</si>
  <si>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</si>
  <si>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</si>
  <si>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平成26年度</t>
    <phoneticPr fontId="4"/>
  </si>
  <si>
    <t>令和元年度</t>
    <rPh sb="0" eb="2">
      <t>レイワ</t>
    </rPh>
    <rPh sb="2" eb="3">
      <t>ガン</t>
    </rPh>
    <rPh sb="3" eb="5">
      <t>ネンド</t>
    </rPh>
    <rPh sb="4" eb="5">
      <t>ド</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</si>
  <si>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</si>
  <si>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</si>
  <si>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</si>
  <si>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</si>
  <si>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</si>
  <si>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</si>
  <si>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</si>
  <si>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</si>
  <si>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</si>
  <si>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</si>
  <si>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</si>
  <si>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</si>
  <si>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</si>
  <si>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</si>
  <si>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4cm/年
以上</t>
    <phoneticPr fontId="4"/>
  </si>
  <si>
    <t>■</t>
  </si>
  <si>
    <t>◆</t>
  </si>
  <si>
    <t>□</t>
  </si>
  <si>
    <t>◇</t>
  </si>
  <si>
    <t>旧  ＜詳細データ目次＞　</t>
    <rPh sb="4" eb="6">
      <t>ショウサイ</t>
    </rPh>
    <rPh sb="9" eb="11">
      <t>モクジ</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</si>
  <si>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</si>
  <si>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</si>
  <si>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</si>
  <si>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</si>
  <si>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</si>
  <si>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</si>
  <si>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</si>
  <si>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</si>
  <si>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</si>
  <si>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</si>
  <si>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</si>
  <si>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</si>
  <si>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</si>
  <si>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</si>
  <si>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</si>
  <si>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</si>
  <si>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</si>
  <si>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</si>
  <si>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</si>
  <si>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</si>
  <si>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</si>
  <si>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</si>
  <si>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</si>
  <si>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</si>
  <si>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</si>
  <si>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</si>
  <si>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</si>
  <si>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</si>
  <si>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</si>
  <si>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</si>
  <si>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</si>
  <si>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</si>
  <si>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</si>
  <si>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</si>
  <si>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</si>
  <si>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</si>
  <si>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</si>
  <si>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</si>
  <si>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</si>
  <si>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</si>
  <si>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</si>
  <si>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</si>
  <si>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</si>
  <si>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</si>
  <si>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</si>
  <si>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</si>
  <si>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</si>
  <si>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</si>
  <si>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</si>
  <si>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</si>
  <si>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</si>
  <si>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</si>
  <si>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</si>
  <si>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</si>
  <si>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</si>
  <si>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</si>
  <si>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</si>
  <si>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</si>
  <si>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</si>
  <si>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</si>
  <si>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</si>
  <si>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</si>
  <si>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</si>
  <si>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</si>
  <si>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</si>
  <si>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</si>
  <si>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</si>
  <si>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</si>
  <si>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</si>
  <si>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</si>
  <si>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</si>
  <si>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</si>
  <si>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</si>
  <si>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</si>
  <si>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</si>
  <si>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</si>
  <si>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</si>
  <si>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</si>
  <si>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</si>
  <si>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</si>
  <si>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</si>
  <si>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</si>
  <si>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</si>
  <si>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</si>
  <si>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</si>
  <si>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</si>
  <si>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</si>
  <si>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</si>
  <si>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</si>
  <si>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</si>
  <si>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</si>
  <si>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</si>
  <si>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</si>
  <si>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</si>
  <si>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</si>
  <si>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</si>
  <si>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</si>
  <si>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</si>
  <si>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</si>
  <si>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</si>
  <si>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</si>
  <si>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</si>
  <si>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</si>
  <si>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</si>
  <si>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</si>
  <si>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</si>
  <si>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</si>
  <si>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</si>
  <si>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</si>
  <si>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</si>
  <si>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</si>
  <si>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</si>
  <si>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</si>
  <si>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</si>
  <si>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</si>
  <si>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</si>
  <si>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</si>
  <si>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</si>
  <si>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</si>
  <si>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</si>
  <si>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</si>
  <si>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</si>
  <si>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</si>
  <si>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</si>
  <si>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</si>
  <si>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</si>
  <si>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</si>
  <si>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</si>
  <si>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</si>
  <si>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</si>
  <si>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</si>
  <si>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</si>
  <si>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</si>
  <si>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</si>
  <si>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</si>
  <si>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</si>
  <si>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</si>
  <si>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</si>
  <si>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</si>
  <si>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</si>
  <si>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</si>
  <si>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</si>
  <si>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</si>
  <si>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</si>
  <si>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</si>
  <si>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</si>
  <si>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</si>
  <si>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</si>
  <si>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</si>
  <si>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</si>
  <si>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</si>
  <si>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</si>
  <si>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</si>
  <si>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</si>
  <si>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</si>
  <si>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</si>
  <si>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</si>
  <si>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</si>
  <si>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</si>
  <si>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</si>
  <si>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</si>
  <si>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</si>
  <si>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</si>
  <si>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</si>
  <si>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</si>
  <si>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</si>
  <si>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</si>
  <si>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</si>
  <si>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</si>
  <si>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</si>
  <si>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</si>
  <si>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</si>
  <si>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</si>
  <si>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</si>
  <si>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</si>
  <si>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</si>
  <si>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</si>
  <si>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</si>
  <si>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</si>
  <si>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</si>
  <si>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</si>
  <si>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</si>
  <si>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</si>
  <si>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</si>
  <si>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</si>
  <si>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</si>
  <si>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</si>
  <si>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</si>
  <si>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</si>
  <si>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</si>
  <si>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</si>
  <si>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気仙沼市</t>
    <rPh sb="0" eb="4">
      <t>ケセンヌマシ</t>
    </rPh>
    <phoneticPr fontId="4"/>
  </si>
  <si>
    <t>#</t>
  </si>
  <si>
    <t>7</t>
  </si>
  <si>
    <t>7</t>
    <phoneticPr fontId="4"/>
  </si>
  <si>
    <t>気仙沼市</t>
    <rPh sb="0" eb="4">
      <t>ケセンヌマシ</t>
    </rPh>
    <phoneticPr fontId="4"/>
  </si>
  <si>
    <t>気仙沼市内の脇二丁目</t>
    <rPh sb="0" eb="4">
      <t>ケセンヌマシ</t>
    </rPh>
    <rPh sb="4" eb="5">
      <t>ウチ</t>
    </rPh>
    <rPh sb="6" eb="7">
      <t>ワキ</t>
    </rPh>
    <rPh sb="7" eb="10">
      <t>ニチョウメ</t>
    </rPh>
    <phoneticPr fontId="4"/>
  </si>
  <si>
    <t>R2～R4</t>
  </si>
  <si>
    <t>R2～R4</t>
    <phoneticPr fontId="4"/>
  </si>
  <si>
    <t>R4</t>
    <phoneticPr fontId="4"/>
  </si>
  <si>
    <t>気仙沼市弁天町二丁目</t>
    <rPh sb="4" eb="7">
      <t>ベンテンマチ</t>
    </rPh>
    <rPh sb="7" eb="10">
      <t>ニチョウメ</t>
    </rPh>
    <phoneticPr fontId="5"/>
  </si>
  <si>
    <t>気仙沼市</t>
    <rPh sb="0" eb="4">
      <t>ケセンヌマシ</t>
    </rPh>
    <phoneticPr fontId="5"/>
  </si>
  <si>
    <t>S50～H25</t>
  </si>
  <si>
    <t>１．沈下量の基準点は、不動点No.0（所在地；八日町一丁目）</t>
    <rPh sb="6" eb="8">
      <t>キジュン</t>
    </rPh>
    <rPh sb="8" eb="9">
      <t>テン</t>
    </rPh>
    <phoneticPr fontId="4"/>
  </si>
  <si>
    <t>２．測量の基準日：１１月１日</t>
  </si>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</sst>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s>
  <fonts count="50"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sz val="11"/>
      <color rgb="FF000000"/>
      <name val="游ゴシック"/>
      <family val="3"/>
      <charset val="128"/>
    </font>
    <font>
      <b/>
      <sz val="8"/>
      <color rgb="FF000000"/>
      <name val="メイリオ"/>
      <family val="3"/>
      <charset val="128"/>
    </font>
    <font>
      <sz val="9"/>
      <color rgb="FF000000"/>
      <name val="ＭＳ Ｐゴシック"/>
      <family val="3"/>
      <charset val="128"/>
    </font>
    <font>
      <sz val="9"/>
      <color rgb="FF000000"/>
      <name val="ＭＳ Ｐ明朝"/>
      <family val="1"/>
      <charset val="128"/>
    </font>
    <font>
      <sz val="11"/>
      <color rgb="FF00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28" applyNumberFormat="0" applyAlignment="0" applyProtection="0">
      <alignment vertical="center"/>
    </xf>
    <xf numFmtId="0" fontId="11" fillId="27" borderId="0" applyNumberFormat="0" applyBorder="0" applyAlignment="0" applyProtection="0">
      <alignment vertical="center"/>
    </xf>
    <xf numFmtId="0" fontId="6" fillId="28" borderId="29" applyNumberFormat="0" applyFont="0" applyAlignment="0" applyProtection="0">
      <alignment vertical="center"/>
    </xf>
    <xf numFmtId="0" fontId="12" fillId="0" borderId="30" applyNumberFormat="0" applyFill="0" applyAlignment="0" applyProtection="0">
      <alignment vertical="center"/>
    </xf>
    <xf numFmtId="0" fontId="13" fillId="29" borderId="0" applyNumberFormat="0" applyBorder="0" applyAlignment="0" applyProtection="0">
      <alignment vertical="center"/>
    </xf>
    <xf numFmtId="0" fontId="14" fillId="30" borderId="31"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2" applyNumberFormat="0" applyFill="0" applyAlignment="0" applyProtection="0">
      <alignment vertical="center"/>
    </xf>
    <xf numFmtId="0" fontId="18" fillId="0" borderId="33" applyNumberFormat="0" applyFill="0" applyAlignment="0" applyProtection="0">
      <alignment vertical="center"/>
    </xf>
    <xf numFmtId="0" fontId="19" fillId="0" borderId="34" applyNumberFormat="0" applyFill="0" applyAlignment="0" applyProtection="0">
      <alignment vertical="center"/>
    </xf>
    <xf numFmtId="0" fontId="19" fillId="0" borderId="0" applyNumberFormat="0" applyFill="0" applyBorder="0" applyAlignment="0" applyProtection="0">
      <alignment vertical="center"/>
    </xf>
    <xf numFmtId="0" fontId="20" fillId="0" borderId="35" applyNumberFormat="0" applyFill="0" applyAlignment="0" applyProtection="0">
      <alignment vertical="center"/>
    </xf>
    <xf numFmtId="0" fontId="21" fillId="30" borderId="36" applyNumberFormat="0" applyAlignment="0" applyProtection="0">
      <alignment vertical="center"/>
    </xf>
    <xf numFmtId="0" fontId="22" fillId="0" borderId="0" applyNumberFormat="0" applyFill="0" applyBorder="0" applyAlignment="0" applyProtection="0">
      <alignment vertical="center"/>
    </xf>
    <xf numFmtId="0" fontId="23" fillId="31" borderId="31"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281">
    <xf numFmtId="0" fontId="0" fillId="0" borderId="0" xfId="0">
      <alignment vertical="center"/>
    </xf>
    <xf numFmtId="0" fontId="32" fillId="0" borderId="0" xfId="55" applyFont="1" applyFill="1" applyProtection="1">
      <alignment vertical="center"/>
      <protection locked="0"/>
    </xf>
    <xf numFmtId="0" fontId="36" fillId="0" borderId="0" xfId="55" applyFont="1" applyFill="1" applyAlignment="1" applyProtection="1">
      <alignment horizontal="left" vertical="center"/>
      <protection locked="0"/>
    </xf>
    <xf numFmtId="0" fontId="37" fillId="0" borderId="0" xfId="55" applyFont="1" applyFill="1" applyAlignment="1" applyProtection="1">
      <alignment horizontal="left" vertical="center"/>
      <protection locked="0"/>
    </xf>
    <xf numFmtId="0" fontId="37" fillId="0" borderId="0" xfId="55" applyFont="1" applyFill="1" applyAlignment="1" applyProtection="1">
      <alignment horizontal="center" vertical="center"/>
      <protection locked="0"/>
    </xf>
    <xf numFmtId="0" fontId="37" fillId="0" borderId="0" xfId="55" applyFont="1" applyFill="1" applyProtection="1">
      <alignment vertical="center"/>
      <protection locked="0"/>
    </xf>
    <xf numFmtId="0" fontId="38" fillId="0" borderId="0" xfId="55" applyFont="1" applyFill="1" applyProtection="1">
      <alignment vertical="center"/>
      <protection locked="0"/>
    </xf>
    <xf numFmtId="0" fontId="32" fillId="0" borderId="0" xfId="55" applyFont="1" applyFill="1" applyProtection="1">
      <alignment vertical="center"/>
      <protection locked="0"/>
    </xf>
    <xf numFmtId="0" fontId="39" fillId="0" borderId="0" xfId="55" applyFont="1" applyFill="1" applyAlignment="1" applyProtection="1">
      <alignment vertical="center" shrinkToFit="1"/>
      <protection locked="0"/>
    </xf>
    <xf numFmtId="0" fontId="32" fillId="0" borderId="0" xfId="55" applyFont="1" applyFill="1" applyAlignment="1" applyProtection="1">
      <alignment vertical="center" shrinkToFit="1"/>
      <protection locked="0"/>
    </xf>
    <xf numFmtId="0" fontId="32" fillId="0" borderId="2" xfId="55" applyFont="1" applyFill="1" applyBorder="1" applyAlignment="1">
      <alignment horizontal="center" vertical="center" textRotation="255"/>
    </xf>
    <xf numFmtId="0" fontId="40" fillId="0" borderId="2" xfId="55" applyFont="1" applyFill="1" applyBorder="1" applyAlignment="1">
      <alignment horizontal="center" vertical="center" wrapText="1"/>
    </xf>
    <xf numFmtId="0" fontId="39" fillId="0" borderId="2" xfId="55" applyFont="1" applyFill="1" applyBorder="1" applyAlignment="1">
      <alignment horizontal="center" vertical="center" wrapText="1"/>
    </xf>
    <xf numFmtId="0" fontId="40" fillId="0" borderId="6" xfId="55" applyFont="1" applyFill="1" applyBorder="1" applyAlignment="1">
      <alignment horizontal="center" vertical="center"/>
    </xf>
    <xf numFmtId="0" fontId="40" fillId="0" borderId="8" xfId="55" applyFont="1" applyFill="1" applyBorder="1" applyAlignment="1">
      <alignment horizontal="center" vertical="center"/>
    </xf>
    <xf numFmtId="0" fontId="39" fillId="0" borderId="6" xfId="55" applyFont="1" applyFill="1" applyBorder="1" applyAlignment="1">
      <alignment horizontal="centerContinuous" vertical="center" wrapText="1"/>
    </xf>
    <xf numFmtId="0" fontId="39" fillId="0" borderId="8" xfId="55" applyFont="1" applyFill="1" applyBorder="1" applyAlignment="1">
      <alignment horizontal="centerContinuous" vertical="center"/>
    </xf>
    <xf numFmtId="0" fontId="39" fillId="0" borderId="1" xfId="61" applyFont="1" applyFill="1" applyBorder="1" applyAlignment="1">
      <alignment horizontal="center" vertical="center" wrapText="1"/>
    </xf>
    <xf numFmtId="0" fontId="40" fillId="0" borderId="5" xfId="55" applyFont="1" applyFill="1" applyBorder="1" applyAlignment="1">
      <alignment horizontal="center" vertical="center"/>
    </xf>
    <xf numFmtId="0" fontId="40" fillId="0" borderId="6" xfId="55" applyFont="1" applyFill="1" applyBorder="1" applyAlignment="1">
      <alignment horizontal="center" vertical="center" wrapText="1"/>
    </xf>
    <xf numFmtId="0" fontId="32" fillId="0" borderId="4" xfId="55" applyFont="1" applyFill="1" applyBorder="1" applyAlignment="1">
      <alignment horizontal="center" vertical="center" textRotation="255"/>
    </xf>
    <xf numFmtId="0" fontId="40" fillId="0" borderId="4" xfId="55" applyFont="1" applyFill="1" applyBorder="1" applyAlignment="1">
      <alignment horizontal="center" vertical="center" wrapText="1"/>
    </xf>
    <xf numFmtId="0" fontId="32" fillId="0" borderId="4" xfId="0" applyFont="1" applyFill="1" applyBorder="1" applyAlignment="1">
      <alignment horizontal="center" vertical="center" wrapText="1"/>
    </xf>
    <xf numFmtId="0" fontId="39" fillId="0" borderId="15" xfId="55" applyFont="1" applyFill="1" applyBorder="1" applyAlignment="1">
      <alignment horizontal="center" vertical="center" wrapText="1"/>
    </xf>
    <xf numFmtId="0" fontId="39" fillId="0" borderId="16" xfId="55" applyFont="1" applyFill="1" applyBorder="1" applyAlignment="1">
      <alignment vertical="center" wrapText="1"/>
    </xf>
    <xf numFmtId="0" fontId="39" fillId="0" borderId="16" xfId="55" applyFont="1" applyFill="1" applyBorder="1" applyAlignment="1">
      <alignment horizontal="center" vertical="center" wrapText="1"/>
    </xf>
    <xf numFmtId="0" fontId="41" fillId="0" borderId="2" xfId="55" applyFont="1" applyFill="1" applyBorder="1" applyAlignment="1">
      <alignment horizontal="center" vertical="center" wrapText="1"/>
    </xf>
    <xf numFmtId="0" fontId="32" fillId="0" borderId="0" xfId="61" applyFont="1" applyFill="1" applyAlignment="1">
      <alignment horizontal="center" vertical="center"/>
    </xf>
    <xf numFmtId="0" fontId="40" fillId="0" borderId="2" xfId="55" applyFont="1" applyFill="1" applyBorder="1" applyAlignment="1">
      <alignment horizontal="center" vertical="center"/>
    </xf>
    <xf numFmtId="0" fontId="40" fillId="0" borderId="15" xfId="55" applyFont="1" applyFill="1" applyBorder="1" applyAlignment="1">
      <alignment horizontal="center" vertical="center"/>
    </xf>
    <xf numFmtId="0" fontId="40" fillId="0" borderId="16" xfId="55" applyFont="1" applyFill="1" applyBorder="1" applyAlignment="1">
      <alignment horizontal="center" vertical="center"/>
    </xf>
    <xf numFmtId="0" fontId="40" fillId="0" borderId="9" xfId="0" applyFont="1" applyFill="1" applyBorder="1" applyAlignment="1">
      <alignment horizontal="center" vertical="center"/>
    </xf>
    <xf numFmtId="0" fontId="40" fillId="0" borderId="8" xfId="55" applyFont="1" applyFill="1" applyBorder="1" applyAlignment="1">
      <alignment horizontal="center" vertical="center" wrapText="1"/>
    </xf>
    <xf numFmtId="0" fontId="32" fillId="0" borderId="15" xfId="55" applyFont="1" applyFill="1" applyBorder="1" applyAlignment="1">
      <alignment horizontal="center" vertical="center" wrapText="1"/>
    </xf>
    <xf numFmtId="0" fontId="39" fillId="0" borderId="11" xfId="55" applyFont="1" applyFill="1" applyBorder="1" applyAlignment="1">
      <alignment horizontal="center" vertical="center" wrapText="1"/>
    </xf>
    <xf numFmtId="0" fontId="39" fillId="0" borderId="18" xfId="55" applyFont="1" applyFill="1" applyBorder="1">
      <alignment vertical="center"/>
    </xf>
    <xf numFmtId="0" fontId="39" fillId="0" borderId="12" xfId="55" applyFont="1" applyFill="1" applyBorder="1" applyAlignment="1">
      <alignment horizontal="center" vertical="center" wrapText="1"/>
    </xf>
    <xf numFmtId="0" fontId="39" fillId="0" borderId="18" xfId="55" applyFont="1" applyFill="1" applyBorder="1" applyAlignment="1">
      <alignment horizontal="center" vertical="center" wrapText="1"/>
    </xf>
    <xf numFmtId="0" fontId="41" fillId="0" borderId="3" xfId="55" applyFont="1" applyFill="1" applyBorder="1" applyAlignment="1">
      <alignment horizontal="center" vertical="center" wrapText="1"/>
    </xf>
    <xf numFmtId="0" fontId="32" fillId="0" borderId="14" xfId="61" applyFont="1" applyFill="1" applyBorder="1" applyAlignment="1">
      <alignment horizontal="center" vertical="top"/>
    </xf>
    <xf numFmtId="0" fontId="40" fillId="0" borderId="4" xfId="55" applyFont="1" applyFill="1" applyBorder="1" applyAlignment="1">
      <alignment horizontal="center" vertical="center"/>
    </xf>
    <xf numFmtId="0" fontId="40" fillId="0" borderId="11" xfId="0" applyFont="1" applyFill="1" applyBorder="1" applyAlignment="1">
      <alignment horizontal="center" vertical="center"/>
    </xf>
    <xf numFmtId="0" fontId="40" fillId="0" borderId="0" xfId="0" applyFont="1" applyFill="1" applyAlignment="1">
      <alignment horizontal="center" vertical="center"/>
    </xf>
    <xf numFmtId="0" fontId="40" fillId="0" borderId="17" xfId="0" applyFont="1" applyFill="1" applyBorder="1" applyAlignment="1">
      <alignment horizontal="center" vertical="center"/>
    </xf>
    <xf numFmtId="0" fontId="40" fillId="0" borderId="15" xfId="55" applyFont="1" applyFill="1" applyBorder="1" applyAlignment="1">
      <alignment horizontal="center" vertical="center" wrapText="1"/>
    </xf>
    <xf numFmtId="0" fontId="40" fillId="0" borderId="16" xfId="55" applyFont="1" applyFill="1" applyBorder="1" applyAlignment="1">
      <alignment horizontal="center" vertical="center" wrapText="1"/>
    </xf>
    <xf numFmtId="0" fontId="32" fillId="0" borderId="11" xfId="55" applyFont="1" applyFill="1" applyBorder="1" applyAlignment="1">
      <alignment horizontal="center" vertical="center" wrapText="1"/>
    </xf>
    <xf numFmtId="0" fontId="39" fillId="0" borderId="2" xfId="55" applyFont="1" applyFill="1" applyBorder="1" applyAlignment="1">
      <alignment horizontal="center" vertical="top" wrapText="1"/>
    </xf>
    <xf numFmtId="0" fontId="32" fillId="0" borderId="2" xfId="55" applyFont="1" applyFill="1" applyBorder="1" applyAlignment="1">
      <alignment horizontal="center" vertical="center" wrapText="1"/>
    </xf>
    <xf numFmtId="0" fontId="39" fillId="0" borderId="4" xfId="55" applyFont="1" applyFill="1" applyBorder="1" applyAlignment="1">
      <alignment horizontal="center" vertical="center" wrapText="1"/>
    </xf>
    <xf numFmtId="0" fontId="39" fillId="0" borderId="17" xfId="55" applyFont="1" applyFill="1" applyBorder="1" applyAlignment="1">
      <alignment horizontal="center" vertical="center" wrapText="1"/>
    </xf>
    <xf numFmtId="0" fontId="32" fillId="0" borderId="0" xfId="55" applyFont="1" applyFill="1">
      <alignment vertical="center"/>
    </xf>
    <xf numFmtId="0" fontId="40" fillId="0" borderId="3" xfId="55" applyFont="1" applyFill="1" applyBorder="1" applyAlignment="1">
      <alignment horizontal="center" vertical="center"/>
    </xf>
    <xf numFmtId="0" fontId="40" fillId="0" borderId="12"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12" xfId="55" applyFont="1" applyFill="1" applyBorder="1" applyAlignment="1">
      <alignment horizontal="center" vertical="center" wrapText="1"/>
    </xf>
    <xf numFmtId="0" fontId="40" fillId="0" borderId="18" xfId="55" applyFont="1" applyFill="1" applyBorder="1" applyAlignment="1">
      <alignment horizontal="center" vertical="center" wrapText="1"/>
    </xf>
    <xf numFmtId="0" fontId="39" fillId="0" borderId="4" xfId="55" applyFont="1" applyFill="1" applyBorder="1" applyAlignment="1">
      <alignment horizontal="center" vertical="top" wrapText="1"/>
    </xf>
    <xf numFmtId="0" fontId="39" fillId="0" borderId="4" xfId="55" applyFont="1" applyFill="1" applyBorder="1" applyAlignment="1">
      <alignment horizontal="center" vertical="center" wrapText="1"/>
    </xf>
    <xf numFmtId="0" fontId="32" fillId="0" borderId="4" xfId="55" applyFont="1" applyFill="1" applyBorder="1" applyAlignment="1">
      <alignment horizontal="center" vertical="center" wrapText="1"/>
    </xf>
    <xf numFmtId="0" fontId="39" fillId="0" borderId="4" xfId="55" applyFont="1" applyFill="1" applyBorder="1" applyAlignment="1">
      <alignment horizontal="center" vertical="center"/>
    </xf>
    <xf numFmtId="0" fontId="41" fillId="0" borderId="4" xfId="55" applyFont="1" applyFill="1" applyBorder="1" applyAlignment="1">
      <alignment horizontal="center" vertical="top" wrapText="1"/>
    </xf>
    <xf numFmtId="0" fontId="40" fillId="0" borderId="14" xfId="55" applyFont="1" applyFill="1" applyBorder="1" applyAlignment="1">
      <alignment horizontal="center" vertical="center"/>
    </xf>
    <xf numFmtId="0" fontId="32" fillId="0" borderId="2" xfId="55" applyFont="1" applyFill="1" applyBorder="1" applyAlignment="1">
      <alignment horizontal="center" vertical="center"/>
    </xf>
    <xf numFmtId="179" fontId="39" fillId="0" borderId="2" xfId="55" applyNumberFormat="1" applyFont="1" applyFill="1" applyBorder="1" applyAlignment="1">
      <alignment horizontal="center" vertical="center" wrapText="1"/>
    </xf>
    <xf numFmtId="179" fontId="41" fillId="0" borderId="2" xfId="55" applyNumberFormat="1" applyFont="1" applyFill="1" applyBorder="1" applyAlignment="1">
      <alignment horizontal="center" vertical="center" wrapText="1"/>
    </xf>
    <xf numFmtId="0" fontId="32" fillId="0" borderId="0" xfId="61" applyFont="1" applyFill="1" applyAlignment="1">
      <alignment horizontal="center" vertical="top"/>
    </xf>
    <xf numFmtId="0" fontId="32" fillId="0" borderId="4" xfId="55" applyFont="1" applyFill="1" applyBorder="1" applyAlignment="1">
      <alignment horizontal="center" vertical="center"/>
    </xf>
    <xf numFmtId="179" fontId="39" fillId="0" borderId="4" xfId="55" applyNumberFormat="1" applyFont="1" applyFill="1" applyBorder="1" applyAlignment="1">
      <alignment horizontal="center" vertical="center" wrapText="1"/>
    </xf>
    <xf numFmtId="179" fontId="41" fillId="0" borderId="4" xfId="55"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39" fillId="0" borderId="3" xfId="55" applyFont="1" applyFill="1" applyBorder="1" applyAlignment="1">
      <alignment horizontal="center" vertical="top" wrapText="1"/>
    </xf>
    <xf numFmtId="0" fontId="39" fillId="0" borderId="3" xfId="55" applyFont="1" applyFill="1" applyBorder="1" applyAlignment="1">
      <alignment horizontal="center" vertical="center" wrapText="1"/>
    </xf>
    <xf numFmtId="0" fontId="32" fillId="0" borderId="3" xfId="55" applyFont="1" applyFill="1" applyBorder="1" applyAlignment="1">
      <alignment horizontal="center" vertical="center" wrapText="1"/>
    </xf>
    <xf numFmtId="0" fontId="41" fillId="0" borderId="3" xfId="55" applyFont="1" applyFill="1" applyBorder="1" applyAlignment="1">
      <alignment horizontal="center" vertical="top" wrapText="1"/>
    </xf>
    <xf numFmtId="0" fontId="32" fillId="0" borderId="14" xfId="55" applyFont="1" applyFill="1" applyBorder="1">
      <alignment vertical="center"/>
    </xf>
    <xf numFmtId="0" fontId="32" fillId="0" borderId="3" xfId="55" applyFont="1" applyFill="1" applyBorder="1" applyAlignment="1">
      <alignment horizontal="center" vertical="center"/>
    </xf>
    <xf numFmtId="179" fontId="39" fillId="0" borderId="3" xfId="55" applyNumberFormat="1" applyFont="1" applyFill="1" applyBorder="1" applyAlignment="1">
      <alignment horizontal="center" vertical="center" wrapText="1"/>
    </xf>
    <xf numFmtId="179" fontId="41" fillId="0" borderId="3" xfId="55" applyNumberFormat="1" applyFont="1" applyFill="1" applyBorder="1" applyAlignment="1">
      <alignment horizontal="center" vertical="center" wrapText="1"/>
    </xf>
    <xf numFmtId="0" fontId="32" fillId="0" borderId="3" xfId="55" applyFont="1" applyFill="1" applyBorder="1" applyAlignment="1">
      <alignment horizontal="center" vertical="center" textRotation="255"/>
    </xf>
    <xf numFmtId="0" fontId="26" fillId="0" borderId="1" xfId="55" applyFont="1" applyFill="1" applyBorder="1" applyAlignment="1">
      <alignment horizontal="left" vertical="top" wrapText="1"/>
    </xf>
    <xf numFmtId="0" fontId="26" fillId="0" borderId="1" xfId="55" applyFont="1" applyFill="1" applyBorder="1" applyAlignment="1">
      <alignment horizontal="center" vertical="top" wrapText="1"/>
    </xf>
    <xf numFmtId="0" fontId="26" fillId="0" borderId="6" xfId="55" applyFont="1" applyFill="1" applyBorder="1" applyAlignment="1">
      <alignment horizontal="centerContinuous" vertical="top" wrapText="1"/>
    </xf>
    <xf numFmtId="0" fontId="26" fillId="0" borderId="8" xfId="55" applyFont="1" applyFill="1" applyBorder="1" applyAlignment="1">
      <alignment horizontal="centerContinuous" vertical="top" wrapText="1"/>
    </xf>
    <xf numFmtId="0" fontId="26" fillId="0" borderId="5" xfId="55" applyFont="1" applyFill="1" applyBorder="1" applyAlignment="1">
      <alignment horizontal="centerContinuous" vertical="top" wrapText="1"/>
    </xf>
    <xf numFmtId="0" fontId="26" fillId="0" borderId="1" xfId="55" applyFont="1" applyFill="1" applyBorder="1" applyAlignment="1">
      <alignment horizontal="centerContinuous" vertical="top" wrapText="1"/>
    </xf>
    <xf numFmtId="0" fontId="26" fillId="0" borderId="1" xfId="55" applyFont="1" applyFill="1" applyBorder="1" applyAlignment="1">
      <alignment horizontal="centerContinuous" vertical="top"/>
    </xf>
    <xf numFmtId="0" fontId="26" fillId="0" borderId="1" xfId="55" applyFont="1" applyFill="1" applyBorder="1" applyAlignment="1">
      <alignment vertical="top"/>
    </xf>
    <xf numFmtId="0" fontId="32" fillId="0" borderId="0" xfId="55" applyFont="1" applyFill="1" applyAlignment="1">
      <alignment vertical="center" wrapText="1"/>
    </xf>
    <xf numFmtId="0" fontId="26" fillId="0" borderId="6" xfId="55" applyFont="1" applyFill="1" applyBorder="1" applyAlignment="1">
      <alignment horizontal="center" vertical="top" wrapText="1"/>
    </xf>
    <xf numFmtId="185" fontId="32" fillId="0" borderId="1" xfId="55" applyNumberFormat="1" applyFont="1" applyFill="1" applyBorder="1" applyAlignment="1" applyProtection="1">
      <alignment horizontal="center" vertical="center"/>
      <protection locked="0"/>
    </xf>
    <xf numFmtId="0" fontId="26" fillId="0" borderId="1" xfId="55" applyFont="1" applyFill="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Fill="1" applyBorder="1" applyAlignment="1">
      <alignment horizontal="center" vertical="center" wrapText="1"/>
    </xf>
    <xf numFmtId="181" fontId="26" fillId="0" borderId="1" xfId="55" applyNumberFormat="1" applyFont="1" applyFill="1" applyBorder="1" applyAlignment="1">
      <alignment horizontal="center" vertical="center" wrapText="1"/>
    </xf>
    <xf numFmtId="181" fontId="26" fillId="0" borderId="6" xfId="55" applyNumberFormat="1" applyFont="1" applyFill="1" applyBorder="1" applyAlignment="1">
      <alignment horizontal="center" vertical="center" wrapText="1"/>
    </xf>
    <xf numFmtId="177" fontId="26" fillId="0" borderId="6" xfId="55" applyNumberFormat="1" applyFont="1" applyFill="1" applyBorder="1" applyAlignment="1">
      <alignment horizontal="center" vertical="center" wrapText="1"/>
    </xf>
    <xf numFmtId="0" fontId="26" fillId="0" borderId="6" xfId="55" applyFont="1" applyFill="1" applyBorder="1" applyAlignment="1">
      <alignment horizontal="center" vertical="center" wrapText="1"/>
    </xf>
    <xf numFmtId="49" fontId="32" fillId="0" borderId="0" xfId="55" applyNumberFormat="1" applyFont="1" applyFill="1" applyAlignment="1" applyProtection="1">
      <alignment horizontal="center" vertical="center"/>
      <protection locked="0"/>
    </xf>
    <xf numFmtId="0" fontId="32" fillId="0" borderId="0" xfId="55" applyFont="1" applyFill="1" applyAlignment="1" applyProtection="1">
      <alignment horizontal="center" vertical="center"/>
      <protection locked="0"/>
    </xf>
    <xf numFmtId="0" fontId="39" fillId="0" borderId="0" xfId="55" applyFont="1" applyFill="1" applyProtection="1">
      <alignment vertical="center"/>
      <protection locked="0"/>
    </xf>
    <xf numFmtId="180" fontId="39" fillId="0" borderId="0" xfId="55" applyNumberFormat="1" applyFont="1" applyFill="1" applyProtection="1">
      <alignment vertical="center"/>
      <protection locked="0"/>
    </xf>
    <xf numFmtId="0" fontId="40" fillId="0" borderId="0" xfId="55" applyFont="1" applyFill="1" applyAlignment="1" applyProtection="1">
      <alignment horizontal="left" vertical="center"/>
      <protection locked="0"/>
    </xf>
    <xf numFmtId="0" fontId="40" fillId="0" borderId="0" xfId="55" applyFont="1" applyFill="1" applyProtection="1">
      <alignment vertical="center"/>
      <protection locked="0"/>
    </xf>
    <xf numFmtId="0" fontId="32" fillId="0" borderId="0" xfId="55" applyFont="1" applyFill="1" applyAlignment="1" applyProtection="1">
      <alignment horizontal="left" vertical="center"/>
      <protection locked="0"/>
    </xf>
    <xf numFmtId="0" fontId="39" fillId="0" borderId="0" xfId="55" applyFont="1" applyFill="1" applyAlignment="1" applyProtection="1">
      <alignment horizontal="left" vertical="center"/>
      <protection locked="0"/>
    </xf>
    <xf numFmtId="0" fontId="39" fillId="0" borderId="0" xfId="55" applyFont="1" applyFill="1" applyAlignment="1" applyProtection="1">
      <alignment horizontal="left" vertical="center" wrapText="1"/>
      <protection locked="0"/>
    </xf>
    <xf numFmtId="0" fontId="40" fillId="0" borderId="0" xfId="55" applyFont="1" applyFill="1" applyAlignment="1" applyProtection="1">
      <alignment vertical="top" wrapText="1"/>
      <protection locked="0"/>
    </xf>
    <xf numFmtId="0" fontId="40" fillId="0" borderId="0" xfId="55" applyFont="1" applyFill="1" applyAlignment="1" applyProtection="1">
      <alignment vertical="top"/>
      <protection locked="0"/>
    </xf>
    <xf numFmtId="0" fontId="43" fillId="0" borderId="1" xfId="0" applyFont="1" applyFill="1" applyBorder="1" applyAlignment="1">
      <alignment horizontal="center" vertical="center"/>
    </xf>
    <xf numFmtId="0" fontId="39" fillId="0" borderId="0" xfId="0" applyFont="1" applyFill="1" applyAlignment="1">
      <alignment horizontal="center" vertical="center"/>
    </xf>
    <xf numFmtId="0" fontId="43" fillId="0" borderId="6"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5" xfId="0" applyFont="1" applyFill="1" applyBorder="1" applyAlignment="1">
      <alignment horizontal="center" vertical="center"/>
    </xf>
    <xf numFmtId="0" fontId="39" fillId="0" borderId="0" xfId="0" applyFont="1" applyFill="1">
      <alignment vertical="center"/>
    </xf>
    <xf numFmtId="0" fontId="39" fillId="0" borderId="6" xfId="0" applyFont="1" applyFill="1" applyBorder="1" applyAlignment="1">
      <alignment horizontal="left" vertical="center"/>
    </xf>
    <xf numFmtId="0" fontId="39" fillId="0" borderId="5" xfId="0" applyFont="1" applyFill="1" applyBorder="1" applyAlignment="1">
      <alignment horizontal="left" vertical="center"/>
    </xf>
    <xf numFmtId="0" fontId="39" fillId="0" borderId="1" xfId="0" applyFont="1" applyFill="1" applyBorder="1">
      <alignment vertical="center"/>
    </xf>
    <xf numFmtId="0" fontId="39" fillId="0" borderId="5" xfId="0" applyFont="1" applyFill="1" applyBorder="1">
      <alignment vertical="center"/>
    </xf>
    <xf numFmtId="49" fontId="39" fillId="0" borderId="1" xfId="0" applyNumberFormat="1" applyFont="1" applyFill="1" applyBorder="1">
      <alignment vertical="center"/>
    </xf>
    <xf numFmtId="0" fontId="39" fillId="0" borderId="5" xfId="0" applyFont="1" applyFill="1" applyBorder="1" applyAlignment="1">
      <alignment vertical="center" wrapText="1"/>
    </xf>
    <xf numFmtId="0" fontId="39" fillId="0" borderId="6" xfId="0" applyFont="1" applyFill="1" applyBorder="1">
      <alignment vertical="center"/>
    </xf>
    <xf numFmtId="0" fontId="39" fillId="0" borderId="8" xfId="0" applyFont="1" applyFill="1" applyBorder="1">
      <alignment vertical="center"/>
    </xf>
    <xf numFmtId="0" fontId="39" fillId="0" borderId="8" xfId="0" applyFont="1" applyFill="1" applyBorder="1" applyAlignment="1">
      <alignment horizontal="left" vertical="center"/>
    </xf>
    <xf numFmtId="0" fontId="39" fillId="0" borderId="5" xfId="0" applyFont="1" applyFill="1" applyBorder="1" applyAlignment="1">
      <alignment horizontal="justify" vertical="center" wrapText="1"/>
    </xf>
    <xf numFmtId="0" fontId="39" fillId="0" borderId="0" xfId="0" applyFont="1" applyFill="1" applyAlignment="1">
      <alignment horizontal="right" vertical="center"/>
    </xf>
    <xf numFmtId="49" fontId="39" fillId="0" borderId="0" xfId="0" applyNumberFormat="1" applyFont="1" applyFill="1">
      <alignment vertical="center"/>
    </xf>
    <xf numFmtId="0" fontId="39" fillId="0" borderId="0" xfId="0" applyFont="1" applyFill="1" applyAlignment="1">
      <alignment horizontal="left" vertical="center"/>
    </xf>
    <xf numFmtId="0" fontId="39" fillId="0" borderId="0" xfId="0" applyFont="1" applyFill="1" applyAlignment="1">
      <alignment horizontal="justify" vertical="center" wrapText="1"/>
    </xf>
    <xf numFmtId="0" fontId="33"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3" fillId="0" borderId="0" xfId="62" applyFont="1" applyFill="1" applyProtection="1">
      <alignment vertical="center"/>
      <protection locked="0"/>
    </xf>
    <xf numFmtId="0" fontId="36" fillId="0" borderId="0" xfId="62" applyFont="1" applyFill="1" applyAlignment="1" applyProtection="1">
      <alignment horizontal="left" vertical="center"/>
      <protection locked="0"/>
    </xf>
    <xf numFmtId="0" fontId="32" fillId="0" borderId="0" xfId="62" applyFont="1" applyFill="1" applyProtection="1">
      <alignment vertical="center"/>
      <protection locked="0"/>
    </xf>
    <xf numFmtId="0" fontId="40" fillId="0" borderId="0" xfId="62" applyFont="1" applyFill="1" applyProtection="1">
      <alignment vertical="center"/>
      <protection locked="0"/>
    </xf>
    <xf numFmtId="0" fontId="32" fillId="0" borderId="6" xfId="62" applyFont="1" applyFill="1" applyBorder="1" applyAlignment="1" applyProtection="1">
      <alignment horizontal="center" vertical="center"/>
      <protection locked="0"/>
    </xf>
    <xf numFmtId="0" fontId="32" fillId="0" borderId="0" xfId="62" applyFont="1" applyFill="1">
      <alignment vertical="center"/>
    </xf>
    <xf numFmtId="0" fontId="26" fillId="0" borderId="0" xfId="60" applyFont="1" applyFill="1">
      <alignment vertical="center"/>
    </xf>
    <xf numFmtId="0" fontId="44" fillId="0" borderId="0" xfId="0" applyFont="1" applyFill="1" applyAlignment="1" applyProtection="1">
      <alignment horizontal="left" vertical="center"/>
      <protection locked="0"/>
    </xf>
    <xf numFmtId="0" fontId="26" fillId="0" borderId="0" xfId="60" applyFont="1" applyFill="1" applyProtection="1">
      <alignment vertical="center"/>
      <protection locked="0"/>
    </xf>
    <xf numFmtId="0" fontId="27" fillId="0" borderId="0" xfId="60" applyFont="1" applyFill="1" applyProtection="1">
      <alignment vertical="center"/>
      <protection locked="0"/>
    </xf>
    <xf numFmtId="0" fontId="26" fillId="0" borderId="0" xfId="57" applyFont="1" applyFill="1" applyProtection="1">
      <alignment vertical="center"/>
      <protection locked="0"/>
    </xf>
    <xf numFmtId="0" fontId="27" fillId="0" borderId="0" xfId="0" applyFont="1" applyFill="1" applyAlignment="1" applyProtection="1">
      <alignment horizontal="left" vertical="center"/>
      <protection locked="0"/>
    </xf>
    <xf numFmtId="0" fontId="26" fillId="0" borderId="6" xfId="57" applyFont="1" applyFill="1" applyBorder="1" applyAlignment="1" applyProtection="1">
      <alignment horizontal="center" vertical="center"/>
      <protection locked="0"/>
    </xf>
    <xf numFmtId="0" fontId="26" fillId="0" borderId="5" xfId="57" applyFont="1" applyFill="1" applyBorder="1" applyAlignment="1" applyProtection="1">
      <alignment horizontal="center" vertical="center"/>
      <protection locked="0"/>
    </xf>
    <xf numFmtId="0" fontId="26" fillId="0" borderId="1" xfId="57" applyFont="1" applyFill="1" applyBorder="1" applyAlignment="1" applyProtection="1">
      <alignment horizontal="center" vertical="center"/>
      <protection locked="0" hidden="1"/>
    </xf>
    <xf numFmtId="0" fontId="26" fillId="0" borderId="1" xfId="6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0" borderId="5" xfId="6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protection locked="0"/>
    </xf>
    <xf numFmtId="49" fontId="26" fillId="0" borderId="3" xfId="60" applyNumberFormat="1" applyFont="1" applyFill="1" applyBorder="1" applyProtection="1">
      <alignment vertical="center"/>
      <protection locked="0"/>
    </xf>
    <xf numFmtId="49" fontId="26" fillId="0" borderId="14" xfId="60" applyNumberFormat="1" applyFont="1" applyFill="1" applyBorder="1" applyProtection="1">
      <alignment vertical="center"/>
      <protection locked="0"/>
    </xf>
    <xf numFmtId="0" fontId="26" fillId="0" borderId="1" xfId="0" applyFont="1" applyFill="1" applyBorder="1" applyAlignment="1" applyProtection="1">
      <alignment horizontal="center" vertical="center"/>
      <protection locked="0"/>
    </xf>
    <xf numFmtId="49" fontId="26" fillId="0" borderId="1" xfId="60" applyNumberFormat="1" applyFont="1" applyFill="1" applyBorder="1" applyProtection="1">
      <alignment vertical="center"/>
      <protection locked="0"/>
    </xf>
    <xf numFmtId="49" fontId="26" fillId="0" borderId="5" xfId="60" applyNumberFormat="1" applyFont="1" applyFill="1" applyBorder="1" applyProtection="1">
      <alignment vertical="center"/>
      <protection locked="0"/>
    </xf>
    <xf numFmtId="0" fontId="26" fillId="0" borderId="2" xfId="0" applyFont="1" applyFill="1" applyBorder="1" applyAlignment="1" applyProtection="1">
      <alignment horizontal="center" vertical="center"/>
      <protection locked="0"/>
    </xf>
    <xf numFmtId="49" fontId="26" fillId="0" borderId="19" xfId="60" applyNumberFormat="1" applyFont="1" applyFill="1" applyBorder="1" applyAlignment="1" applyProtection="1">
      <alignment horizontal="center" vertical="center" wrapText="1"/>
      <protection locked="0"/>
    </xf>
    <xf numFmtId="49" fontId="26" fillId="0" borderId="20" xfId="60" applyNumberFormat="1" applyFont="1" applyFill="1" applyBorder="1" applyAlignment="1" applyProtection="1">
      <alignment horizontal="center" vertical="center" wrapText="1"/>
      <protection locked="0"/>
    </xf>
    <xf numFmtId="49" fontId="26" fillId="0" borderId="21" xfId="60" applyNumberFormat="1" applyFont="1" applyFill="1" applyBorder="1" applyAlignment="1" applyProtection="1">
      <alignment horizontal="center" vertical="center" wrapText="1"/>
      <protection locked="0"/>
    </xf>
    <xf numFmtId="49" fontId="26" fillId="0" borderId="22" xfId="60" applyNumberFormat="1" applyFont="1" applyFill="1" applyBorder="1" applyAlignment="1" applyProtection="1">
      <alignment horizontal="center" vertical="center" wrapText="1"/>
      <protection locked="0"/>
    </xf>
    <xf numFmtId="49" fontId="26" fillId="0" borderId="37" xfId="60" applyNumberFormat="1" applyFont="1" applyFill="1" applyBorder="1" applyAlignment="1" applyProtection="1">
      <alignment horizontal="center" vertical="center" wrapText="1"/>
      <protection locked="0"/>
    </xf>
    <xf numFmtId="178" fontId="26" fillId="0" borderId="44" xfId="60" applyNumberFormat="1" applyFont="1" applyFill="1" applyBorder="1" applyProtection="1">
      <alignment vertical="center"/>
      <protection locked="0"/>
    </xf>
    <xf numFmtId="178" fontId="26" fillId="0" borderId="2" xfId="60" applyNumberFormat="1" applyFont="1" applyFill="1" applyBorder="1" applyProtection="1">
      <alignment vertical="center"/>
      <protection locked="0"/>
    </xf>
    <xf numFmtId="0" fontId="26" fillId="0" borderId="11" xfId="60" applyFont="1" applyFill="1" applyBorder="1" applyAlignment="1" applyProtection="1">
      <alignment horizontal="center" vertical="center" textRotation="255"/>
      <protection locked="0"/>
    </xf>
    <xf numFmtId="0" fontId="26" fillId="0" borderId="1" xfId="0" applyFont="1" applyFill="1" applyBorder="1" applyAlignment="1" applyProtection="1">
      <alignment horizontal="center" vertical="center" shrinkToFit="1"/>
      <protection locked="0"/>
    </xf>
    <xf numFmtId="178" fontId="26" fillId="0" borderId="6" xfId="60" applyNumberFormat="1" applyFont="1" applyFill="1" applyBorder="1" applyProtection="1">
      <alignment vertical="center"/>
      <protection locked="0"/>
    </xf>
    <xf numFmtId="178" fontId="26" fillId="0" borderId="1" xfId="60" applyNumberFormat="1" applyFont="1" applyFill="1" applyBorder="1" applyProtection="1">
      <alignment vertical="center"/>
      <protection locked="0"/>
    </xf>
    <xf numFmtId="0" fontId="26" fillId="0" borderId="1" xfId="0" applyFont="1" applyFill="1" applyBorder="1" applyAlignment="1" applyProtection="1">
      <alignment horizontal="center" vertical="center" wrapText="1" shrinkToFit="1"/>
      <protection locked="0"/>
    </xf>
    <xf numFmtId="178" fontId="26" fillId="0" borderId="44" xfId="60" applyNumberFormat="1" applyFont="1" applyFill="1" applyBorder="1" applyAlignment="1" applyProtection="1">
      <alignment vertical="center" wrapText="1"/>
      <protection locked="0"/>
    </xf>
    <xf numFmtId="0" fontId="26" fillId="0" borderId="4" xfId="60" applyFont="1" applyFill="1" applyBorder="1" applyAlignment="1" applyProtection="1">
      <alignment horizontal="center" vertical="center" textRotation="255"/>
      <protection locked="0"/>
    </xf>
    <xf numFmtId="0" fontId="26" fillId="0" borderId="1" xfId="0" applyFont="1" applyFill="1" applyBorder="1" applyAlignment="1" applyProtection="1">
      <alignment horizontal="center" vertical="center"/>
      <protection locked="0"/>
    </xf>
    <xf numFmtId="178" fontId="26" fillId="0" borderId="3" xfId="60" applyNumberFormat="1" applyFont="1" applyFill="1" applyBorder="1" applyProtection="1">
      <alignment vertical="center"/>
      <protection locked="0"/>
    </xf>
    <xf numFmtId="0" fontId="45" fillId="0" borderId="1" xfId="0" applyFont="1" applyFill="1" applyBorder="1">
      <alignment vertical="center"/>
    </xf>
    <xf numFmtId="177" fontId="26" fillId="0" borderId="3" xfId="60" applyNumberFormat="1" applyFont="1" applyFill="1" applyBorder="1" applyProtection="1">
      <alignment vertical="center"/>
      <protection locked="0"/>
    </xf>
    <xf numFmtId="0" fontId="26" fillId="0" borderId="1" xfId="60" applyFont="1" applyFill="1" applyBorder="1" applyAlignment="1" applyProtection="1">
      <alignment horizontal="center" vertical="center"/>
      <protection locked="0"/>
    </xf>
    <xf numFmtId="0" fontId="26" fillId="0" borderId="3" xfId="60" applyFont="1" applyFill="1" applyBorder="1" applyAlignment="1" applyProtection="1">
      <alignment horizontal="center" vertical="center" textRotation="255"/>
      <protection locked="0"/>
    </xf>
    <xf numFmtId="0" fontId="26" fillId="0" borderId="0" xfId="0" applyFont="1" applyFill="1" applyAlignment="1" applyProtection="1">
      <alignment horizontal="right" vertical="top"/>
      <protection locked="0"/>
    </xf>
    <xf numFmtId="0" fontId="26" fillId="0" borderId="15" xfId="0"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wrapText="1"/>
      <protection locked="0"/>
    </xf>
    <xf numFmtId="0" fontId="26" fillId="0" borderId="9" xfId="0"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protection locked="0"/>
    </xf>
    <xf numFmtId="0" fontId="26" fillId="0" borderId="11" xfId="0" applyFont="1" applyFill="1" applyBorder="1" applyAlignment="1" applyProtection="1">
      <alignment horizontal="left" vertical="center" wrapText="1"/>
      <protection locked="0"/>
    </xf>
    <xf numFmtId="0" fontId="26" fillId="0" borderId="17" xfId="0" applyFont="1" applyFill="1" applyBorder="1" applyAlignment="1" applyProtection="1">
      <alignment horizontal="left" vertical="center" wrapText="1"/>
      <protection locked="0"/>
    </xf>
    <xf numFmtId="0" fontId="26" fillId="0" borderId="0" xfId="0" applyFont="1" applyFill="1" applyProtection="1">
      <alignment vertical="center"/>
      <protection locked="0"/>
    </xf>
    <xf numFmtId="0" fontId="26" fillId="0" borderId="11" xfId="60" applyFont="1" applyFill="1" applyBorder="1" applyAlignment="1" applyProtection="1">
      <alignment horizontal="left" vertical="center" wrapText="1"/>
      <protection locked="0"/>
    </xf>
    <xf numFmtId="0" fontId="26" fillId="0" borderId="12" xfId="0" applyFont="1" applyFill="1" applyBorder="1" applyAlignment="1" applyProtection="1">
      <alignment horizontal="left" vertical="center" wrapText="1"/>
      <protection locked="0"/>
    </xf>
    <xf numFmtId="0" fontId="26" fillId="0" borderId="18" xfId="0" applyFont="1" applyFill="1" applyBorder="1" applyAlignment="1" applyProtection="1">
      <alignment horizontal="left" vertical="center" wrapText="1"/>
      <protection locked="0"/>
    </xf>
    <xf numFmtId="0" fontId="26" fillId="0" borderId="14" xfId="0" applyFont="1" applyFill="1" applyBorder="1" applyAlignment="1" applyProtection="1">
      <alignment horizontal="left" vertical="center" wrapText="1"/>
      <protection locked="0"/>
    </xf>
    <xf numFmtId="49" fontId="26" fillId="0" borderId="1" xfId="60" applyNumberFormat="1" applyFont="1" applyFill="1" applyBorder="1" applyAlignment="1" applyProtection="1">
      <alignment horizontal="center" vertical="center" wrapText="1"/>
      <protection locked="0"/>
    </xf>
    <xf numFmtId="181" fontId="26" fillId="0" borderId="1" xfId="60" applyNumberFormat="1" applyFont="1" applyFill="1" applyBorder="1" applyAlignment="1" applyProtection="1">
      <alignment horizontal="center" vertical="center" wrapText="1"/>
      <protection locked="0"/>
    </xf>
    <xf numFmtId="180" fontId="26" fillId="0" borderId="1" xfId="60" applyNumberFormat="1" applyFont="1" applyFill="1" applyBorder="1" applyAlignment="1" applyProtection="1">
      <alignment horizontal="center" vertical="center" wrapText="1"/>
      <protection locked="0"/>
    </xf>
    <xf numFmtId="0" fontId="26" fillId="0" borderId="1" xfId="61" applyFont="1" applyFill="1" applyBorder="1" applyAlignment="1" applyProtection="1">
      <alignment horizontal="center" vertical="center"/>
      <protection locked="0"/>
    </xf>
    <xf numFmtId="0" fontId="26" fillId="0" borderId="1" xfId="61" applyFont="1" applyFill="1" applyBorder="1" applyAlignment="1" applyProtection="1">
      <alignment horizontal="center" vertical="center" wrapText="1"/>
      <protection locked="0"/>
    </xf>
    <xf numFmtId="0" fontId="27" fillId="0" borderId="1" xfId="59" applyFont="1" applyFill="1" applyBorder="1" applyAlignment="1">
      <alignment horizontal="center" vertical="center"/>
    </xf>
    <xf numFmtId="0" fontId="26" fillId="0" borderId="0" xfId="0" applyFont="1" applyFill="1" applyProtection="1">
      <alignment vertical="center"/>
      <protection locked="0" hidden="1"/>
    </xf>
    <xf numFmtId="0" fontId="26" fillId="0" borderId="0" xfId="59" applyFont="1" applyFill="1" applyProtection="1">
      <alignment vertical="center"/>
      <protection locked="0"/>
    </xf>
    <xf numFmtId="0" fontId="26" fillId="0" borderId="0" xfId="58" applyFont="1" applyFill="1" applyAlignment="1" applyProtection="1">
      <alignment horizontal="left" vertical="center" wrapText="1"/>
      <protection locked="0"/>
    </xf>
    <xf numFmtId="0" fontId="26" fillId="0" borderId="0" xfId="0" applyFont="1" applyFill="1" applyProtection="1">
      <alignment vertical="center"/>
      <protection hidden="1"/>
    </xf>
    <xf numFmtId="0" fontId="46" fillId="0" borderId="41" xfId="57" applyFont="1" applyFill="1" applyBorder="1" applyAlignment="1">
      <alignment horizontal="left" vertical="center" wrapText="1"/>
    </xf>
    <xf numFmtId="0" fontId="46" fillId="0" borderId="23" xfId="57" applyFont="1" applyFill="1" applyBorder="1" applyAlignment="1">
      <alignment horizontal="center" vertical="top" wrapText="1"/>
    </xf>
    <xf numFmtId="0" fontId="41" fillId="0" borderId="10" xfId="57" applyFont="1" applyFill="1" applyBorder="1" applyAlignment="1">
      <alignment vertical="center" wrapText="1"/>
    </xf>
    <xf numFmtId="0" fontId="41" fillId="0" borderId="40" xfId="57" applyFont="1" applyFill="1" applyBorder="1" applyAlignment="1">
      <alignment horizontal="center" vertical="center" wrapText="1"/>
    </xf>
    <xf numFmtId="0" fontId="41" fillId="0" borderId="25" xfId="57" applyFont="1" applyFill="1" applyBorder="1" applyAlignment="1">
      <alignment horizontal="center" vertical="center" wrapText="1"/>
    </xf>
    <xf numFmtId="0" fontId="41" fillId="0" borderId="10" xfId="57" applyFont="1" applyFill="1" applyBorder="1" applyAlignment="1">
      <alignment horizontal="center" vertical="center" wrapText="1"/>
    </xf>
    <xf numFmtId="0" fontId="41" fillId="0" borderId="25" xfId="61" applyFont="1" applyFill="1" applyBorder="1" applyAlignment="1">
      <alignment horizontal="center" vertical="center" wrapText="1"/>
    </xf>
    <xf numFmtId="0" fontId="41" fillId="0" borderId="10" xfId="61" applyFont="1" applyFill="1" applyBorder="1" applyAlignment="1">
      <alignment horizontal="center" vertical="center"/>
    </xf>
    <xf numFmtId="0" fontId="41" fillId="0" borderId="25" xfId="0" applyFont="1" applyFill="1" applyBorder="1" applyAlignment="1">
      <alignment horizontal="center" vertical="center" wrapText="1"/>
    </xf>
    <xf numFmtId="0" fontId="41" fillId="0" borderId="45" xfId="0" applyFont="1" applyFill="1" applyBorder="1" applyAlignment="1">
      <alignment horizontal="center" vertical="center"/>
    </xf>
    <xf numFmtId="0" fontId="26" fillId="0" borderId="0" xfId="0" applyFont="1" applyFill="1">
      <alignment vertical="center"/>
    </xf>
    <xf numFmtId="0" fontId="46" fillId="0" borderId="42" xfId="57" applyFont="1" applyFill="1" applyBorder="1" applyAlignment="1">
      <alignment horizontal="left" vertical="center" wrapText="1"/>
    </xf>
    <xf numFmtId="0" fontId="46" fillId="0" borderId="11" xfId="57" applyFont="1" applyFill="1" applyBorder="1" applyAlignment="1">
      <alignment horizontal="center" vertical="top" wrapText="1"/>
    </xf>
    <xf numFmtId="0" fontId="41" fillId="0" borderId="26" xfId="57" applyFont="1" applyFill="1" applyBorder="1" applyAlignment="1">
      <alignment horizontal="center" vertical="center" wrapText="1"/>
    </xf>
    <xf numFmtId="0" fontId="41" fillId="0" borderId="38" xfId="57" applyFont="1" applyFill="1" applyBorder="1" applyAlignment="1">
      <alignment horizontal="center" vertical="center" wrapText="1"/>
    </xf>
    <xf numFmtId="0" fontId="41" fillId="0" borderId="2" xfId="57" applyFont="1" applyFill="1" applyBorder="1" applyAlignment="1">
      <alignment horizontal="center" vertical="center" wrapText="1"/>
    </xf>
    <xf numFmtId="0" fontId="41" fillId="0" borderId="14" xfId="61" applyFont="1" applyFill="1" applyBorder="1" applyAlignment="1">
      <alignment horizontal="center" vertical="center"/>
    </xf>
    <xf numFmtId="0" fontId="41" fillId="0" borderId="50" xfId="61" applyFont="1" applyFill="1" applyBorder="1" applyAlignment="1">
      <alignment horizontal="center" vertical="center"/>
    </xf>
    <xf numFmtId="0" fontId="41" fillId="0" borderId="46" xfId="0" applyFont="1" applyFill="1" applyBorder="1" applyAlignment="1">
      <alignment horizontal="center" vertical="center"/>
    </xf>
    <xf numFmtId="0" fontId="46" fillId="0" borderId="43" xfId="57" applyFont="1" applyFill="1" applyBorder="1" applyAlignment="1">
      <alignment horizontal="left" vertical="center" wrapText="1"/>
    </xf>
    <xf numFmtId="0" fontId="46" fillId="0" borderId="24" xfId="57" applyFont="1" applyFill="1" applyBorder="1" applyAlignment="1">
      <alignment horizontal="center" vertical="top" wrapText="1"/>
    </xf>
    <xf numFmtId="0" fontId="41" fillId="0" borderId="27" xfId="57" applyFont="1" applyFill="1" applyBorder="1" applyAlignment="1">
      <alignment horizontal="center" vertical="center" wrapText="1"/>
    </xf>
    <xf numFmtId="0" fontId="41" fillId="0" borderId="39" xfId="57" applyFont="1" applyFill="1" applyBorder="1" applyAlignment="1">
      <alignment horizontal="center" vertical="center" wrapText="1"/>
    </xf>
    <xf numFmtId="0" fontId="41" fillId="0" borderId="13" xfId="57" applyFont="1" applyFill="1" applyBorder="1" applyAlignment="1">
      <alignment horizontal="center" vertical="center" wrapText="1"/>
    </xf>
    <xf numFmtId="0" fontId="41" fillId="0" borderId="47" xfId="0" applyFont="1" applyFill="1" applyBorder="1" applyAlignment="1">
      <alignment horizontal="center" vertical="center"/>
    </xf>
    <xf numFmtId="0" fontId="41" fillId="0" borderId="51" xfId="0" applyFont="1" applyFill="1" applyBorder="1" applyAlignment="1">
      <alignment horizontal="center" vertical="center"/>
    </xf>
    <xf numFmtId="0" fontId="41" fillId="0" borderId="49" xfId="0" applyFont="1" applyFill="1" applyBorder="1" applyAlignment="1">
      <alignment horizontal="center" vertical="center"/>
    </xf>
    <xf numFmtId="0" fontId="41" fillId="0" borderId="48" xfId="0" applyFont="1" applyFill="1" applyBorder="1" applyAlignment="1">
      <alignment horizontal="center" vertical="center"/>
    </xf>
    <xf numFmtId="180" fontId="47" fillId="0" borderId="1" xfId="58" applyNumberFormat="1" applyFont="1" applyFill="1" applyBorder="1" applyAlignment="1" applyProtection="1">
      <alignment horizontal="center" vertical="center" wrapText="1"/>
      <protection hidden="1"/>
    </xf>
    <xf numFmtId="180" fontId="48" fillId="0" borderId="1" xfId="61" applyNumberFormat="1" applyFont="1" applyFill="1" applyBorder="1" applyAlignment="1" applyProtection="1">
      <alignment horizontal="center" vertical="center" wrapText="1"/>
      <protection hidden="1"/>
    </xf>
    <xf numFmtId="0" fontId="26" fillId="0" borderId="11" xfId="0" applyFont="1" applyFill="1" applyBorder="1">
      <alignment vertical="center"/>
    </xf>
    <xf numFmtId="49" fontId="26" fillId="0" borderId="0" xfId="58" applyNumberFormat="1" applyFont="1" applyFill="1" applyAlignment="1">
      <alignment horizontal="left" vertical="center"/>
    </xf>
    <xf numFmtId="0" fontId="26" fillId="0" borderId="16"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1" xfId="59" applyFont="1" applyFill="1" applyBorder="1">
      <alignment vertical="center"/>
    </xf>
    <xf numFmtId="0" fontId="26" fillId="0" borderId="11" xfId="59"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17" xfId="0" applyFont="1" applyFill="1" applyBorder="1" applyAlignment="1">
      <alignment horizontal="left" vertical="center" wrapText="1"/>
    </xf>
    <xf numFmtId="0" fontId="26" fillId="0" borderId="0" xfId="59" applyFont="1" applyFill="1">
      <alignment vertical="center"/>
    </xf>
    <xf numFmtId="0" fontId="26" fillId="0" borderId="12" xfId="59"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 xfId="61" applyFont="1" applyFill="1" applyBorder="1" applyAlignment="1">
      <alignment horizontal="center" vertical="top" wrapText="1"/>
    </xf>
    <xf numFmtId="0" fontId="26" fillId="0" borderId="1" xfId="61" applyFont="1" applyFill="1" applyBorder="1" applyAlignment="1">
      <alignment horizontal="center" vertical="center"/>
    </xf>
    <xf numFmtId="0" fontId="26" fillId="0" borderId="0" xfId="61" applyFont="1" applyFill="1">
      <alignment vertical="center"/>
    </xf>
    <xf numFmtId="0" fontId="26" fillId="0" borderId="1" xfId="61" applyFont="1" applyFill="1" applyBorder="1">
      <alignment vertical="center"/>
    </xf>
    <xf numFmtId="0" fontId="26" fillId="0" borderId="1" xfId="61" applyFont="1" applyFill="1" applyBorder="1" applyAlignment="1">
      <alignment horizontal="center" vertical="center"/>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Fill="1" applyBorder="1" applyAlignment="1" applyProtection="1">
      <alignment horizontal="right" vertical="center" wrapText="1"/>
      <protection hidden="1"/>
    </xf>
    <xf numFmtId="183" fontId="26" fillId="0" borderId="1" xfId="0" applyNumberFormat="1" applyFont="1" applyFill="1" applyBorder="1" applyAlignment="1" applyProtection="1">
      <alignment horizontal="right" vertical="center" wrapText="1"/>
      <protection hidden="1"/>
    </xf>
    <xf numFmtId="0" fontId="26" fillId="0" borderId="1" xfId="0" applyFont="1" applyFill="1" applyBorder="1" applyAlignment="1" applyProtection="1">
      <alignment horizontal="right" vertical="center" wrapText="1"/>
      <protection hidden="1"/>
    </xf>
    <xf numFmtId="0" fontId="33" fillId="0" borderId="0" xfId="0" applyFont="1" applyFill="1" applyAlignment="1" applyProtection="1">
      <alignment horizontal="left" vertical="center"/>
      <protection locked="0"/>
    </xf>
    <xf numFmtId="0" fontId="26" fillId="0" borderId="1" xfId="57" applyFont="1" applyFill="1" applyBorder="1" applyAlignment="1" applyProtection="1">
      <alignment horizontal="center" vertical="center"/>
      <protection locked="0"/>
    </xf>
    <xf numFmtId="0" fontId="26" fillId="0" borderId="1" xfId="57" applyFont="1" applyFill="1" applyBorder="1" applyAlignment="1" applyProtection="1">
      <alignment horizontal="center" vertical="center" wrapText="1"/>
      <protection locked="0"/>
    </xf>
    <xf numFmtId="0" fontId="26" fillId="0" borderId="1" xfId="57"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protection hidden="1"/>
    </xf>
    <xf numFmtId="0" fontId="26" fillId="0" borderId="2" xfId="57"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protection hidden="1"/>
    </xf>
    <xf numFmtId="0" fontId="26" fillId="0" borderId="3" xfId="57" applyFont="1" applyFill="1" applyBorder="1" applyAlignment="1" applyProtection="1">
      <alignment horizontal="center" vertical="center" wrapText="1"/>
      <protection locked="0"/>
    </xf>
    <xf numFmtId="0" fontId="26" fillId="0" borderId="2" xfId="57" applyFont="1" applyFill="1" applyBorder="1" applyAlignment="1" applyProtection="1">
      <alignment horizontal="center" vertical="center"/>
      <protection locked="0"/>
    </xf>
    <xf numFmtId="0" fontId="26" fillId="0" borderId="3" xfId="57"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hidden="1"/>
    </xf>
    <xf numFmtId="0" fontId="26" fillId="0" borderId="1" xfId="57" applyFont="1" applyFill="1" applyBorder="1" applyProtection="1">
      <alignment vertical="center"/>
      <protection locked="0"/>
    </xf>
    <xf numFmtId="0" fontId="26" fillId="0" borderId="44" xfId="57" applyFont="1" applyFill="1" applyBorder="1" applyProtection="1">
      <alignment vertical="center"/>
      <protection locked="0"/>
    </xf>
    <xf numFmtId="0" fontId="27" fillId="0" borderId="0" xfId="57" applyFont="1" applyFill="1" applyProtection="1">
      <alignment vertical="center"/>
      <protection locked="0"/>
    </xf>
    <xf numFmtId="0" fontId="27" fillId="0" borderId="1" xfId="57" applyFont="1" applyFill="1" applyBorder="1" applyAlignment="1" applyProtection="1">
      <alignment horizontal="center" vertical="center" wrapText="1"/>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Fill="1" applyBorder="1" applyAlignment="1" applyProtection="1">
      <alignment horizontal="right" vertical="center" wrapText="1"/>
      <protection locked="0"/>
    </xf>
    <xf numFmtId="0" fontId="26" fillId="0" borderId="8" xfId="57" applyFont="1" applyFill="1" applyBorder="1" applyAlignment="1" applyProtection="1">
      <alignment horizontal="center" vertical="center"/>
      <protection locked="0"/>
    </xf>
    <xf numFmtId="0" fontId="26" fillId="0" borderId="1" xfId="56" applyFont="1" applyFill="1" applyBorder="1" applyAlignment="1" applyProtection="1">
      <alignment horizontal="right" vertical="center"/>
      <protection locked="0"/>
    </xf>
    <xf numFmtId="0" fontId="26" fillId="0" borderId="1" xfId="57" applyFont="1" applyFill="1" applyBorder="1" applyAlignment="1" applyProtection="1">
      <alignment horizontal="center" vertical="center"/>
      <protection locked="0"/>
    </xf>
    <xf numFmtId="0" fontId="26" fillId="0" borderId="0" xfId="57" applyFont="1" applyFill="1" applyAlignment="1" applyProtection="1">
      <alignment horizontal="center" vertical="center"/>
      <protection locked="0"/>
    </xf>
    <xf numFmtId="0" fontId="26" fillId="0" borderId="0" xfId="0" applyFont="1" applyFill="1" applyAlignment="1" applyProtection="1">
      <alignment horizontal="right" vertical="center" wrapText="1"/>
      <protection hidden="1"/>
    </xf>
    <xf numFmtId="0" fontId="26" fillId="0" borderId="2" xfId="56" applyFont="1" applyFill="1" applyBorder="1" applyAlignment="1" applyProtection="1">
      <alignment horizontal="center" vertical="center"/>
      <protection locked="0"/>
    </xf>
    <xf numFmtId="0" fontId="26" fillId="0" borderId="4" xfId="56" applyFont="1" applyFill="1" applyBorder="1" applyAlignment="1" applyProtection="1">
      <alignment horizontal="center" vertical="center"/>
      <protection locked="0"/>
    </xf>
    <xf numFmtId="0" fontId="26" fillId="0" borderId="3" xfId="56" applyFont="1" applyFill="1" applyBorder="1" applyAlignment="1" applyProtection="1">
      <alignment horizontal="center" vertical="center"/>
      <protection locked="0"/>
    </xf>
    <xf numFmtId="0" fontId="49" fillId="0" borderId="0" xfId="0" applyFont="1" applyFill="1">
      <alignment vertical="center"/>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7" dataDxfId="6" headerRowCellStyle="標準_調査票（enquete）" dataCellStyle="標準_調査票（enquete）">
  <autoFilter ref="B10:AV15" xr:uid="{00000000-0009-0000-0100-000001000000}"/>
  <tableColumns count="47">
    <tableColumn id="1" xr3:uid="{00000000-0010-0000-0000-000001000000}" name="北海道" dataDxfId="54" dataCellStyle="標準_調査票（enquete）"/>
    <tableColumn id="2" xr3:uid="{00000000-0010-0000-0000-000002000000}" name="青森県" dataDxfId="53" dataCellStyle="標準_調査票（enquete）"/>
    <tableColumn id="3" xr3:uid="{00000000-0010-0000-0000-000003000000}" name="岩手県" dataDxfId="52" dataCellStyle="標準_調査票（enquete）"/>
    <tableColumn id="4" xr3:uid="{00000000-0010-0000-0000-000004000000}" name="宮城県" dataDxfId="51" dataCellStyle="標準_調査票（enquete）"/>
    <tableColumn id="5" xr3:uid="{00000000-0010-0000-0000-000005000000}" name="秋田県" dataDxfId="50" dataCellStyle="標準_調査票（enquete）"/>
    <tableColumn id="6" xr3:uid="{00000000-0010-0000-0000-000006000000}" name="山形県" dataDxfId="49" dataCellStyle="標準_調査票（enquete）"/>
    <tableColumn id="7" xr3:uid="{00000000-0010-0000-0000-000007000000}" name="福島県" dataDxfId="48" dataCellStyle="標準_調査票（enquete）"/>
    <tableColumn id="8" xr3:uid="{00000000-0010-0000-0000-000008000000}" name="茨城県" dataDxfId="47" dataCellStyle="標準_調査票（enquete）"/>
    <tableColumn id="9" xr3:uid="{00000000-0010-0000-0000-000009000000}" name="栃木県" dataDxfId="46" dataCellStyle="標準_調査票（enquete）"/>
    <tableColumn id="10" xr3:uid="{00000000-0010-0000-0000-00000A000000}" name="群馬県" dataDxfId="45" dataCellStyle="標準_調査票（enquete）"/>
    <tableColumn id="11" xr3:uid="{00000000-0010-0000-0000-00000B000000}" name="埼玉県" dataDxfId="44" dataCellStyle="標準_調査票（enquete）"/>
    <tableColumn id="12" xr3:uid="{00000000-0010-0000-0000-00000C000000}" name="千葉県" dataDxfId="43" dataCellStyle="標準_調査票（enquete）"/>
    <tableColumn id="13" xr3:uid="{00000000-0010-0000-0000-00000D000000}" name="東京都" dataDxfId="42" dataCellStyle="標準_調査票（enquete）"/>
    <tableColumn id="14" xr3:uid="{00000000-0010-0000-0000-00000E000000}" name="神奈川県" dataDxfId="41" dataCellStyle="標準_調査票（enquete）"/>
    <tableColumn id="15" xr3:uid="{00000000-0010-0000-0000-00000F000000}" name="新潟県" dataDxfId="40" dataCellStyle="標準_調査票（enquete）"/>
    <tableColumn id="16" xr3:uid="{00000000-0010-0000-0000-000010000000}" name="富山県" dataDxfId="39" dataCellStyle="標準_調査票（enquete）"/>
    <tableColumn id="17" xr3:uid="{00000000-0010-0000-0000-000011000000}" name="石川県" dataDxfId="38" dataCellStyle="標準_調査票（enquete）"/>
    <tableColumn id="18" xr3:uid="{00000000-0010-0000-0000-000012000000}" name="福井県" dataDxfId="37" dataCellStyle="標準_調査票（enquete）"/>
    <tableColumn id="19" xr3:uid="{00000000-0010-0000-0000-000013000000}" name="山梨県" dataDxfId="36" dataCellStyle="標準_調査票（enquete）"/>
    <tableColumn id="20" xr3:uid="{00000000-0010-0000-0000-000014000000}" name="長野県" dataDxfId="35" dataCellStyle="標準_調査票（enquete）"/>
    <tableColumn id="21" xr3:uid="{00000000-0010-0000-0000-000015000000}" name="岐阜県" dataDxfId="34" dataCellStyle="標準_調査票（enquete）"/>
    <tableColumn id="22" xr3:uid="{00000000-0010-0000-0000-000016000000}" name="静岡県" dataDxfId="33" dataCellStyle="標準_調査票（enquete）"/>
    <tableColumn id="23" xr3:uid="{00000000-0010-0000-0000-000017000000}" name="愛知県" dataDxfId="32" dataCellStyle="標準_調査票（enquete）"/>
    <tableColumn id="24" xr3:uid="{00000000-0010-0000-0000-000018000000}" name="三重県" dataDxfId="31" dataCellStyle="標準_調査票（enquete）"/>
    <tableColumn id="25" xr3:uid="{00000000-0010-0000-0000-000019000000}" name="滋賀県" dataDxfId="30" dataCellStyle="標準_調査票（enquete）"/>
    <tableColumn id="26" xr3:uid="{00000000-0010-0000-0000-00001A000000}" name="京都府" dataDxfId="29" dataCellStyle="標準_調査票（enquete）"/>
    <tableColumn id="27" xr3:uid="{00000000-0010-0000-0000-00001B000000}" name="大阪府" dataDxfId="28" dataCellStyle="標準_調査票（enquete）"/>
    <tableColumn id="28" xr3:uid="{00000000-0010-0000-0000-00001C000000}" name="兵庫県" dataDxfId="27" dataCellStyle="標準_調査票（enquete）"/>
    <tableColumn id="29" xr3:uid="{00000000-0010-0000-0000-00001D000000}" name="奈良県" dataDxfId="26" dataCellStyle="標準_調査票（enquete）"/>
    <tableColumn id="30" xr3:uid="{00000000-0010-0000-0000-00001E000000}" name="和歌山県" dataDxfId="25" dataCellStyle="標準_調査票（enquete）"/>
    <tableColumn id="31" xr3:uid="{00000000-0010-0000-0000-00001F000000}" name="鳥取県" dataDxfId="24" dataCellStyle="標準_調査票（enquete）"/>
    <tableColumn id="32" xr3:uid="{00000000-0010-0000-0000-000020000000}" name="島根県" dataDxfId="23" dataCellStyle="標準_調査票（enquete）"/>
    <tableColumn id="33" xr3:uid="{00000000-0010-0000-0000-000021000000}" name="岡山県" dataDxfId="22" dataCellStyle="標準_調査票（enquete）"/>
    <tableColumn id="34" xr3:uid="{00000000-0010-0000-0000-000022000000}" name="広島県" dataDxfId="21" dataCellStyle="標準_調査票（enquete）"/>
    <tableColumn id="35" xr3:uid="{00000000-0010-0000-0000-000023000000}" name="山口県" dataDxfId="20" dataCellStyle="標準_調査票（enquete）"/>
    <tableColumn id="36" xr3:uid="{00000000-0010-0000-0000-000024000000}" name="徳島県" dataDxfId="19" dataCellStyle="標準_調査票（enquete）"/>
    <tableColumn id="37" xr3:uid="{00000000-0010-0000-0000-000025000000}" name="香川県" dataDxfId="18" dataCellStyle="標準_調査票（enquete）"/>
    <tableColumn id="38" xr3:uid="{00000000-0010-0000-0000-000026000000}" name="愛媛県" dataDxfId="17" dataCellStyle="標準_調査票（enquete）"/>
    <tableColumn id="39" xr3:uid="{00000000-0010-0000-0000-000027000000}" name="高知県" dataDxfId="16" dataCellStyle="標準_調査票（enquete）"/>
    <tableColumn id="40" xr3:uid="{00000000-0010-0000-0000-000028000000}" name="福岡県" dataDxfId="15" dataCellStyle="標準_調査票（enquete）"/>
    <tableColumn id="41" xr3:uid="{00000000-0010-0000-0000-000029000000}" name="佐賀県" dataDxfId="14" dataCellStyle="標準_調査票（enquete）"/>
    <tableColumn id="42" xr3:uid="{00000000-0010-0000-0000-00002A000000}" name="長崎県" dataDxfId="13" dataCellStyle="標準_調査票（enquete）"/>
    <tableColumn id="43" xr3:uid="{00000000-0010-0000-0000-00002B000000}" name="熊本県" dataDxfId="12" dataCellStyle="標準_調査票（enquete）"/>
    <tableColumn id="44" xr3:uid="{00000000-0010-0000-0000-00002C000000}" name="大分県" dataDxfId="11" dataCellStyle="標準_調査票（enquete）"/>
    <tableColumn id="45" xr3:uid="{00000000-0010-0000-0000-00002D000000}" name="宮崎県" dataDxfId="10" dataCellStyle="標準_調査票（enquete）"/>
    <tableColumn id="46" xr3:uid="{00000000-0010-0000-0000-00002E000000}" name="鹿児島県" dataDxfId="9" dataCellStyle="標準_調査票（enquete）"/>
    <tableColumn id="47" xr3:uid="{00000000-0010-0000-0000-00002F000000}" name="沖縄県" dataDxfId="8"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7" zoomScale="70" zoomScaleNormal="70" zoomScaleSheetLayoutView="85" workbookViewId="0">
      <selection activeCell="B1" sqref="B1"/>
    </sheetView>
  </sheetViews>
  <sheetFormatPr defaultColWidth="9" defaultRowHeight="17.5" x14ac:dyDescent="0.2"/>
  <cols>
    <col min="1" max="1" width="8.6328125" style="1" hidden="1" customWidth="1"/>
    <col min="2" max="3" width="9" style="1"/>
    <col min="4" max="4" width="9.90625" style="100" customWidth="1"/>
    <col min="5" max="5" width="10.90625" style="1" customWidth="1"/>
    <col min="6" max="6" width="8.90625" style="1" customWidth="1"/>
    <col min="7" max="22" width="8.08984375" style="1" customWidth="1"/>
    <col min="23" max="23" width="12.08984375" style="1" customWidth="1"/>
    <col min="24" max="24" width="11" style="1" customWidth="1"/>
    <col min="25" max="25" width="15.2695312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300</v>
      </c>
      <c r="C1" s="3"/>
      <c r="D1" s="4"/>
      <c r="E1" s="3"/>
      <c r="F1" s="3"/>
      <c r="G1" s="3"/>
      <c r="H1" s="3"/>
      <c r="I1" s="3"/>
      <c r="J1" s="3" t="s">
        <v>37</v>
      </c>
      <c r="L1" s="5"/>
      <c r="M1" s="5"/>
      <c r="N1" s="5"/>
      <c r="O1" s="6"/>
      <c r="P1" s="7"/>
      <c r="Q1" s="8"/>
      <c r="R1" s="9"/>
      <c r="S1" s="9"/>
      <c r="T1" s="9"/>
      <c r="U1" s="9"/>
    </row>
    <row r="2" spans="1:43" ht="51.65" customHeight="1" x14ac:dyDescent="0.2">
      <c r="A2" s="10" t="s">
        <v>152</v>
      </c>
      <c r="B2" s="11" t="s">
        <v>0</v>
      </c>
      <c r="C2" s="11" t="s">
        <v>23</v>
      </c>
      <c r="D2" s="12" t="s">
        <v>292</v>
      </c>
      <c r="E2" s="13" t="s">
        <v>1</v>
      </c>
      <c r="F2" s="14"/>
      <c r="G2" s="14"/>
      <c r="H2" s="14"/>
      <c r="I2" s="14"/>
      <c r="J2" s="14"/>
      <c r="K2" s="14"/>
      <c r="L2" s="14"/>
      <c r="M2" s="14"/>
      <c r="N2" s="14"/>
      <c r="O2" s="14"/>
      <c r="P2" s="14"/>
      <c r="Q2" s="14"/>
      <c r="R2" s="14"/>
      <c r="S2" s="14"/>
      <c r="T2" s="14"/>
      <c r="U2" s="14"/>
      <c r="V2" s="14"/>
      <c r="W2" s="15" t="s">
        <v>286</v>
      </c>
      <c r="X2" s="16"/>
      <c r="Y2" s="17" t="s">
        <v>253</v>
      </c>
      <c r="Z2" s="13" t="s">
        <v>138</v>
      </c>
      <c r="AA2" s="14"/>
      <c r="AB2" s="14"/>
      <c r="AC2" s="18"/>
      <c r="AD2" s="19" t="s">
        <v>422</v>
      </c>
      <c r="AE2" s="14"/>
      <c r="AF2" s="14"/>
      <c r="AG2" s="14"/>
      <c r="AH2" s="14"/>
      <c r="AI2" s="14"/>
      <c r="AJ2" s="14"/>
      <c r="AK2" s="14"/>
      <c r="AL2" s="14"/>
      <c r="AM2" s="14"/>
      <c r="AN2" s="11" t="s">
        <v>23</v>
      </c>
      <c r="AO2" s="11" t="s">
        <v>0</v>
      </c>
    </row>
    <row r="3" spans="1:43" ht="14.25" customHeight="1" x14ac:dyDescent="0.2">
      <c r="A3" s="20"/>
      <c r="B3" s="21"/>
      <c r="C3" s="21"/>
      <c r="D3" s="22"/>
      <c r="E3" s="23" t="s">
        <v>2</v>
      </c>
      <c r="F3" s="24"/>
      <c r="G3" s="23" t="s">
        <v>42</v>
      </c>
      <c r="H3" s="25"/>
      <c r="I3" s="25"/>
      <c r="J3" s="25"/>
      <c r="K3" s="23" t="s">
        <v>395</v>
      </c>
      <c r="L3" s="25"/>
      <c r="M3" s="25"/>
      <c r="N3" s="25"/>
      <c r="O3" s="23" t="s">
        <v>35</v>
      </c>
      <c r="P3" s="25"/>
      <c r="Q3" s="25"/>
      <c r="R3" s="25"/>
      <c r="S3" s="23" t="s">
        <v>293</v>
      </c>
      <c r="T3" s="25"/>
      <c r="U3" s="25"/>
      <c r="V3" s="25"/>
      <c r="W3" s="26" t="s">
        <v>287</v>
      </c>
      <c r="X3" s="26" t="s">
        <v>288</v>
      </c>
      <c r="Y3" s="27" t="s">
        <v>177</v>
      </c>
      <c r="Z3" s="28" t="s">
        <v>139</v>
      </c>
      <c r="AA3" s="29" t="s">
        <v>140</v>
      </c>
      <c r="AB3" s="30"/>
      <c r="AC3" s="31"/>
      <c r="AD3" s="19" t="s">
        <v>32</v>
      </c>
      <c r="AE3" s="32"/>
      <c r="AF3" s="32"/>
      <c r="AG3" s="32"/>
      <c r="AH3" s="32"/>
      <c r="AI3" s="32"/>
      <c r="AJ3" s="32"/>
      <c r="AK3" s="19" t="s">
        <v>24</v>
      </c>
      <c r="AL3" s="32"/>
      <c r="AM3" s="33" t="s">
        <v>3</v>
      </c>
      <c r="AN3" s="21"/>
      <c r="AO3" s="21"/>
    </row>
    <row r="4" spans="1:43" ht="35.5" customHeight="1" x14ac:dyDescent="0.2">
      <c r="A4" s="20"/>
      <c r="B4" s="21"/>
      <c r="C4" s="21"/>
      <c r="D4" s="22"/>
      <c r="E4" s="34"/>
      <c r="F4" s="35"/>
      <c r="G4" s="36"/>
      <c r="H4" s="37"/>
      <c r="I4" s="37"/>
      <c r="J4" s="37"/>
      <c r="K4" s="36"/>
      <c r="L4" s="37"/>
      <c r="M4" s="37"/>
      <c r="N4" s="37"/>
      <c r="O4" s="36"/>
      <c r="P4" s="37"/>
      <c r="Q4" s="37"/>
      <c r="R4" s="37"/>
      <c r="S4" s="36"/>
      <c r="T4" s="37"/>
      <c r="U4" s="37"/>
      <c r="V4" s="37"/>
      <c r="W4" s="38"/>
      <c r="X4" s="38"/>
      <c r="Y4" s="39" t="s">
        <v>178</v>
      </c>
      <c r="Z4" s="40"/>
      <c r="AA4" s="41"/>
      <c r="AB4" s="42"/>
      <c r="AC4" s="43"/>
      <c r="AD4" s="44" t="s">
        <v>25</v>
      </c>
      <c r="AE4" s="45"/>
      <c r="AF4" s="44" t="s">
        <v>4</v>
      </c>
      <c r="AG4" s="45"/>
      <c r="AH4" s="45"/>
      <c r="AI4" s="45"/>
      <c r="AJ4" s="45"/>
      <c r="AK4" s="33" t="s">
        <v>38</v>
      </c>
      <c r="AL4" s="33" t="s">
        <v>39</v>
      </c>
      <c r="AM4" s="46"/>
      <c r="AN4" s="21"/>
      <c r="AO4" s="21"/>
    </row>
    <row r="5" spans="1:43" ht="11.5" customHeight="1" x14ac:dyDescent="0.2">
      <c r="A5" s="20"/>
      <c r="B5" s="21"/>
      <c r="C5" s="21"/>
      <c r="D5" s="22"/>
      <c r="E5" s="34"/>
      <c r="F5" s="47" t="s">
        <v>40</v>
      </c>
      <c r="G5" s="12" t="s">
        <v>141</v>
      </c>
      <c r="H5" s="12" t="s">
        <v>136</v>
      </c>
      <c r="I5" s="48" t="s">
        <v>135</v>
      </c>
      <c r="J5" s="12" t="s">
        <v>5</v>
      </c>
      <c r="K5" s="12" t="s">
        <v>141</v>
      </c>
      <c r="L5" s="12" t="s">
        <v>136</v>
      </c>
      <c r="M5" s="48" t="s">
        <v>135</v>
      </c>
      <c r="N5" s="12" t="s">
        <v>5</v>
      </c>
      <c r="O5" s="12" t="s">
        <v>141</v>
      </c>
      <c r="P5" s="12" t="s">
        <v>209</v>
      </c>
      <c r="Q5" s="48" t="s">
        <v>135</v>
      </c>
      <c r="R5" s="12" t="s">
        <v>5</v>
      </c>
      <c r="S5" s="23" t="s">
        <v>6</v>
      </c>
      <c r="T5" s="23" t="s">
        <v>7</v>
      </c>
      <c r="U5" s="23" t="s">
        <v>8</v>
      </c>
      <c r="V5" s="12" t="s">
        <v>22</v>
      </c>
      <c r="W5" s="49"/>
      <c r="X5" s="50"/>
      <c r="Y5" s="51"/>
      <c r="Z5" s="52"/>
      <c r="AA5" s="53"/>
      <c r="AB5" s="54"/>
      <c r="AC5" s="55"/>
      <c r="AD5" s="56"/>
      <c r="AE5" s="57"/>
      <c r="AF5" s="56"/>
      <c r="AG5" s="57"/>
      <c r="AH5" s="57"/>
      <c r="AI5" s="57"/>
      <c r="AJ5" s="57"/>
      <c r="AK5" s="46"/>
      <c r="AL5" s="46"/>
      <c r="AM5" s="46"/>
      <c r="AN5" s="21"/>
      <c r="AO5" s="21"/>
    </row>
    <row r="6" spans="1:43" ht="19.5" customHeight="1" x14ac:dyDescent="0.2">
      <c r="A6" s="20"/>
      <c r="B6" s="21"/>
      <c r="C6" s="21"/>
      <c r="D6" s="22"/>
      <c r="E6" s="34"/>
      <c r="F6" s="58"/>
      <c r="G6" s="59"/>
      <c r="H6" s="59"/>
      <c r="I6" s="60"/>
      <c r="J6" s="59"/>
      <c r="K6" s="59"/>
      <c r="L6" s="59"/>
      <c r="M6" s="60"/>
      <c r="N6" s="59"/>
      <c r="O6" s="59"/>
      <c r="P6" s="61"/>
      <c r="Q6" s="60"/>
      <c r="R6" s="59"/>
      <c r="S6" s="34"/>
      <c r="T6" s="34"/>
      <c r="U6" s="34"/>
      <c r="V6" s="59"/>
      <c r="W6" s="62" t="s">
        <v>289</v>
      </c>
      <c r="X6" s="62" t="s">
        <v>289</v>
      </c>
      <c r="Y6" s="63" t="s">
        <v>14</v>
      </c>
      <c r="Z6" s="64" t="s">
        <v>142</v>
      </c>
      <c r="AA6" s="65" t="s">
        <v>143</v>
      </c>
      <c r="AB6" s="48" t="s">
        <v>144</v>
      </c>
      <c r="AC6" s="66" t="s">
        <v>145</v>
      </c>
      <c r="AD6" s="33" t="s">
        <v>9</v>
      </c>
      <c r="AE6" s="33" t="s">
        <v>10</v>
      </c>
      <c r="AF6" s="33" t="s">
        <v>11</v>
      </c>
      <c r="AG6" s="33" t="s">
        <v>12</v>
      </c>
      <c r="AH6" s="33" t="s">
        <v>26</v>
      </c>
      <c r="AI6" s="33" t="s">
        <v>27</v>
      </c>
      <c r="AJ6" s="33" t="s">
        <v>13</v>
      </c>
      <c r="AK6" s="46"/>
      <c r="AL6" s="46"/>
      <c r="AM6" s="46"/>
      <c r="AN6" s="21"/>
      <c r="AO6" s="21"/>
    </row>
    <row r="7" spans="1:43" ht="13.5" customHeight="1" x14ac:dyDescent="0.2">
      <c r="A7" s="20"/>
      <c r="B7" s="21"/>
      <c r="C7" s="21"/>
      <c r="D7" s="22"/>
      <c r="E7" s="34"/>
      <c r="F7" s="58"/>
      <c r="G7" s="59"/>
      <c r="H7" s="59"/>
      <c r="I7" s="60"/>
      <c r="J7" s="59"/>
      <c r="K7" s="59"/>
      <c r="L7" s="59"/>
      <c r="M7" s="60"/>
      <c r="N7" s="59"/>
      <c r="O7" s="59"/>
      <c r="P7" s="61"/>
      <c r="Q7" s="60"/>
      <c r="R7" s="59"/>
      <c r="S7" s="34"/>
      <c r="T7" s="34"/>
      <c r="U7" s="34"/>
      <c r="V7" s="59"/>
      <c r="W7" s="62"/>
      <c r="X7" s="62"/>
      <c r="Y7" s="67" t="s">
        <v>153</v>
      </c>
      <c r="Z7" s="68"/>
      <c r="AA7" s="69"/>
      <c r="AB7" s="60"/>
      <c r="AC7" s="70"/>
      <c r="AD7" s="46"/>
      <c r="AE7" s="46"/>
      <c r="AF7" s="46"/>
      <c r="AG7" s="46"/>
      <c r="AH7" s="46"/>
      <c r="AI7" s="46"/>
      <c r="AJ7" s="46"/>
      <c r="AK7" s="46"/>
      <c r="AL7" s="46"/>
      <c r="AM7" s="46"/>
      <c r="AN7" s="21"/>
      <c r="AO7" s="21"/>
    </row>
    <row r="8" spans="1:43" ht="18" customHeight="1" x14ac:dyDescent="0.2">
      <c r="A8" s="20"/>
      <c r="B8" s="21"/>
      <c r="C8" s="21"/>
      <c r="D8" s="22"/>
      <c r="E8" s="34"/>
      <c r="F8" s="58"/>
      <c r="G8" s="59"/>
      <c r="H8" s="59"/>
      <c r="I8" s="60"/>
      <c r="J8" s="59"/>
      <c r="K8" s="59"/>
      <c r="L8" s="59"/>
      <c r="M8" s="60"/>
      <c r="N8" s="59"/>
      <c r="O8" s="59"/>
      <c r="P8" s="59" t="s">
        <v>423</v>
      </c>
      <c r="Q8" s="60"/>
      <c r="R8" s="59"/>
      <c r="S8" s="34"/>
      <c r="T8" s="34"/>
      <c r="U8" s="34"/>
      <c r="V8" s="59"/>
      <c r="W8" s="62"/>
      <c r="X8" s="62"/>
      <c r="Y8" s="67" t="s">
        <v>154</v>
      </c>
      <c r="Z8" s="68"/>
      <c r="AA8" s="69"/>
      <c r="AB8" s="60"/>
      <c r="AC8" s="70"/>
      <c r="AD8" s="46"/>
      <c r="AE8" s="46"/>
      <c r="AF8" s="46"/>
      <c r="AG8" s="46"/>
      <c r="AH8" s="46"/>
      <c r="AI8" s="46"/>
      <c r="AJ8" s="46"/>
      <c r="AK8" s="46"/>
      <c r="AL8" s="46"/>
      <c r="AM8" s="46"/>
      <c r="AN8" s="21"/>
      <c r="AO8" s="21"/>
    </row>
    <row r="9" spans="1:43" ht="15.65" customHeight="1" x14ac:dyDescent="0.2">
      <c r="A9" s="20"/>
      <c r="B9" s="21"/>
      <c r="C9" s="21"/>
      <c r="D9" s="71"/>
      <c r="E9" s="34"/>
      <c r="F9" s="72"/>
      <c r="G9" s="73"/>
      <c r="H9" s="73"/>
      <c r="I9" s="74"/>
      <c r="J9" s="73"/>
      <c r="K9" s="73"/>
      <c r="L9" s="73"/>
      <c r="M9" s="74"/>
      <c r="N9" s="73"/>
      <c r="O9" s="73"/>
      <c r="P9" s="73"/>
      <c r="Q9" s="74"/>
      <c r="R9" s="73"/>
      <c r="S9" s="34"/>
      <c r="T9" s="34"/>
      <c r="U9" s="34"/>
      <c r="V9" s="73"/>
      <c r="W9" s="75"/>
      <c r="X9" s="75"/>
      <c r="Y9" s="76"/>
      <c r="Z9" s="77"/>
      <c r="AA9" s="78"/>
      <c r="AB9" s="74"/>
      <c r="AC9" s="79"/>
      <c r="AD9" s="46"/>
      <c r="AE9" s="46"/>
      <c r="AF9" s="46"/>
      <c r="AG9" s="46"/>
      <c r="AH9" s="46"/>
      <c r="AI9" s="46"/>
      <c r="AJ9" s="46"/>
      <c r="AK9" s="46"/>
      <c r="AL9" s="46"/>
      <c r="AM9" s="46"/>
      <c r="AN9" s="21"/>
      <c r="AO9" s="21"/>
    </row>
    <row r="10" spans="1:43" ht="63" customHeight="1" x14ac:dyDescent="0.2">
      <c r="A10" s="80"/>
      <c r="B10" s="81"/>
      <c r="C10" s="81"/>
      <c r="D10" s="82"/>
      <c r="E10" s="82"/>
      <c r="F10" s="81"/>
      <c r="G10" s="83" t="s">
        <v>295</v>
      </c>
      <c r="H10" s="84"/>
      <c r="I10" s="84"/>
      <c r="J10" s="85"/>
      <c r="K10" s="83" t="s">
        <v>295</v>
      </c>
      <c r="L10" s="84"/>
      <c r="M10" s="84"/>
      <c r="N10" s="85"/>
      <c r="O10" s="86" t="s">
        <v>295</v>
      </c>
      <c r="P10" s="87"/>
      <c r="Q10" s="87"/>
      <c r="R10" s="87"/>
      <c r="S10" s="86" t="s">
        <v>294</v>
      </c>
      <c r="T10" s="87"/>
      <c r="U10" s="87"/>
      <c r="V10" s="87"/>
      <c r="W10" s="88"/>
      <c r="X10" s="88"/>
      <c r="Y10" s="89"/>
      <c r="Z10" s="90"/>
      <c r="AA10" s="90"/>
      <c r="AB10" s="90"/>
      <c r="AC10" s="90"/>
      <c r="AD10" s="81"/>
      <c r="AE10" s="81"/>
      <c r="AF10" s="81"/>
      <c r="AG10" s="81"/>
      <c r="AH10" s="81"/>
      <c r="AI10" s="81"/>
      <c r="AJ10" s="81"/>
      <c r="AK10" s="81"/>
      <c r="AL10" s="81"/>
      <c r="AM10" s="81"/>
      <c r="AN10" s="81"/>
      <c r="AO10" s="81"/>
    </row>
    <row r="11" spans="1:43" s="100" customFormat="1" ht="44.5" customHeight="1" x14ac:dyDescent="0.2">
      <c r="A11" s="91"/>
      <c r="B11" s="92" t="str">
        <f>IF(ｼｰﾄ0!C3="","",ｼｰﾄ0!C3)</f>
        <v>宮城県</v>
      </c>
      <c r="C11" s="92" t="str">
        <f>IF(ｼｰﾄ0!C4="","",ｼｰﾄ0!C4)</f>
        <v>気仙沼</v>
      </c>
      <c r="D11" s="92" t="str">
        <f>IF(OR(ｼｰﾄ1!D22&lt;&gt;"",ｼｰﾄ1!E22&lt;&gt;"",ｼｰﾄ1!F22&lt;&gt;""),"○","")</f>
        <v>○</v>
      </c>
      <c r="E11" s="93">
        <f>IF(ｼｰﾄ3!C66&lt;&gt;"",ｼｰﾄ3!C66,"")</f>
        <v>5</v>
      </c>
      <c r="F11" s="93">
        <f>IF(ｼｰﾄ3!D66&lt;&gt;"",ｼｰﾄ3!D66,"")</f>
        <v>1</v>
      </c>
      <c r="G11" s="94">
        <f>IF(ｼｰﾄ1!D10&lt;&gt;"",ｼｰﾄ1!D10,"")</f>
        <v>37.65</v>
      </c>
      <c r="H11" s="95" t="str">
        <f>IF(ｼｰﾄ1!D8&lt;&gt;"",ｼｰﾄ1!D8,"")</f>
        <v>S50～H25</v>
      </c>
      <c r="I11" s="95">
        <f>IF(ｼｰﾄ1!D4&lt;&gt;"",ｼｰﾄ1!D4,"")</f>
        <v>10</v>
      </c>
      <c r="J11" s="95" t="str">
        <f>IF(ｼｰﾄ1!D5&lt;&gt;"",ｼｰﾄ1!D5,"")</f>
        <v>気仙沼市弁天町二丁目</v>
      </c>
      <c r="K11" s="94">
        <f>IF(ｼｰﾄ1!E11&lt;&gt;"",ｼｰﾄ1!E11,"")</f>
        <v>3.05</v>
      </c>
      <c r="L11" s="95" t="str">
        <f>IF(ｼｰﾄ1!E8&lt;&gt;"",ｼｰﾄ1!E8,"")</f>
        <v>R2～R4</v>
      </c>
      <c r="M11" s="95" t="str">
        <f>IF(ｼｰﾄ1!E4&lt;&gt;"",ｼｰﾄ1!E4,"")</f>
        <v>7</v>
      </c>
      <c r="N11" s="95" t="str">
        <f>IF(ｼｰﾄ1!E5&lt;&gt;"",ｼｰﾄ1!E5,"")</f>
        <v>気仙沼市内の脇二丁目</v>
      </c>
      <c r="O11" s="94">
        <f>IF(ｼｰﾄ1!F12&lt;&gt;"",ｼｰﾄ1!F12,"")</f>
        <v>2.0099999999999998</v>
      </c>
      <c r="P11" s="95" t="str">
        <f>IF(ｼｰﾄ1!F8&lt;&gt;"",ｼｰﾄ1!F8,"")</f>
        <v>R4</v>
      </c>
      <c r="Q11" s="95" t="str">
        <f>IF(ｼｰﾄ1!F4&lt;&gt;"",ｼｰﾄ1!F4,"")</f>
        <v>7</v>
      </c>
      <c r="R11" s="95" t="str">
        <f>IF(ｼｰﾄ1!F5&lt;&gt;"",ｼｰﾄ1!F5,"")</f>
        <v>気仙沼市内の脇二丁目</v>
      </c>
      <c r="S11" s="95" t="str">
        <f>IF(ｼｰﾄ3!E66&lt;&gt;"",ｼｰﾄ3!E66,"")</f>
        <v>#</v>
      </c>
      <c r="T11" s="95" t="str">
        <f>IF(ｼｰﾄ3!F66&lt;&gt;"",ｼｰﾄ3!F66,"")</f>
        <v>#</v>
      </c>
      <c r="U11" s="95" t="str">
        <f>IF(ｼｰﾄ3!G66&lt;&gt;"",ｼｰﾄ3!G66,"")</f>
        <v>#</v>
      </c>
      <c r="V11" s="95" t="str">
        <f>IF(ｼｰﾄ3!H66&lt;&gt;"",ｼｰﾄ3!H66,"")</f>
        <v>#</v>
      </c>
      <c r="W11" s="96"/>
      <c r="X11" s="96"/>
      <c r="Y11" s="96" t="str">
        <f>IF(ｼｰﾄ3!I66&lt;&gt;"",ｼｰﾄ3!I66,"")</f>
        <v/>
      </c>
      <c r="Z11" s="97">
        <f>IF(ｼｰﾄ5!D12&lt;&gt;"",ｼｰﾄ5!D12,"")</f>
        <v>17.649999999999999</v>
      </c>
      <c r="AA11" s="98" t="str">
        <f>IF(ｼｰﾄ5!D35="","",ｼｰﾄ5!D35)</f>
        <v/>
      </c>
      <c r="AB11" s="98" t="str">
        <f>IF(ｼｰﾄ5!E35="","",ｼｰﾄ5!E35)</f>
        <v/>
      </c>
      <c r="AC11" s="98" t="str">
        <f>IF(ｼｰﾄ5!F35="","",ｼｰﾄ5!F35)</f>
        <v/>
      </c>
      <c r="AD11" s="92" t="e">
        <f>IF(#REF!="","",#REF!)</f>
        <v>#REF!</v>
      </c>
      <c r="AE11" s="92" t="e">
        <f>IF(#REF!="","",#REF!)</f>
        <v>#REF!</v>
      </c>
      <c r="AF11" s="92" t="e">
        <f>IF(#REF!="","",#REF!)</f>
        <v>#REF!</v>
      </c>
      <c r="AG11" s="92" t="e">
        <f>IF(#REF!="","",#REF!)</f>
        <v>#REF!</v>
      </c>
      <c r="AH11" s="92" t="e">
        <f>IF(#REF!="","",#REF!)</f>
        <v>#REF!</v>
      </c>
      <c r="AI11" s="92" t="e">
        <f>IF(#REF!="","",#REF!)</f>
        <v>#REF!</v>
      </c>
      <c r="AJ11" s="92" t="e">
        <f>IF(#REF!="","",#REF!)</f>
        <v>#REF!</v>
      </c>
      <c r="AK11" s="92" t="e">
        <f>IF(#REF!="","",#REF!)</f>
        <v>#REF!</v>
      </c>
      <c r="AL11" s="92" t="e">
        <f>IF(#REF!="","",#REF!)</f>
        <v>#REF!</v>
      </c>
      <c r="AM11" s="92" t="e">
        <f>IF(#REF!="","",#REF!)</f>
        <v>#REF!</v>
      </c>
      <c r="AN11" s="92" t="str">
        <f>IF(ｼｰﾄ0!C4="","",ｼｰﾄ0!C4)</f>
        <v>気仙沼</v>
      </c>
      <c r="AO11" s="92" t="str">
        <f>IF(ｼｰﾄ0!C3="","",ｼｰﾄ0!C3)</f>
        <v>宮城県</v>
      </c>
      <c r="AP11" s="99"/>
      <c r="AQ11" s="99"/>
    </row>
    <row r="12" spans="1:43" x14ac:dyDescent="0.2">
      <c r="F12" s="101"/>
      <c r="G12" s="101"/>
      <c r="H12" s="101"/>
      <c r="I12" s="101"/>
      <c r="J12" s="101"/>
      <c r="K12" s="101"/>
      <c r="L12" s="101"/>
      <c r="M12" s="101"/>
      <c r="N12" s="101"/>
      <c r="O12" s="101"/>
      <c r="P12" s="101"/>
      <c r="Q12" s="101"/>
      <c r="R12" s="101"/>
      <c r="S12" s="102"/>
      <c r="T12" s="102"/>
      <c r="U12" s="102"/>
      <c r="V12" s="102"/>
      <c r="W12" s="102"/>
      <c r="X12" s="102"/>
      <c r="Y12" s="102"/>
    </row>
    <row r="13" spans="1:43" ht="19" x14ac:dyDescent="0.2">
      <c r="B13" s="103"/>
      <c r="E13" s="104"/>
      <c r="F13" s="104"/>
      <c r="G13" s="104"/>
      <c r="H13" s="104"/>
      <c r="I13" s="104"/>
      <c r="J13" s="104"/>
      <c r="K13" s="104"/>
      <c r="L13" s="104"/>
      <c r="M13" s="104"/>
      <c r="N13" s="104"/>
      <c r="O13" s="104"/>
      <c r="P13" s="104"/>
      <c r="Q13" s="104"/>
      <c r="R13" s="104"/>
      <c r="S13" s="101"/>
      <c r="T13" s="101"/>
      <c r="U13" s="101"/>
      <c r="V13" s="101"/>
      <c r="W13" s="101"/>
      <c r="X13" s="101"/>
      <c r="Y13" s="101"/>
    </row>
    <row r="14" spans="1:43" s="105" customFormat="1" ht="19" x14ac:dyDescent="0.2">
      <c r="D14" s="100"/>
      <c r="K14" s="103"/>
      <c r="L14" s="103"/>
      <c r="M14" s="103"/>
      <c r="N14" s="103"/>
      <c r="O14" s="103"/>
      <c r="P14" s="103"/>
      <c r="Q14" s="103"/>
      <c r="R14" s="106"/>
      <c r="S14" s="106"/>
      <c r="AE14" s="106"/>
      <c r="AF14" s="106"/>
    </row>
    <row r="15" spans="1:43" s="105" customFormat="1" ht="32" x14ac:dyDescent="0.2">
      <c r="D15" s="100"/>
      <c r="G15" s="106"/>
      <c r="H15" s="106"/>
      <c r="I15" s="106"/>
      <c r="J15" s="106"/>
      <c r="K15" s="106"/>
      <c r="L15" s="106"/>
      <c r="M15" s="106"/>
      <c r="N15" s="106"/>
      <c r="O15" s="106"/>
      <c r="P15" s="106"/>
      <c r="Q15" s="106"/>
      <c r="AE15" s="107" t="s">
        <v>15</v>
      </c>
      <c r="AF15" s="106"/>
    </row>
    <row r="16" spans="1:43" s="105" customFormat="1" x14ac:dyDescent="0.2">
      <c r="D16" s="100"/>
      <c r="G16" s="106"/>
      <c r="H16" s="106"/>
      <c r="I16" s="106"/>
      <c r="J16" s="106"/>
      <c r="K16" s="106"/>
      <c r="L16" s="106"/>
      <c r="M16" s="106"/>
      <c r="N16" s="106"/>
      <c r="O16" s="106"/>
      <c r="P16" s="106"/>
      <c r="Q16" s="106"/>
    </row>
    <row r="17" spans="4:19" s="105" customFormat="1" x14ac:dyDescent="0.2">
      <c r="D17" s="100"/>
    </row>
    <row r="18" spans="4:19" s="105" customFormat="1" x14ac:dyDescent="0.2">
      <c r="D18" s="100"/>
    </row>
    <row r="19" spans="4:19" s="105" customFormat="1" x14ac:dyDescent="0.2">
      <c r="D19" s="100"/>
    </row>
    <row r="20" spans="4:19" s="105" customFormat="1" ht="32.5" customHeight="1" x14ac:dyDescent="0.2">
      <c r="D20" s="100"/>
    </row>
    <row r="21" spans="4:19" s="105" customFormat="1" x14ac:dyDescent="0.2">
      <c r="D21" s="100"/>
    </row>
    <row r="22" spans="4:19" s="105" customFormat="1" x14ac:dyDescent="0.2">
      <c r="D22" s="100"/>
    </row>
    <row r="23" spans="4:19" s="105" customFormat="1" x14ac:dyDescent="0.2">
      <c r="D23" s="100"/>
    </row>
    <row r="24" spans="4:19" s="105" customFormat="1" x14ac:dyDescent="0.2">
      <c r="D24" s="100"/>
    </row>
    <row r="25" spans="4:19" s="105" customFormat="1" x14ac:dyDescent="0.2">
      <c r="D25" s="100"/>
    </row>
    <row r="26" spans="4:19" s="105" customFormat="1" x14ac:dyDescent="0.2">
      <c r="D26" s="100"/>
    </row>
    <row r="27" spans="4:19" s="105" customFormat="1" x14ac:dyDescent="0.2">
      <c r="D27" s="100"/>
    </row>
    <row r="32" spans="4:19" ht="19" x14ac:dyDescent="0.2">
      <c r="F32" s="104"/>
      <c r="G32" s="104"/>
      <c r="H32" s="104"/>
      <c r="I32" s="104"/>
      <c r="J32" s="104"/>
      <c r="K32" s="101"/>
      <c r="L32" s="101"/>
      <c r="M32" s="101"/>
      <c r="N32" s="101"/>
      <c r="O32" s="101"/>
      <c r="P32" s="101"/>
      <c r="Q32" s="101"/>
      <c r="R32" s="101"/>
      <c r="S32" s="101"/>
    </row>
    <row r="33" spans="6:19" ht="19" x14ac:dyDescent="0.2">
      <c r="F33" s="108"/>
      <c r="G33" s="108"/>
      <c r="H33" s="108"/>
      <c r="I33" s="108"/>
      <c r="J33" s="108"/>
      <c r="K33" s="108"/>
      <c r="L33" s="108"/>
      <c r="M33" s="108"/>
      <c r="N33" s="108"/>
      <c r="O33" s="108"/>
      <c r="P33" s="108"/>
      <c r="Q33" s="108"/>
      <c r="R33" s="108"/>
      <c r="S33" s="101"/>
    </row>
    <row r="34" spans="6:19" ht="19" x14ac:dyDescent="0.2">
      <c r="F34" s="108"/>
      <c r="G34" s="108"/>
      <c r="H34" s="108"/>
      <c r="I34" s="108"/>
      <c r="J34" s="108"/>
      <c r="K34" s="108"/>
      <c r="L34" s="108"/>
      <c r="M34" s="108"/>
      <c r="N34" s="108"/>
      <c r="O34" s="108"/>
      <c r="P34" s="108"/>
      <c r="Q34" s="108"/>
      <c r="R34" s="108"/>
      <c r="S34" s="101"/>
    </row>
    <row r="35" spans="6:19" ht="19" x14ac:dyDescent="0.2">
      <c r="F35" s="109"/>
      <c r="G35" s="109"/>
      <c r="H35" s="109"/>
      <c r="I35" s="109"/>
      <c r="J35" s="109"/>
      <c r="K35" s="109"/>
      <c r="L35" s="109"/>
      <c r="M35" s="109"/>
      <c r="N35" s="109"/>
      <c r="O35" s="109"/>
      <c r="P35" s="109"/>
      <c r="Q35" s="109"/>
      <c r="R35" s="109"/>
      <c r="S35" s="101"/>
    </row>
    <row r="36" spans="6:19" ht="19" x14ac:dyDescent="0.2">
      <c r="F36" s="109"/>
      <c r="G36" s="109"/>
      <c r="H36" s="109"/>
      <c r="I36" s="109"/>
      <c r="J36" s="109"/>
      <c r="K36" s="109"/>
      <c r="L36" s="109"/>
      <c r="M36" s="109"/>
      <c r="N36" s="109"/>
      <c r="O36" s="109"/>
      <c r="P36" s="109"/>
      <c r="Q36" s="109"/>
      <c r="R36" s="109"/>
      <c r="S36" s="101"/>
    </row>
    <row r="37" spans="6:19" ht="19" x14ac:dyDescent="0.2">
      <c r="F37" s="108"/>
      <c r="G37" s="108"/>
      <c r="H37" s="108"/>
      <c r="I37" s="108"/>
      <c r="J37" s="108"/>
      <c r="K37" s="108"/>
      <c r="L37" s="108"/>
      <c r="M37" s="108"/>
      <c r="N37" s="108"/>
      <c r="O37" s="108"/>
      <c r="P37" s="108"/>
      <c r="Q37" s="108"/>
      <c r="R37" s="108"/>
      <c r="S37" s="108"/>
    </row>
    <row r="52" spans="29:29" x14ac:dyDescent="0.2">
      <c r="AC52" s="1" t="s">
        <v>261</v>
      </c>
    </row>
  </sheetData>
  <mergeCells count="58">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A2:A10"/>
    <mergeCell ref="D2:D9"/>
    <mergeCell ref="G3:J4"/>
    <mergeCell ref="K3:N4"/>
    <mergeCell ref="H5:H9"/>
    <mergeCell ref="B2:B9"/>
    <mergeCell ref="C2:C9"/>
    <mergeCell ref="J5:J9"/>
    <mergeCell ref="L5:L9"/>
    <mergeCell ref="M5:M9"/>
    <mergeCell ref="O5:O9"/>
    <mergeCell ref="T5:T9"/>
    <mergeCell ref="Z3:Z5"/>
    <mergeCell ref="Q5:Q9"/>
    <mergeCell ref="AA3:AC5"/>
    <mergeCell ref="AC6:AC9"/>
    <mergeCell ref="Z6:Z9"/>
    <mergeCell ref="W3:W4"/>
    <mergeCell ref="X3:X4"/>
    <mergeCell ref="W6:W9"/>
    <mergeCell ref="X6:X9"/>
    <mergeCell ref="AK4:AK9"/>
    <mergeCell ref="AD3:AJ3"/>
    <mergeCell ref="AH6:AH9"/>
    <mergeCell ref="V5:V9"/>
    <mergeCell ref="AB6:AB9"/>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topLeftCell="B1" zoomScale="70" zoomScaleNormal="70" workbookViewId="0">
      <selection sqref="A1:B1"/>
    </sheetView>
  </sheetViews>
  <sheetFormatPr defaultColWidth="8.7265625" defaultRowHeight="16" outlineLevelRow="1" outlineLevelCol="1" x14ac:dyDescent="0.2"/>
  <cols>
    <col min="1" max="1" width="8.6328125" style="115" hidden="1" customWidth="1"/>
    <col min="2" max="2" width="66.26953125" style="115" customWidth="1"/>
    <col min="3" max="3" width="5.90625" style="115" customWidth="1"/>
    <col min="4" max="4" width="7" style="115" hidden="1" customWidth="1" outlineLevel="1"/>
    <col min="5" max="5" width="7.90625" style="128" hidden="1" customWidth="1" outlineLevel="1"/>
    <col min="6" max="6" width="53.90625" style="115" hidden="1" customWidth="1" outlineLevel="1"/>
    <col min="7" max="7" width="8.90625" style="115" collapsed="1"/>
    <col min="8" max="16384" width="8.7265625" style="115"/>
  </cols>
  <sheetData>
    <row r="1" spans="1:6" ht="24.75" customHeight="1" x14ac:dyDescent="0.2">
      <c r="A1" s="110" t="s">
        <v>404</v>
      </c>
      <c r="B1" s="110"/>
      <c r="C1" s="111"/>
      <c r="D1" s="112" t="s">
        <v>216</v>
      </c>
      <c r="E1" s="113"/>
      <c r="F1" s="114"/>
    </row>
    <row r="2" spans="1:6" ht="15" customHeight="1" x14ac:dyDescent="0.2">
      <c r="A2" s="116" t="s">
        <v>222</v>
      </c>
      <c r="B2" s="117"/>
      <c r="D2" s="118" t="s">
        <v>130</v>
      </c>
      <c r="E2" s="119"/>
      <c r="F2" s="119"/>
    </row>
    <row r="3" spans="1:6" ht="15" customHeight="1" x14ac:dyDescent="0.2">
      <c r="A3" s="120" t="s">
        <v>264</v>
      </c>
      <c r="B3" s="121" t="s">
        <v>273</v>
      </c>
      <c r="D3" s="122"/>
      <c r="E3" s="123"/>
      <c r="F3" s="119"/>
    </row>
    <row r="4" spans="1:6" ht="13.15" customHeight="1" x14ac:dyDescent="0.2">
      <c r="A4" s="120" t="s">
        <v>265</v>
      </c>
      <c r="B4" s="121" t="s">
        <v>240</v>
      </c>
      <c r="D4" s="122"/>
      <c r="E4" s="123"/>
      <c r="F4" s="119"/>
    </row>
    <row r="5" spans="1:6" x14ac:dyDescent="0.2">
      <c r="A5" s="120" t="s">
        <v>266</v>
      </c>
      <c r="B5" s="118" t="s">
        <v>262</v>
      </c>
      <c r="D5" s="122"/>
      <c r="E5" s="124" t="s">
        <v>52</v>
      </c>
      <c r="F5" s="125" t="s">
        <v>185</v>
      </c>
    </row>
    <row r="6" spans="1:6" x14ac:dyDescent="0.2">
      <c r="A6" s="120" t="s">
        <v>267</v>
      </c>
      <c r="B6" s="118" t="s">
        <v>263</v>
      </c>
      <c r="D6" s="122"/>
      <c r="E6" s="124" t="s">
        <v>53</v>
      </c>
      <c r="F6" s="125" t="s">
        <v>186</v>
      </c>
    </row>
    <row r="7" spans="1:6" x14ac:dyDescent="0.2">
      <c r="A7" s="120" t="s">
        <v>268</v>
      </c>
      <c r="B7" s="118" t="s">
        <v>198</v>
      </c>
      <c r="D7" s="122"/>
      <c r="E7" s="124" t="s">
        <v>54</v>
      </c>
      <c r="F7" s="125" t="s">
        <v>55</v>
      </c>
    </row>
    <row r="8" spans="1:6" x14ac:dyDescent="0.2">
      <c r="A8" s="120" t="s">
        <v>269</v>
      </c>
      <c r="B8" s="118" t="s">
        <v>239</v>
      </c>
      <c r="D8" s="122"/>
      <c r="E8" s="124" t="s">
        <v>56</v>
      </c>
      <c r="F8" s="125" t="s">
        <v>57</v>
      </c>
    </row>
    <row r="9" spans="1:6" x14ac:dyDescent="0.2">
      <c r="A9" s="120" t="s">
        <v>270</v>
      </c>
      <c r="B9" s="118" t="s">
        <v>57</v>
      </c>
      <c r="D9" s="122"/>
      <c r="E9" s="124" t="s">
        <v>58</v>
      </c>
      <c r="F9" s="125" t="s">
        <v>59</v>
      </c>
    </row>
    <row r="10" spans="1:6" x14ac:dyDescent="0.2">
      <c r="A10" s="120" t="s">
        <v>271</v>
      </c>
      <c r="B10" s="118" t="s">
        <v>220</v>
      </c>
      <c r="D10" s="122"/>
      <c r="E10" s="124" t="s">
        <v>90</v>
      </c>
      <c r="F10" s="125" t="s">
        <v>91</v>
      </c>
    </row>
    <row r="11" spans="1:6" x14ac:dyDescent="0.2">
      <c r="A11" s="120" t="s">
        <v>272</v>
      </c>
      <c r="B11" s="118" t="s">
        <v>108</v>
      </c>
      <c r="D11" s="122"/>
      <c r="E11" s="124"/>
      <c r="F11" s="125"/>
    </row>
    <row r="12" spans="1:6" x14ac:dyDescent="0.2">
      <c r="D12" s="122"/>
      <c r="E12" s="124" t="s">
        <v>94</v>
      </c>
      <c r="F12" s="125" t="s">
        <v>181</v>
      </c>
    </row>
    <row r="13" spans="1:6" hidden="1" outlineLevel="1" x14ac:dyDescent="0.2">
      <c r="A13" s="122" t="s">
        <v>221</v>
      </c>
      <c r="B13" s="119"/>
      <c r="D13" s="122" t="s">
        <v>131</v>
      </c>
      <c r="E13" s="124"/>
      <c r="F13" s="119"/>
    </row>
    <row r="14" spans="1:6" hidden="1" outlineLevel="1" x14ac:dyDescent="0.2">
      <c r="A14" s="120" t="s">
        <v>223</v>
      </c>
      <c r="B14" s="118" t="s">
        <v>89</v>
      </c>
      <c r="D14" s="122"/>
      <c r="E14" s="124" t="s">
        <v>60</v>
      </c>
      <c r="F14" s="125" t="s">
        <v>61</v>
      </c>
    </row>
    <row r="15" spans="1:6" hidden="1" outlineLevel="1" x14ac:dyDescent="0.2">
      <c r="A15" s="120" t="s">
        <v>224</v>
      </c>
      <c r="B15" s="118" t="s">
        <v>91</v>
      </c>
      <c r="D15" s="122"/>
      <c r="E15" s="124" t="s">
        <v>62</v>
      </c>
      <c r="F15" s="125" t="s">
        <v>63</v>
      </c>
    </row>
    <row r="16" spans="1:6" hidden="1" outlineLevel="1" x14ac:dyDescent="0.2">
      <c r="A16" s="120" t="s">
        <v>225</v>
      </c>
      <c r="B16" s="118" t="s">
        <v>92</v>
      </c>
      <c r="D16" s="122"/>
      <c r="E16" s="124" t="s">
        <v>64</v>
      </c>
      <c r="F16" s="125" t="s">
        <v>65</v>
      </c>
    </row>
    <row r="17" spans="1:6" hidden="1" outlineLevel="1" x14ac:dyDescent="0.2">
      <c r="A17" s="120" t="s">
        <v>226</v>
      </c>
      <c r="B17" s="118" t="s">
        <v>93</v>
      </c>
      <c r="D17" s="122"/>
      <c r="E17" s="124" t="s">
        <v>66</v>
      </c>
      <c r="F17" s="125" t="s">
        <v>67</v>
      </c>
    </row>
    <row r="18" spans="1:6" hidden="1" outlineLevel="1" x14ac:dyDescent="0.2">
      <c r="A18" s="120" t="s">
        <v>227</v>
      </c>
      <c r="B18" s="118" t="s">
        <v>199</v>
      </c>
      <c r="D18" s="122"/>
      <c r="E18" s="124" t="s">
        <v>68</v>
      </c>
      <c r="F18" s="125" t="s">
        <v>69</v>
      </c>
    </row>
    <row r="19" spans="1:6" hidden="1" outlineLevel="1" x14ac:dyDescent="0.2">
      <c r="A19" s="120" t="s">
        <v>228</v>
      </c>
      <c r="B19" s="118" t="s">
        <v>200</v>
      </c>
      <c r="D19" s="122"/>
      <c r="E19" s="124" t="s">
        <v>70</v>
      </c>
      <c r="F19" s="125" t="s">
        <v>71</v>
      </c>
    </row>
    <row r="20" spans="1:6" hidden="1" outlineLevel="1" x14ac:dyDescent="0.2">
      <c r="A20" s="120" t="s">
        <v>229</v>
      </c>
      <c r="B20" s="118" t="s">
        <v>201</v>
      </c>
      <c r="D20" s="122" t="s">
        <v>132</v>
      </c>
      <c r="E20" s="124"/>
      <c r="F20" s="119"/>
    </row>
    <row r="21" spans="1:6" hidden="1" outlineLevel="1" x14ac:dyDescent="0.2">
      <c r="A21" s="120" t="s">
        <v>230</v>
      </c>
      <c r="B21" s="118" t="s">
        <v>202</v>
      </c>
      <c r="D21" s="122"/>
      <c r="E21" s="124" t="s">
        <v>72</v>
      </c>
      <c r="F21" s="125" t="s">
        <v>73</v>
      </c>
    </row>
    <row r="22" spans="1:6" hidden="1" outlineLevel="1" x14ac:dyDescent="0.2">
      <c r="A22" s="120" t="s">
        <v>231</v>
      </c>
      <c r="B22" s="118" t="s">
        <v>187</v>
      </c>
      <c r="D22" s="122"/>
      <c r="E22" s="124" t="s">
        <v>74</v>
      </c>
      <c r="F22" s="125" t="s">
        <v>75</v>
      </c>
    </row>
    <row r="23" spans="1:6" hidden="1" outlineLevel="1" x14ac:dyDescent="0.2">
      <c r="A23" s="120" t="s">
        <v>232</v>
      </c>
      <c r="B23" s="118" t="s">
        <v>188</v>
      </c>
      <c r="D23" s="122"/>
      <c r="E23" s="124" t="s">
        <v>76</v>
      </c>
      <c r="F23" s="125" t="s">
        <v>77</v>
      </c>
    </row>
    <row r="24" spans="1:6" hidden="1" outlineLevel="1" x14ac:dyDescent="0.2">
      <c r="A24" s="120" t="s">
        <v>233</v>
      </c>
      <c r="B24" s="118" t="s">
        <v>203</v>
      </c>
      <c r="D24" s="122"/>
      <c r="E24" s="124" t="s">
        <v>78</v>
      </c>
      <c r="F24" s="125" t="s">
        <v>79</v>
      </c>
    </row>
    <row r="25" spans="1:6" hidden="1" outlineLevel="1" x14ac:dyDescent="0.2">
      <c r="A25" s="120" t="s">
        <v>234</v>
      </c>
      <c r="B25" s="118" t="s">
        <v>204</v>
      </c>
      <c r="D25" s="122"/>
      <c r="E25" s="124" t="s">
        <v>80</v>
      </c>
      <c r="F25" s="125" t="s">
        <v>81</v>
      </c>
    </row>
    <row r="26" spans="1:6" hidden="1" outlineLevel="1" x14ac:dyDescent="0.2">
      <c r="A26" s="120" t="s">
        <v>235</v>
      </c>
      <c r="B26" s="118" t="s">
        <v>205</v>
      </c>
      <c r="D26" s="122"/>
      <c r="E26" s="124" t="s">
        <v>82</v>
      </c>
      <c r="F26" s="125" t="s">
        <v>83</v>
      </c>
    </row>
    <row r="27" spans="1:6" hidden="1" outlineLevel="1" x14ac:dyDescent="0.2">
      <c r="A27" s="120" t="s">
        <v>236</v>
      </c>
      <c r="B27" s="118" t="s">
        <v>206</v>
      </c>
      <c r="D27" s="122"/>
      <c r="E27" s="124" t="s">
        <v>84</v>
      </c>
      <c r="F27" s="125" t="s">
        <v>85</v>
      </c>
    </row>
    <row r="28" spans="1:6" hidden="1" outlineLevel="1" x14ac:dyDescent="0.2">
      <c r="A28" s="120" t="s">
        <v>237</v>
      </c>
      <c r="B28" s="118" t="s">
        <v>207</v>
      </c>
      <c r="D28" s="122"/>
      <c r="E28" s="124" t="s">
        <v>86</v>
      </c>
      <c r="F28" s="125" t="s">
        <v>87</v>
      </c>
    </row>
    <row r="29" spans="1:6" hidden="1" outlineLevel="1" x14ac:dyDescent="0.2">
      <c r="A29" s="120" t="s">
        <v>238</v>
      </c>
      <c r="B29" s="118" t="s">
        <v>208</v>
      </c>
      <c r="D29" s="122" t="s">
        <v>88</v>
      </c>
      <c r="E29" s="124"/>
      <c r="F29" s="119"/>
    </row>
    <row r="30" spans="1:6" collapsed="1" x14ac:dyDescent="0.2">
      <c r="B30" s="126"/>
      <c r="D30" s="122"/>
      <c r="E30" s="124" t="s">
        <v>95</v>
      </c>
      <c r="F30" s="125" t="s">
        <v>182</v>
      </c>
    </row>
    <row r="31" spans="1:6" collapsed="1" x14ac:dyDescent="0.2">
      <c r="A31" s="127"/>
      <c r="D31" s="122"/>
      <c r="E31" s="124" t="s">
        <v>96</v>
      </c>
      <c r="F31" s="125" t="s">
        <v>183</v>
      </c>
    </row>
    <row r="32" spans="1:6" x14ac:dyDescent="0.2">
      <c r="D32" s="122"/>
      <c r="E32" s="124" t="s">
        <v>97</v>
      </c>
      <c r="F32" s="125" t="s">
        <v>184</v>
      </c>
    </row>
    <row r="33" spans="4:6" x14ac:dyDescent="0.2">
      <c r="D33" s="122"/>
      <c r="E33" s="124" t="s">
        <v>98</v>
      </c>
      <c r="F33" s="125" t="s">
        <v>187</v>
      </c>
    </row>
    <row r="34" spans="4:6" x14ac:dyDescent="0.2">
      <c r="D34" s="122"/>
      <c r="E34" s="124" t="s">
        <v>99</v>
      </c>
      <c r="F34" s="125" t="s">
        <v>188</v>
      </c>
    </row>
    <row r="35" spans="4:6" x14ac:dyDescent="0.2">
      <c r="D35" s="122"/>
      <c r="E35" s="124" t="s">
        <v>100</v>
      </c>
      <c r="F35" s="125" t="s">
        <v>189</v>
      </c>
    </row>
    <row r="36" spans="4:6" x14ac:dyDescent="0.2">
      <c r="D36" s="122"/>
      <c r="E36" s="124" t="s">
        <v>101</v>
      </c>
      <c r="F36" s="125" t="s">
        <v>190</v>
      </c>
    </row>
    <row r="37" spans="4:6" x14ac:dyDescent="0.2">
      <c r="D37" s="122"/>
      <c r="E37" s="124" t="s">
        <v>102</v>
      </c>
      <c r="F37" s="125" t="s">
        <v>191</v>
      </c>
    </row>
    <row r="38" spans="4:6" x14ac:dyDescent="0.2">
      <c r="D38" s="122"/>
      <c r="E38" s="124" t="s">
        <v>103</v>
      </c>
      <c r="F38" s="125" t="s">
        <v>192</v>
      </c>
    </row>
    <row r="39" spans="4:6" x14ac:dyDescent="0.2">
      <c r="D39" s="122"/>
      <c r="E39" s="124" t="s">
        <v>104</v>
      </c>
      <c r="F39" s="125" t="s">
        <v>193</v>
      </c>
    </row>
    <row r="40" spans="4:6" x14ac:dyDescent="0.2">
      <c r="D40" s="122"/>
      <c r="E40" s="124" t="s">
        <v>105</v>
      </c>
      <c r="F40" s="125" t="s">
        <v>194</v>
      </c>
    </row>
    <row r="41" spans="4:6" x14ac:dyDescent="0.2">
      <c r="D41" s="122" t="s">
        <v>106</v>
      </c>
      <c r="E41" s="124"/>
      <c r="F41" s="119"/>
    </row>
    <row r="42" spans="4:6" x14ac:dyDescent="0.2">
      <c r="D42" s="122"/>
      <c r="E42" s="124" t="s">
        <v>107</v>
      </c>
      <c r="F42" s="125" t="s">
        <v>108</v>
      </c>
    </row>
    <row r="43" spans="4:6" x14ac:dyDescent="0.2">
      <c r="D43" s="122"/>
      <c r="E43" s="124" t="s">
        <v>109</v>
      </c>
      <c r="F43" s="125" t="s">
        <v>110</v>
      </c>
    </row>
    <row r="44" spans="4:6" x14ac:dyDescent="0.2">
      <c r="D44" s="122"/>
      <c r="E44" s="124" t="s">
        <v>111</v>
      </c>
      <c r="F44" s="125" t="s">
        <v>112</v>
      </c>
    </row>
    <row r="45" spans="4:6" x14ac:dyDescent="0.2">
      <c r="D45" s="122"/>
      <c r="E45" s="124" t="s">
        <v>113</v>
      </c>
      <c r="F45" s="125" t="s">
        <v>114</v>
      </c>
    </row>
    <row r="46" spans="4:6" x14ac:dyDescent="0.2">
      <c r="D46" s="122"/>
      <c r="E46" s="124" t="s">
        <v>115</v>
      </c>
      <c r="F46" s="125" t="s">
        <v>116</v>
      </c>
    </row>
    <row r="47" spans="4:6" x14ac:dyDescent="0.2">
      <c r="D47" s="122"/>
      <c r="E47" s="124" t="s">
        <v>117</v>
      </c>
      <c r="F47" s="125" t="s">
        <v>118</v>
      </c>
    </row>
    <row r="48" spans="4:6" x14ac:dyDescent="0.2">
      <c r="D48" s="122"/>
      <c r="E48" s="124" t="s">
        <v>119</v>
      </c>
      <c r="F48" s="125" t="s">
        <v>120</v>
      </c>
    </row>
    <row r="49" spans="4:6" x14ac:dyDescent="0.2">
      <c r="D49" s="122" t="s">
        <v>121</v>
      </c>
      <c r="E49" s="124"/>
      <c r="F49" s="119"/>
    </row>
    <row r="50" spans="4:6" ht="26.25" customHeight="1" x14ac:dyDescent="0.2">
      <c r="D50" s="122"/>
      <c r="E50" s="124" t="s">
        <v>122</v>
      </c>
      <c r="F50" s="125" t="s">
        <v>123</v>
      </c>
    </row>
    <row r="51" spans="4:6" x14ac:dyDescent="0.2">
      <c r="D51" s="122"/>
      <c r="E51" s="124" t="s">
        <v>124</v>
      </c>
      <c r="F51" s="125" t="s">
        <v>125</v>
      </c>
    </row>
    <row r="52" spans="4:6" x14ac:dyDescent="0.2">
      <c r="D52" s="122"/>
      <c r="E52" s="124" t="s">
        <v>126</v>
      </c>
      <c r="F52" s="125" t="s">
        <v>127</v>
      </c>
    </row>
    <row r="53" spans="4:6" x14ac:dyDescent="0.2">
      <c r="D53" s="122"/>
      <c r="E53" s="124" t="s">
        <v>133</v>
      </c>
      <c r="F53" s="125" t="s">
        <v>134</v>
      </c>
    </row>
    <row r="54" spans="4:6" x14ac:dyDescent="0.2">
      <c r="F54" s="129"/>
    </row>
    <row r="55" spans="4:6" x14ac:dyDescent="0.2">
      <c r="F55" s="115" t="s">
        <v>217</v>
      </c>
    </row>
    <row r="57" spans="4:6" x14ac:dyDescent="0.2">
      <c r="D57" s="115" t="s">
        <v>128</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opLeftCell="B1" zoomScale="70" zoomScaleNormal="70" zoomScaleSheetLayoutView="100" workbookViewId="0">
      <selection activeCell="B1" sqref="B1"/>
    </sheetView>
  </sheetViews>
  <sheetFormatPr defaultColWidth="9" defaultRowHeight="17.5" x14ac:dyDescent="0.2"/>
  <cols>
    <col min="1" max="1" width="8.6328125" style="137" hidden="1" customWidth="1"/>
    <col min="2" max="2" width="11.90625" style="137" bestFit="1" customWidth="1"/>
    <col min="3" max="3" width="39.08984375" style="137" customWidth="1"/>
    <col min="4" max="4" width="9" style="137" customWidth="1"/>
    <col min="5" max="6" width="12.7265625" style="137" customWidth="1"/>
    <col min="7" max="7" width="9" style="137" customWidth="1"/>
    <col min="8" max="9" width="9" style="137"/>
    <col min="10" max="10" width="9.7265625" style="137" bestFit="1" customWidth="1"/>
    <col min="11" max="14" width="9" style="137"/>
    <col min="15" max="15" width="11" style="137" customWidth="1"/>
    <col min="16" max="17" width="14.08984375" style="137" bestFit="1" customWidth="1"/>
    <col min="18" max="30" width="9" style="137"/>
    <col min="31" max="31" width="11" style="137" customWidth="1"/>
    <col min="32" max="44" width="9" style="137"/>
    <col min="45" max="45" width="10.08984375" style="137" customWidth="1"/>
    <col min="46" max="46" width="9" style="137"/>
    <col min="47" max="47" width="11" style="137" customWidth="1"/>
    <col min="48" max="16384" width="9" style="137"/>
  </cols>
  <sheetData>
    <row r="1" spans="2:48" s="134" customFormat="1" ht="19.5" customHeight="1" x14ac:dyDescent="0.2">
      <c r="B1" s="132"/>
      <c r="C1" s="133" t="s">
        <v>405</v>
      </c>
    </row>
    <row r="2" spans="2:48" s="134" customFormat="1" ht="16.5" customHeight="1" x14ac:dyDescent="0.2">
      <c r="B2" s="135"/>
    </row>
    <row r="3" spans="2:48" s="134" customFormat="1" ht="33" customHeight="1" x14ac:dyDescent="0.2">
      <c r="B3" s="136" t="s">
        <v>299</v>
      </c>
      <c r="C3" s="130" t="s">
        <v>306</v>
      </c>
    </row>
    <row r="4" spans="2:48" s="134" customFormat="1" ht="35.15" customHeight="1" x14ac:dyDescent="0.2">
      <c r="B4" s="136" t="s">
        <v>33</v>
      </c>
      <c r="C4" s="131" t="s">
        <v>308</v>
      </c>
    </row>
    <row r="9" spans="2:48" hidden="1" x14ac:dyDescent="0.2"/>
    <row r="10" spans="2:48" hidden="1" x14ac:dyDescent="0.2">
      <c r="B10" s="137" t="s">
        <v>391</v>
      </c>
      <c r="C10" s="137" t="s">
        <v>393</v>
      </c>
      <c r="D10" s="137" t="s">
        <v>377</v>
      </c>
      <c r="E10" s="137" t="s">
        <v>306</v>
      </c>
      <c r="F10" s="137" t="s">
        <v>310</v>
      </c>
      <c r="G10" s="137" t="s">
        <v>241</v>
      </c>
      <c r="H10" s="137" t="s">
        <v>314</v>
      </c>
      <c r="I10" s="137" t="s">
        <v>318</v>
      </c>
      <c r="J10" s="137" t="s">
        <v>320</v>
      </c>
      <c r="K10" s="137" t="s">
        <v>321</v>
      </c>
      <c r="L10" s="137" t="s">
        <v>322</v>
      </c>
      <c r="M10" s="137" t="s">
        <v>323</v>
      </c>
      <c r="N10" s="137" t="s">
        <v>326</v>
      </c>
      <c r="O10" s="137" t="s">
        <v>242</v>
      </c>
      <c r="P10" s="137" t="s">
        <v>328</v>
      </c>
      <c r="Q10" s="137" t="s">
        <v>334</v>
      </c>
      <c r="R10" s="137" t="s">
        <v>336</v>
      </c>
      <c r="S10" s="137" t="s">
        <v>243</v>
      </c>
      <c r="T10" s="137" t="s">
        <v>340</v>
      </c>
      <c r="U10" s="137" t="s">
        <v>342</v>
      </c>
      <c r="V10" s="137" t="s">
        <v>344</v>
      </c>
      <c r="W10" s="137" t="s">
        <v>244</v>
      </c>
      <c r="X10" s="137" t="s">
        <v>245</v>
      </c>
      <c r="Y10" s="137" t="s">
        <v>246</v>
      </c>
      <c r="Z10" s="137" t="s">
        <v>378</v>
      </c>
      <c r="AA10" s="137" t="s">
        <v>350</v>
      </c>
      <c r="AB10" s="137" t="s">
        <v>247</v>
      </c>
      <c r="AC10" s="137" t="s">
        <v>353</v>
      </c>
      <c r="AD10" s="137" t="s">
        <v>379</v>
      </c>
      <c r="AE10" s="137" t="s">
        <v>380</v>
      </c>
      <c r="AF10" s="137" t="s">
        <v>248</v>
      </c>
      <c r="AG10" s="137" t="s">
        <v>381</v>
      </c>
      <c r="AH10" s="137" t="s">
        <v>249</v>
      </c>
      <c r="AI10" s="137" t="s">
        <v>358</v>
      </c>
      <c r="AJ10" s="137" t="s">
        <v>382</v>
      </c>
      <c r="AK10" s="137" t="s">
        <v>250</v>
      </c>
      <c r="AL10" s="137" t="s">
        <v>360</v>
      </c>
      <c r="AM10" s="137" t="s">
        <v>383</v>
      </c>
      <c r="AN10" s="137" t="s">
        <v>363</v>
      </c>
      <c r="AO10" s="137" t="s">
        <v>364</v>
      </c>
      <c r="AP10" s="137" t="s">
        <v>251</v>
      </c>
      <c r="AQ10" s="137" t="s">
        <v>366</v>
      </c>
      <c r="AR10" s="137" t="s">
        <v>252</v>
      </c>
      <c r="AS10" s="137" t="s">
        <v>369</v>
      </c>
      <c r="AT10" s="137" t="s">
        <v>371</v>
      </c>
      <c r="AU10" s="137" t="s">
        <v>373</v>
      </c>
      <c r="AV10" s="137" t="s">
        <v>375</v>
      </c>
    </row>
    <row r="11" spans="2:48" hidden="1" x14ac:dyDescent="0.2">
      <c r="B11" s="137" t="s">
        <v>301</v>
      </c>
      <c r="C11" s="137" t="s">
        <v>394</v>
      </c>
      <c r="D11" s="137" t="s">
        <v>389</v>
      </c>
      <c r="E11" s="137" t="s">
        <v>307</v>
      </c>
      <c r="F11" s="137" t="s">
        <v>311</v>
      </c>
      <c r="G11" s="137" t="s">
        <v>312</v>
      </c>
      <c r="H11" s="137" t="s">
        <v>315</v>
      </c>
      <c r="I11" s="137" t="s">
        <v>319</v>
      </c>
      <c r="J11" s="137" t="s">
        <v>319</v>
      </c>
      <c r="K11" s="137" t="s">
        <v>319</v>
      </c>
      <c r="L11" s="137" t="s">
        <v>319</v>
      </c>
      <c r="M11" s="137" t="s">
        <v>324</v>
      </c>
      <c r="N11" s="137" t="s">
        <v>324</v>
      </c>
      <c r="O11" s="137" t="s">
        <v>324</v>
      </c>
      <c r="P11" s="137" t="s">
        <v>329</v>
      </c>
      <c r="Q11" s="137" t="s">
        <v>335</v>
      </c>
      <c r="R11" s="137" t="s">
        <v>337</v>
      </c>
      <c r="S11" s="137" t="s">
        <v>339</v>
      </c>
      <c r="T11" s="137" t="s">
        <v>341</v>
      </c>
      <c r="U11" s="137" t="s">
        <v>343</v>
      </c>
      <c r="V11" s="137" t="s">
        <v>345</v>
      </c>
      <c r="W11" s="137" t="s">
        <v>346</v>
      </c>
      <c r="X11" s="137" t="s">
        <v>345</v>
      </c>
      <c r="Y11" s="137" t="s">
        <v>349</v>
      </c>
      <c r="Z11" s="137" t="s">
        <v>388</v>
      </c>
      <c r="AA11" s="137" t="s">
        <v>351</v>
      </c>
      <c r="AB11" s="137" t="s">
        <v>352</v>
      </c>
      <c r="AC11" s="137" t="s">
        <v>354</v>
      </c>
      <c r="AD11" s="137" t="s">
        <v>384</v>
      </c>
      <c r="AE11" s="137" t="s">
        <v>390</v>
      </c>
      <c r="AF11" s="137" t="s">
        <v>399</v>
      </c>
      <c r="AG11" s="137" t="s">
        <v>385</v>
      </c>
      <c r="AH11" s="137" t="s">
        <v>357</v>
      </c>
      <c r="AI11" s="137" t="s">
        <v>400</v>
      </c>
      <c r="AJ11" s="137" t="s">
        <v>386</v>
      </c>
      <c r="AK11" s="137" t="s">
        <v>359</v>
      </c>
      <c r="AL11" s="137" t="s">
        <v>361</v>
      </c>
      <c r="AM11" s="137" t="s">
        <v>387</v>
      </c>
      <c r="AN11" s="137" t="s">
        <v>396</v>
      </c>
      <c r="AO11" s="137" t="s">
        <v>365</v>
      </c>
      <c r="AP11" s="137" t="s">
        <v>365</v>
      </c>
      <c r="AQ11" s="137" t="s">
        <v>367</v>
      </c>
      <c r="AR11" s="137" t="s">
        <v>368</v>
      </c>
      <c r="AS11" s="137" t="s">
        <v>370</v>
      </c>
      <c r="AT11" s="137" t="s">
        <v>372</v>
      </c>
      <c r="AU11" s="137" t="s">
        <v>374</v>
      </c>
      <c r="AV11" s="137" t="s">
        <v>376</v>
      </c>
    </row>
    <row r="12" spans="2:48" hidden="1" x14ac:dyDescent="0.2">
      <c r="B12" s="137" t="s">
        <v>302</v>
      </c>
      <c r="C12" s="137" t="s">
        <v>304</v>
      </c>
      <c r="E12" s="137" t="s">
        <v>308</v>
      </c>
      <c r="G12" s="137" t="s">
        <v>313</v>
      </c>
      <c r="H12" s="137" t="s">
        <v>316</v>
      </c>
      <c r="M12" s="137" t="s">
        <v>325</v>
      </c>
      <c r="O12" s="137" t="s">
        <v>327</v>
      </c>
      <c r="P12" s="137" t="s">
        <v>330</v>
      </c>
      <c r="R12" s="137" t="s">
        <v>338</v>
      </c>
      <c r="W12" s="137" t="s">
        <v>347</v>
      </c>
      <c r="X12" s="137" t="s">
        <v>401</v>
      </c>
      <c r="AC12" s="137" t="s">
        <v>355</v>
      </c>
      <c r="AL12" s="137" t="s">
        <v>362</v>
      </c>
    </row>
    <row r="13" spans="2:48" hidden="1" x14ac:dyDescent="0.2">
      <c r="B13" s="137" t="s">
        <v>303</v>
      </c>
      <c r="C13" s="137" t="s">
        <v>305</v>
      </c>
      <c r="E13" s="137" t="s">
        <v>397</v>
      </c>
      <c r="H13" s="137" t="s">
        <v>317</v>
      </c>
      <c r="O13" s="137" t="s">
        <v>392</v>
      </c>
      <c r="P13" s="137" t="s">
        <v>331</v>
      </c>
      <c r="W13" s="137" t="s">
        <v>348</v>
      </c>
      <c r="X13" s="137" t="s">
        <v>402</v>
      </c>
      <c r="AC13" s="137" t="s">
        <v>356</v>
      </c>
    </row>
    <row r="14" spans="2:48" hidden="1" x14ac:dyDescent="0.2">
      <c r="E14" s="137" t="s">
        <v>309</v>
      </c>
      <c r="P14" s="137" t="s">
        <v>332</v>
      </c>
      <c r="AC14" s="137" t="s">
        <v>352</v>
      </c>
    </row>
    <row r="15" spans="2:48" hidden="1" x14ac:dyDescent="0.2">
      <c r="P15" s="137" t="s">
        <v>333</v>
      </c>
    </row>
    <row r="16" spans="2:48" hidden="1" x14ac:dyDescent="0.2"/>
    <row r="17" spans="2:49" hidden="1" x14ac:dyDescent="0.2">
      <c r="B17" s="137" t="s">
        <v>391</v>
      </c>
      <c r="D17" s="137" t="s">
        <v>393</v>
      </c>
      <c r="E17" s="137" t="s">
        <v>377</v>
      </c>
      <c r="F17" s="137" t="s">
        <v>306</v>
      </c>
      <c r="G17" s="137" t="s">
        <v>310</v>
      </c>
      <c r="H17" s="137" t="s">
        <v>241</v>
      </c>
      <c r="I17" s="137" t="s">
        <v>314</v>
      </c>
      <c r="J17" s="137" t="s">
        <v>318</v>
      </c>
      <c r="K17" s="137" t="s">
        <v>320</v>
      </c>
      <c r="L17" s="137" t="s">
        <v>321</v>
      </c>
      <c r="M17" s="137" t="s">
        <v>322</v>
      </c>
      <c r="N17" s="137" t="s">
        <v>323</v>
      </c>
      <c r="O17" s="137" t="s">
        <v>326</v>
      </c>
      <c r="P17" s="137" t="s">
        <v>242</v>
      </c>
      <c r="Q17" s="137" t="s">
        <v>328</v>
      </c>
      <c r="R17" s="137" t="s">
        <v>334</v>
      </c>
      <c r="S17" s="137" t="s">
        <v>336</v>
      </c>
      <c r="T17" s="137" t="s">
        <v>243</v>
      </c>
      <c r="U17" s="137" t="s">
        <v>340</v>
      </c>
      <c r="V17" s="137" t="s">
        <v>342</v>
      </c>
      <c r="W17" s="137" t="s">
        <v>344</v>
      </c>
      <c r="X17" s="137" t="s">
        <v>244</v>
      </c>
      <c r="Y17" s="137" t="s">
        <v>245</v>
      </c>
      <c r="Z17" s="137" t="s">
        <v>246</v>
      </c>
      <c r="AA17" s="137" t="s">
        <v>378</v>
      </c>
      <c r="AB17" s="137" t="s">
        <v>350</v>
      </c>
      <c r="AC17" s="137" t="s">
        <v>247</v>
      </c>
      <c r="AD17" s="137" t="s">
        <v>353</v>
      </c>
      <c r="AE17" s="137" t="s">
        <v>379</v>
      </c>
      <c r="AF17" s="137" t="s">
        <v>380</v>
      </c>
      <c r="AG17" s="137" t="s">
        <v>248</v>
      </c>
      <c r="AH17" s="137" t="s">
        <v>381</v>
      </c>
      <c r="AI17" s="137" t="s">
        <v>249</v>
      </c>
      <c r="AJ17" s="137" t="s">
        <v>358</v>
      </c>
      <c r="AK17" s="137" t="s">
        <v>382</v>
      </c>
      <c r="AL17" s="137" t="s">
        <v>250</v>
      </c>
      <c r="AM17" s="137" t="s">
        <v>360</v>
      </c>
      <c r="AN17" s="137" t="s">
        <v>383</v>
      </c>
      <c r="AO17" s="137" t="s">
        <v>363</v>
      </c>
      <c r="AP17" s="137" t="s">
        <v>364</v>
      </c>
      <c r="AQ17" s="137" t="s">
        <v>251</v>
      </c>
      <c r="AR17" s="137" t="s">
        <v>366</v>
      </c>
      <c r="AS17" s="137" t="s">
        <v>252</v>
      </c>
      <c r="AT17" s="137" t="s">
        <v>369</v>
      </c>
      <c r="AU17" s="137" t="s">
        <v>371</v>
      </c>
      <c r="AV17" s="137" t="s">
        <v>373</v>
      </c>
      <c r="AW17" s="137" t="s">
        <v>375</v>
      </c>
    </row>
    <row r="18" spans="2:49" hidden="1" x14ac:dyDescent="0.2">
      <c r="B18" s="137" t="s">
        <v>301</v>
      </c>
      <c r="D18" s="137" t="s">
        <v>394</v>
      </c>
      <c r="E18" s="137" t="s">
        <v>389</v>
      </c>
      <c r="F18" s="137" t="s">
        <v>307</v>
      </c>
      <c r="G18" s="137" t="s">
        <v>311</v>
      </c>
      <c r="H18" s="137" t="s">
        <v>312</v>
      </c>
      <c r="I18" s="137" t="s">
        <v>315</v>
      </c>
      <c r="J18" s="137" t="s">
        <v>319</v>
      </c>
      <c r="K18" s="137" t="s">
        <v>319</v>
      </c>
      <c r="L18" s="137" t="s">
        <v>319</v>
      </c>
      <c r="M18" s="137" t="s">
        <v>319</v>
      </c>
      <c r="N18" s="137" t="s">
        <v>324</v>
      </c>
      <c r="O18" s="137" t="s">
        <v>324</v>
      </c>
      <c r="P18" s="137" t="s">
        <v>324</v>
      </c>
      <c r="Q18" s="137" t="s">
        <v>329</v>
      </c>
      <c r="R18" s="137" t="s">
        <v>335</v>
      </c>
      <c r="S18" s="137" t="s">
        <v>337</v>
      </c>
      <c r="T18" s="137" t="s">
        <v>339</v>
      </c>
      <c r="U18" s="137" t="s">
        <v>341</v>
      </c>
      <c r="V18" s="137" t="s">
        <v>343</v>
      </c>
      <c r="W18" s="137" t="s">
        <v>345</v>
      </c>
      <c r="X18" s="137" t="s">
        <v>346</v>
      </c>
      <c r="Y18" s="137" t="s">
        <v>345</v>
      </c>
      <c r="Z18" s="137" t="s">
        <v>349</v>
      </c>
      <c r="AA18" s="137" t="s">
        <v>388</v>
      </c>
      <c r="AB18" s="137" t="s">
        <v>351</v>
      </c>
      <c r="AC18" s="137" t="s">
        <v>352</v>
      </c>
      <c r="AD18" s="137" t="s">
        <v>354</v>
      </c>
      <c r="AE18" s="137" t="s">
        <v>384</v>
      </c>
      <c r="AF18" s="137" t="s">
        <v>390</v>
      </c>
      <c r="AG18" s="137" t="s">
        <v>399</v>
      </c>
      <c r="AH18" s="137" t="s">
        <v>385</v>
      </c>
      <c r="AI18" s="137" t="s">
        <v>357</v>
      </c>
      <c r="AJ18" s="137" t="s">
        <v>400</v>
      </c>
      <c r="AK18" s="137" t="s">
        <v>386</v>
      </c>
      <c r="AL18" s="137" t="s">
        <v>359</v>
      </c>
      <c r="AM18" s="137" t="s">
        <v>361</v>
      </c>
      <c r="AN18" s="137" t="s">
        <v>387</v>
      </c>
      <c r="AO18" s="137" t="s">
        <v>396</v>
      </c>
      <c r="AP18" s="137" t="s">
        <v>365</v>
      </c>
      <c r="AQ18" s="137" t="s">
        <v>365</v>
      </c>
      <c r="AR18" s="137" t="s">
        <v>367</v>
      </c>
      <c r="AS18" s="137" t="s">
        <v>368</v>
      </c>
      <c r="AT18" s="137" t="s">
        <v>370</v>
      </c>
      <c r="AU18" s="137" t="s">
        <v>372</v>
      </c>
      <c r="AV18" s="137" t="s">
        <v>374</v>
      </c>
      <c r="AW18" s="137" t="s">
        <v>376</v>
      </c>
    </row>
    <row r="19" spans="2:49" hidden="1" x14ac:dyDescent="0.2">
      <c r="B19" s="137" t="s">
        <v>302</v>
      </c>
      <c r="D19" s="137" t="s">
        <v>304</v>
      </c>
      <c r="F19" s="137" t="s">
        <v>308</v>
      </c>
      <c r="H19" s="137" t="s">
        <v>313</v>
      </c>
      <c r="I19" s="137" t="s">
        <v>316</v>
      </c>
      <c r="N19" s="137" t="s">
        <v>325</v>
      </c>
      <c r="P19" s="137" t="s">
        <v>327</v>
      </c>
      <c r="Q19" s="137" t="s">
        <v>330</v>
      </c>
      <c r="S19" s="137" t="s">
        <v>338</v>
      </c>
      <c r="X19" s="137" t="s">
        <v>347</v>
      </c>
      <c r="Y19" s="137" t="s">
        <v>401</v>
      </c>
      <c r="AD19" s="137" t="s">
        <v>355</v>
      </c>
      <c r="AM19" s="137" t="s">
        <v>362</v>
      </c>
    </row>
    <row r="20" spans="2:49" hidden="1" x14ac:dyDescent="0.2">
      <c r="B20" s="137" t="s">
        <v>303</v>
      </c>
      <c r="D20" s="137" t="s">
        <v>305</v>
      </c>
      <c r="F20" s="137" t="s">
        <v>397</v>
      </c>
      <c r="I20" s="137" t="s">
        <v>317</v>
      </c>
      <c r="P20" s="137" t="s">
        <v>392</v>
      </c>
      <c r="Q20" s="137" t="s">
        <v>331</v>
      </c>
      <c r="X20" s="137" t="s">
        <v>348</v>
      </c>
      <c r="Y20" s="137" t="s">
        <v>402</v>
      </c>
      <c r="AD20" s="137" t="s">
        <v>356</v>
      </c>
    </row>
    <row r="21" spans="2:49" hidden="1" x14ac:dyDescent="0.2">
      <c r="F21" s="137" t="s">
        <v>309</v>
      </c>
      <c r="Q21" s="137" t="s">
        <v>332</v>
      </c>
      <c r="AD21" s="137" t="s">
        <v>352</v>
      </c>
    </row>
    <row r="22" spans="2:49" hidden="1" x14ac:dyDescent="0.2">
      <c r="Q22" s="137" t="s">
        <v>333</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0"/>
  <sheetViews>
    <sheetView showGridLines="0" topLeftCell="B1" zoomScale="70" zoomScaleNormal="70" zoomScaleSheetLayoutView="80" workbookViewId="0">
      <selection activeCell="B1" sqref="B1"/>
    </sheetView>
  </sheetViews>
  <sheetFormatPr defaultColWidth="9" defaultRowHeight="14.5" x14ac:dyDescent="0.2"/>
  <cols>
    <col min="1" max="1" width="8.6328125" style="138" hidden="1" customWidth="1"/>
    <col min="2" max="2" width="7.36328125" style="140" customWidth="1"/>
    <col min="3" max="3" width="21.36328125" style="140" customWidth="1"/>
    <col min="4" max="4" width="28.90625" style="140" customWidth="1"/>
    <col min="5" max="5" width="30.90625" style="140" customWidth="1"/>
    <col min="6" max="6" width="22.7265625" style="140" customWidth="1"/>
    <col min="7" max="16384" width="9" style="140"/>
  </cols>
  <sheetData>
    <row r="1" spans="2:248" ht="17.5" x14ac:dyDescent="0.2">
      <c r="B1" s="139" t="s">
        <v>274</v>
      </c>
    </row>
    <row r="2" spans="2:248" ht="16.5" customHeight="1" x14ac:dyDescent="0.2">
      <c r="B2" s="144" t="s">
        <v>33</v>
      </c>
      <c r="C2" s="145"/>
      <c r="D2" s="146" t="str">
        <f>IF(ｼｰﾄ0!C4="","",ｼｰﾄ0!C3 &amp; (ｼｰﾄ0!C4))</f>
        <v>宮城県気仙沼</v>
      </c>
      <c r="E2" s="146"/>
      <c r="F2" s="146"/>
      <c r="IN2" s="141">
        <v>1</v>
      </c>
    </row>
    <row r="3" spans="2:248" ht="54" customHeight="1" x14ac:dyDescent="0.2">
      <c r="B3" s="144" t="s">
        <v>34</v>
      </c>
      <c r="C3" s="145"/>
      <c r="D3" s="147" t="s">
        <v>276</v>
      </c>
      <c r="E3" s="148" t="s">
        <v>398</v>
      </c>
      <c r="F3" s="149" t="s">
        <v>277</v>
      </c>
    </row>
    <row r="4" spans="2:248" ht="26.15" customHeight="1" x14ac:dyDescent="0.2">
      <c r="B4" s="150" t="s">
        <v>46</v>
      </c>
      <c r="C4" s="150"/>
      <c r="D4" s="151">
        <v>10</v>
      </c>
      <c r="E4" s="151" t="s">
        <v>410</v>
      </c>
      <c r="F4" s="152" t="s">
        <v>411</v>
      </c>
    </row>
    <row r="5" spans="2:248" ht="26.15" customHeight="1" x14ac:dyDescent="0.2">
      <c r="B5" s="153" t="s">
        <v>174</v>
      </c>
      <c r="C5" s="153"/>
      <c r="D5" s="154" t="s">
        <v>417</v>
      </c>
      <c r="E5" s="154" t="s">
        <v>413</v>
      </c>
      <c r="F5" s="155" t="s">
        <v>413</v>
      </c>
    </row>
    <row r="6" spans="2:248" ht="25" customHeight="1" x14ac:dyDescent="0.2">
      <c r="B6" s="156" t="s">
        <v>36</v>
      </c>
      <c r="C6" s="156"/>
      <c r="D6" s="154" t="s">
        <v>418</v>
      </c>
      <c r="E6" s="154" t="s">
        <v>412</v>
      </c>
      <c r="F6" s="155" t="s">
        <v>412</v>
      </c>
    </row>
    <row r="7" spans="2:248" ht="27" customHeight="1" x14ac:dyDescent="0.2">
      <c r="B7" s="157" t="s">
        <v>155</v>
      </c>
      <c r="C7" s="158"/>
      <c r="D7" s="154" t="s">
        <v>419</v>
      </c>
      <c r="E7" s="154" t="s">
        <v>414</v>
      </c>
      <c r="F7" s="155" t="s">
        <v>415</v>
      </c>
    </row>
    <row r="8" spans="2:248" ht="26.25" customHeight="1" x14ac:dyDescent="0.2">
      <c r="B8" s="159" t="s">
        <v>282</v>
      </c>
      <c r="C8" s="160"/>
      <c r="D8" s="154" t="s">
        <v>419</v>
      </c>
      <c r="E8" s="154" t="s">
        <v>414</v>
      </c>
      <c r="F8" s="155" t="s">
        <v>416</v>
      </c>
    </row>
    <row r="9" spans="2:248" ht="30" customHeight="1" x14ac:dyDescent="0.2">
      <c r="B9" s="159" t="s">
        <v>403</v>
      </c>
      <c r="C9" s="161"/>
      <c r="D9" s="162"/>
      <c r="E9" s="163"/>
      <c r="F9" s="162"/>
    </row>
    <row r="10" spans="2:248" ht="29.25" customHeight="1" x14ac:dyDescent="0.2">
      <c r="B10" s="164" t="s">
        <v>47</v>
      </c>
      <c r="C10" s="165" t="s">
        <v>157</v>
      </c>
      <c r="D10" s="166">
        <v>37.65</v>
      </c>
      <c r="E10" s="166">
        <v>3.05</v>
      </c>
      <c r="F10" s="167">
        <v>3.05</v>
      </c>
    </row>
    <row r="11" spans="2:248" ht="30" customHeight="1" x14ac:dyDescent="0.2">
      <c r="B11" s="164"/>
      <c r="C11" s="168" t="s">
        <v>156</v>
      </c>
      <c r="D11" s="169"/>
      <c r="E11" s="166">
        <v>3.05</v>
      </c>
      <c r="F11" s="169"/>
    </row>
    <row r="12" spans="2:248" ht="30.75" customHeight="1" x14ac:dyDescent="0.2">
      <c r="B12" s="164"/>
      <c r="C12" s="165" t="s">
        <v>283</v>
      </c>
      <c r="D12" s="169"/>
      <c r="E12" s="169"/>
      <c r="F12" s="167">
        <v>2.0099999999999998</v>
      </c>
    </row>
    <row r="13" spans="2:248" ht="19.5" customHeight="1" x14ac:dyDescent="0.2">
      <c r="B13" s="170"/>
      <c r="C13" s="171" t="s">
        <v>45</v>
      </c>
      <c r="D13" s="172">
        <v>1.33</v>
      </c>
      <c r="E13" s="172"/>
      <c r="F13" s="172"/>
    </row>
    <row r="14" spans="2:248" ht="19.5" customHeight="1" x14ac:dyDescent="0.2">
      <c r="B14" s="170"/>
      <c r="C14" s="171" t="s">
        <v>195</v>
      </c>
      <c r="D14" s="172"/>
      <c r="E14" s="172"/>
      <c r="F14" s="172"/>
    </row>
    <row r="15" spans="2:248" ht="19.5" customHeight="1" x14ac:dyDescent="0.2">
      <c r="B15" s="170"/>
      <c r="C15" s="171" t="s">
        <v>48</v>
      </c>
      <c r="D15" s="172"/>
      <c r="E15" s="173"/>
      <c r="F15" s="172"/>
    </row>
    <row r="16" spans="2:248" ht="19.5" customHeight="1" x14ac:dyDescent="0.2">
      <c r="B16" s="170"/>
      <c r="C16" s="171" t="s">
        <v>50</v>
      </c>
      <c r="D16" s="172"/>
      <c r="E16" s="172"/>
      <c r="F16" s="172"/>
    </row>
    <row r="17" spans="2:6" ht="19.5" customHeight="1" x14ac:dyDescent="0.2">
      <c r="B17" s="170"/>
      <c r="C17" s="171" t="s">
        <v>49</v>
      </c>
      <c r="D17" s="172"/>
      <c r="E17" s="172"/>
      <c r="F17" s="172"/>
    </row>
    <row r="18" spans="2:6" ht="19.5" customHeight="1" x14ac:dyDescent="0.2">
      <c r="B18" s="170"/>
      <c r="C18" s="171" t="s">
        <v>137</v>
      </c>
      <c r="D18" s="172"/>
      <c r="E18" s="172"/>
      <c r="F18" s="174"/>
    </row>
    <row r="19" spans="2:6" ht="19.5" customHeight="1" x14ac:dyDescent="0.2">
      <c r="B19" s="170"/>
      <c r="C19" s="175" t="s">
        <v>196</v>
      </c>
      <c r="D19" s="172"/>
      <c r="E19" s="172"/>
      <c r="F19" s="172"/>
    </row>
    <row r="20" spans="2:6" ht="19.5" customHeight="1" x14ac:dyDescent="0.2">
      <c r="B20" s="170"/>
      <c r="C20" s="175" t="s">
        <v>210</v>
      </c>
      <c r="D20" s="172"/>
      <c r="E20" s="172"/>
      <c r="F20" s="172"/>
    </row>
    <row r="21" spans="2:6" ht="19.5" customHeight="1" x14ac:dyDescent="0.2">
      <c r="B21" s="170"/>
      <c r="C21" s="175" t="s">
        <v>284</v>
      </c>
      <c r="D21" s="172"/>
      <c r="E21" s="172">
        <v>1.04</v>
      </c>
      <c r="F21" s="172">
        <v>1.04</v>
      </c>
    </row>
    <row r="22" spans="2:6" ht="19.5" customHeight="1" x14ac:dyDescent="0.2">
      <c r="B22" s="176"/>
      <c r="C22" s="175" t="s">
        <v>290</v>
      </c>
      <c r="D22" s="172"/>
      <c r="E22" s="172">
        <v>2.0099999999999998</v>
      </c>
      <c r="F22" s="174">
        <v>2.0099999999999998</v>
      </c>
    </row>
    <row r="23" spans="2:6" ht="12" customHeight="1" x14ac:dyDescent="0.2">
      <c r="C23" s="177" t="s">
        <v>180</v>
      </c>
      <c r="D23" s="178" t="s">
        <v>420</v>
      </c>
      <c r="E23" s="179"/>
      <c r="F23" s="180"/>
    </row>
    <row r="24" spans="2:6" ht="12" customHeight="1" x14ac:dyDescent="0.2">
      <c r="C24" s="181"/>
      <c r="D24" s="182" t="s">
        <v>421</v>
      </c>
      <c r="E24" s="179"/>
      <c r="F24" s="183"/>
    </row>
    <row r="25" spans="2:6" ht="12" customHeight="1" x14ac:dyDescent="0.2">
      <c r="C25" s="184"/>
      <c r="D25" s="182"/>
      <c r="E25" s="179"/>
      <c r="F25" s="183"/>
    </row>
    <row r="26" spans="2:6" ht="12" customHeight="1" x14ac:dyDescent="0.2">
      <c r="D26" s="185"/>
      <c r="E26" s="179"/>
      <c r="F26" s="183"/>
    </row>
    <row r="27" spans="2:6" ht="12" customHeight="1" x14ac:dyDescent="0.2">
      <c r="D27" s="186"/>
      <c r="E27" s="187"/>
      <c r="F27" s="188"/>
    </row>
    <row r="39" spans="3:3" x14ac:dyDescent="0.2">
      <c r="C39" s="181"/>
    </row>
    <row r="40" spans="3:3" x14ac:dyDescent="0.2">
      <c r="C40" s="181"/>
    </row>
  </sheetData>
  <sheetProtection formatCells="0"/>
  <mergeCells count="15">
    <mergeCell ref="D24:F24"/>
    <mergeCell ref="D25:F25"/>
    <mergeCell ref="D26:F26"/>
    <mergeCell ref="D27:F27"/>
    <mergeCell ref="B6:C6"/>
    <mergeCell ref="B7:C7"/>
    <mergeCell ref="B8:C8"/>
    <mergeCell ref="B9:C9"/>
    <mergeCell ref="B10:B22"/>
    <mergeCell ref="D23:F23"/>
    <mergeCell ref="B2:C2"/>
    <mergeCell ref="D2:F2"/>
    <mergeCell ref="B3:C3"/>
    <mergeCell ref="B4:C4"/>
    <mergeCell ref="B5:C5"/>
  </mergeCells>
  <phoneticPr fontId="4"/>
  <conditionalFormatting sqref="D12">
    <cfRule type="expression" dxfId="5" priority="25">
      <formula>$D$4&lt;&gt;""</formula>
    </cfRule>
  </conditionalFormatting>
  <conditionalFormatting sqref="D11">
    <cfRule type="expression" dxfId="4" priority="23">
      <formula>$D$4&lt;&gt;""</formula>
    </cfRule>
  </conditionalFormatting>
  <conditionalFormatting sqref="F11">
    <cfRule type="expression" dxfId="3" priority="22">
      <formula>$D$4&lt;&gt;""</formula>
    </cfRule>
  </conditionalFormatting>
  <conditionalFormatting sqref="E12">
    <cfRule type="expression" dxfId="2" priority="21">
      <formula>$D$4&lt;&gt;""</formula>
    </cfRule>
  </conditionalFormatting>
  <dataValidations xWindow="975" yWindow="680" count="7">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7:F7 E8"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8" xr:uid="{00000000-0002-0000-0500-000001000000}">
      <formula1>2</formula1>
      <formula2>3</formula2>
    </dataValidation>
    <dataValidation allowBlank="1" showInputMessage="1" showErrorMessage="1" promptTitle="記入例と同じ形式で記載してください。英数半角大文字" prompt="記入例_x000a_　　　　　S50～R2_x000a_          H2～R1_x000a_" sqref="D8"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7"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1:D12 E12 F11" xr:uid="{00000000-0002-0000-0500-000005000000}">
      <formula1>D11=ROUNDDOWN(D11,2)</formula1>
    </dataValidation>
    <dataValidation type="custom" allowBlank="1" showInputMessage="1" showErrorMessage="1" errorTitle="ご注意" error="沈下量の数値は、小数点第２位までご記入ください。_x000a__x000a_12.56  19.08_x000a_5.03    14.10" sqref="D10:F10 E11 F12" xr:uid="{00000000-0002-0000-0500-000006000000}">
      <formula1>D10=ROUNDDOWN(D10,2)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3:D22 F13:F22 E13:E14 E16:E22" xr:uid="{00000000-0002-0000-0500-000007000000}">
      <formula1>D13=ROUNDDOWN(D13,2)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6" activePane="bottomRight" state="frozen"/>
      <selection pane="topRight" activeCell="B1" sqref="B1"/>
      <selection pane="bottomLeft" activeCell="A8" sqref="A8"/>
      <selection pane="bottomRight" activeCell="B1" sqref="B1"/>
    </sheetView>
  </sheetViews>
  <sheetFormatPr defaultColWidth="9" defaultRowHeight="14.5" x14ac:dyDescent="0.2"/>
  <cols>
    <col min="1" max="1" width="8.6328125" style="209" hidden="1" customWidth="1"/>
    <col min="2" max="2" width="16.6328125" style="209" customWidth="1"/>
    <col min="3" max="3" width="12.7265625" style="209" customWidth="1"/>
    <col min="4" max="4" width="10.36328125" style="209" customWidth="1"/>
    <col min="5" max="8" width="8.7265625" style="209" customWidth="1"/>
    <col min="9" max="12" width="12" style="209" customWidth="1"/>
    <col min="13" max="16384" width="9" style="209"/>
  </cols>
  <sheetData>
    <row r="1" spans="1:18" s="184" customFormat="1" ht="17.5" x14ac:dyDescent="0.2">
      <c r="B1" s="139" t="s">
        <v>407</v>
      </c>
    </row>
    <row r="2" spans="1:18" s="184" customFormat="1" ht="15" thickBot="1" x14ac:dyDescent="0.25">
      <c r="A2" s="195"/>
      <c r="B2" s="197" t="str">
        <f>IF(ｼｰﾄ0!C4="","",ｼｰﾄ0!C3   &amp; (ｼｰﾄ0!C4) )</f>
        <v>宮城県気仙沼</v>
      </c>
      <c r="C2" s="197"/>
      <c r="D2" s="142"/>
      <c r="E2" s="196"/>
      <c r="F2" s="196"/>
      <c r="G2" s="196"/>
      <c r="H2" s="196"/>
    </row>
    <row r="3" spans="1:18" ht="48.65" customHeight="1" x14ac:dyDescent="0.2">
      <c r="A3" s="198"/>
      <c r="B3" s="199" t="s">
        <v>424</v>
      </c>
      <c r="C3" s="200" t="s">
        <v>197</v>
      </c>
      <c r="D3" s="201"/>
      <c r="E3" s="202" t="s">
        <v>291</v>
      </c>
      <c r="F3" s="203"/>
      <c r="G3" s="203"/>
      <c r="H3" s="204"/>
      <c r="I3" s="205" t="s">
        <v>425</v>
      </c>
      <c r="J3" s="206"/>
      <c r="K3" s="207" t="s">
        <v>426</v>
      </c>
      <c r="L3" s="208"/>
    </row>
    <row r="4" spans="1:18" ht="37.5" customHeight="1" x14ac:dyDescent="0.2">
      <c r="A4" s="198"/>
      <c r="B4" s="210"/>
      <c r="C4" s="211"/>
      <c r="D4" s="212" t="s">
        <v>285</v>
      </c>
      <c r="E4" s="213" t="s">
        <v>219</v>
      </c>
      <c r="F4" s="214" t="s">
        <v>218</v>
      </c>
      <c r="G4" s="214" t="s">
        <v>129</v>
      </c>
      <c r="H4" s="212" t="s">
        <v>211</v>
      </c>
      <c r="I4" s="215" t="s">
        <v>254</v>
      </c>
      <c r="J4" s="216" t="s">
        <v>255</v>
      </c>
      <c r="K4" s="215" t="s">
        <v>281</v>
      </c>
      <c r="L4" s="217" t="s">
        <v>256</v>
      </c>
    </row>
    <row r="5" spans="1:18" ht="29.15" customHeight="1" thickBot="1" x14ac:dyDescent="0.25">
      <c r="A5" s="198"/>
      <c r="B5" s="218"/>
      <c r="C5" s="219"/>
      <c r="D5" s="220"/>
      <c r="E5" s="221"/>
      <c r="F5" s="222"/>
      <c r="G5" s="222"/>
      <c r="H5" s="220"/>
      <c r="I5" s="223" t="s">
        <v>257</v>
      </c>
      <c r="J5" s="224" t="s">
        <v>260</v>
      </c>
      <c r="K5" s="225" t="s">
        <v>259</v>
      </c>
      <c r="L5" s="226" t="s">
        <v>258</v>
      </c>
    </row>
    <row r="6" spans="1:18" ht="19.5" customHeight="1" thickTop="1" x14ac:dyDescent="0.2">
      <c r="A6" s="198" t="str">
        <f>IF(COUNTIF(E6:E65,"/")&gt;=1,1,"")</f>
        <v/>
      </c>
      <c r="B6" s="189" t="s">
        <v>408</v>
      </c>
      <c r="C6" s="190">
        <v>5</v>
      </c>
      <c r="D6" s="190">
        <v>1</v>
      </c>
      <c r="E6" s="191" t="s">
        <v>409</v>
      </c>
      <c r="F6" s="191" t="s">
        <v>409</v>
      </c>
      <c r="G6" s="191" t="s">
        <v>409</v>
      </c>
      <c r="H6" s="191" t="s">
        <v>409</v>
      </c>
      <c r="I6" s="191"/>
      <c r="J6" s="191"/>
      <c r="K6" s="191"/>
      <c r="L6" s="191"/>
    </row>
    <row r="7" spans="1:18" ht="19.5" hidden="1" customHeight="1" x14ac:dyDescent="0.2">
      <c r="A7" s="198" t="str">
        <f>IF(COUNTIF(E6:E65,"-")&gt;=1,2,"")</f>
        <v/>
      </c>
      <c r="B7" s="189"/>
      <c r="C7" s="190"/>
      <c r="D7" s="190"/>
      <c r="E7" s="191"/>
      <c r="F7" s="191"/>
      <c r="G7" s="191"/>
      <c r="H7" s="191"/>
      <c r="I7" s="192"/>
      <c r="J7" s="193"/>
      <c r="K7" s="193"/>
      <c r="L7" s="193"/>
    </row>
    <row r="8" spans="1:18" ht="19.5" hidden="1" customHeight="1" x14ac:dyDescent="0.2">
      <c r="A8" s="198">
        <f>IF(COUNTIF(E6:E65,"#")&gt;=1,4,"")</f>
        <v>4</v>
      </c>
      <c r="B8" s="189"/>
      <c r="C8" s="190"/>
      <c r="D8" s="190"/>
      <c r="E8" s="191"/>
      <c r="F8" s="191"/>
      <c r="G8" s="191"/>
      <c r="H8" s="191"/>
      <c r="I8" s="192"/>
      <c r="J8" s="193"/>
      <c r="K8" s="193"/>
      <c r="L8" s="193"/>
    </row>
    <row r="9" spans="1:18" ht="19.5" hidden="1" customHeight="1" x14ac:dyDescent="0.2">
      <c r="A9" s="198"/>
      <c r="B9" s="189"/>
      <c r="C9" s="190"/>
      <c r="D9" s="190"/>
      <c r="E9" s="191"/>
      <c r="F9" s="191"/>
      <c r="G9" s="191"/>
      <c r="H9" s="191"/>
      <c r="I9" s="192"/>
      <c r="J9" s="193"/>
      <c r="K9" s="193"/>
      <c r="L9" s="193"/>
    </row>
    <row r="10" spans="1:18" ht="19.5" hidden="1" customHeight="1" x14ac:dyDescent="0.2">
      <c r="A10" s="198" t="str">
        <f>IF(COUNTIF(F6:F65,"-")&gt;=1,2,"")</f>
        <v/>
      </c>
      <c r="B10" s="189"/>
      <c r="C10" s="190"/>
      <c r="D10" s="190"/>
      <c r="E10" s="191"/>
      <c r="F10" s="191"/>
      <c r="G10" s="191"/>
      <c r="H10" s="191"/>
      <c r="I10" s="192"/>
      <c r="J10" s="193"/>
      <c r="K10" s="193"/>
      <c r="L10" s="193"/>
    </row>
    <row r="11" spans="1:18" ht="19.5" hidden="1" customHeight="1" x14ac:dyDescent="0.2">
      <c r="A11" s="198" t="str">
        <f>IF(COUNTIF(F6:F65,"/")&gt;=1,1,"")</f>
        <v/>
      </c>
      <c r="B11" s="189"/>
      <c r="C11" s="190"/>
      <c r="D11" s="190"/>
      <c r="E11" s="191"/>
      <c r="F11" s="191"/>
      <c r="G11" s="191"/>
      <c r="H11" s="191"/>
      <c r="I11" s="192"/>
      <c r="J11" s="193"/>
      <c r="K11" s="193"/>
      <c r="L11" s="193"/>
      <c r="R11" s="209" t="s">
        <v>406</v>
      </c>
    </row>
    <row r="12" spans="1:18" ht="19.5" hidden="1" customHeight="1" x14ac:dyDescent="0.2">
      <c r="A12" s="198">
        <f>IF(COUNTIF(F6:F65,"#")&gt;=1,4,"")</f>
        <v>4</v>
      </c>
      <c r="B12" s="189"/>
      <c r="C12" s="190"/>
      <c r="D12" s="190"/>
      <c r="E12" s="191"/>
      <c r="F12" s="191"/>
      <c r="G12" s="191"/>
      <c r="H12" s="191"/>
      <c r="I12" s="192"/>
      <c r="J12" s="193"/>
      <c r="K12" s="193"/>
      <c r="L12" s="193"/>
    </row>
    <row r="13" spans="1:18" ht="19.5" hidden="1" customHeight="1" x14ac:dyDescent="0.2">
      <c r="A13" s="198"/>
      <c r="B13" s="189"/>
      <c r="C13" s="190"/>
      <c r="D13" s="190"/>
      <c r="E13" s="191"/>
      <c r="F13" s="191"/>
      <c r="G13" s="191"/>
      <c r="H13" s="191"/>
      <c r="I13" s="192"/>
      <c r="J13" s="193"/>
      <c r="K13" s="193"/>
      <c r="L13" s="193"/>
    </row>
    <row r="14" spans="1:18" ht="19.5" hidden="1" customHeight="1" x14ac:dyDescent="0.2">
      <c r="A14" s="198" t="str">
        <f>IF(COUNTIF(G6:G65,"/")&gt;=1,1,"")</f>
        <v/>
      </c>
      <c r="B14" s="189"/>
      <c r="C14" s="190"/>
      <c r="D14" s="190"/>
      <c r="E14" s="191"/>
      <c r="F14" s="191"/>
      <c r="G14" s="191"/>
      <c r="H14" s="191"/>
      <c r="I14" s="192"/>
      <c r="J14" s="193"/>
      <c r="K14" s="193"/>
      <c r="L14" s="193"/>
    </row>
    <row r="15" spans="1:18" ht="19.5" hidden="1" customHeight="1" x14ac:dyDescent="0.2">
      <c r="A15" s="198" t="str">
        <f>IF(COUNTIF(G6:G65,"-")&gt;=1,2,"")</f>
        <v/>
      </c>
      <c r="B15" s="189"/>
      <c r="C15" s="190"/>
      <c r="D15" s="190"/>
      <c r="E15" s="191"/>
      <c r="F15" s="191"/>
      <c r="G15" s="191"/>
      <c r="H15" s="191"/>
      <c r="I15" s="192"/>
      <c r="J15" s="193"/>
      <c r="K15" s="193"/>
      <c r="L15" s="193"/>
    </row>
    <row r="16" spans="1:18" ht="19.5" hidden="1" customHeight="1" x14ac:dyDescent="0.2">
      <c r="A16" s="198">
        <f>IF(COUNTIF(G6:G65,"#")&gt;=1,4,"")</f>
        <v>4</v>
      </c>
      <c r="B16" s="189"/>
      <c r="C16" s="190"/>
      <c r="D16" s="190"/>
      <c r="E16" s="191"/>
      <c r="F16" s="191"/>
      <c r="G16" s="191"/>
      <c r="H16" s="191"/>
      <c r="I16" s="192"/>
      <c r="J16" s="193"/>
      <c r="K16" s="193"/>
      <c r="L16" s="193"/>
    </row>
    <row r="17" spans="1:12" ht="19.5" hidden="1" customHeight="1" x14ac:dyDescent="0.2">
      <c r="A17" s="198"/>
      <c r="B17" s="189"/>
      <c r="C17" s="190"/>
      <c r="D17" s="190"/>
      <c r="E17" s="191"/>
      <c r="F17" s="191"/>
      <c r="G17" s="191"/>
      <c r="H17" s="191"/>
      <c r="I17" s="192"/>
      <c r="J17" s="193"/>
      <c r="K17" s="193"/>
      <c r="L17" s="193"/>
    </row>
    <row r="18" spans="1:12" ht="19.5" hidden="1" customHeight="1" x14ac:dyDescent="0.2">
      <c r="A18" s="198" t="str">
        <f>IF(COUNTIF(H6:H65,"/")&gt;=1,1,"")</f>
        <v/>
      </c>
      <c r="B18" s="189"/>
      <c r="C18" s="190"/>
      <c r="D18" s="190"/>
      <c r="E18" s="191"/>
      <c r="F18" s="191"/>
      <c r="G18" s="191"/>
      <c r="H18" s="191"/>
      <c r="I18" s="192"/>
      <c r="J18" s="193"/>
      <c r="K18" s="193"/>
      <c r="L18" s="193"/>
    </row>
    <row r="19" spans="1:12" ht="19.5" hidden="1" customHeight="1" x14ac:dyDescent="0.2">
      <c r="A19" s="198" t="str">
        <f>IF(COUNTIF(H6:H65,"-")&gt;=1,2,"")</f>
        <v/>
      </c>
      <c r="B19" s="189"/>
      <c r="C19" s="190"/>
      <c r="D19" s="190"/>
      <c r="E19" s="191"/>
      <c r="F19" s="191"/>
      <c r="G19" s="191"/>
      <c r="H19" s="191"/>
      <c r="I19" s="192"/>
      <c r="J19" s="193"/>
      <c r="K19" s="193"/>
      <c r="L19" s="193"/>
    </row>
    <row r="20" spans="1:12" ht="19.5" hidden="1" customHeight="1" x14ac:dyDescent="0.2">
      <c r="A20" s="198">
        <f>IF(COUNTIF(H6:H65,"#")&gt;=1,4,"")</f>
        <v>4</v>
      </c>
      <c r="B20" s="189"/>
      <c r="C20" s="190"/>
      <c r="D20" s="190"/>
      <c r="E20" s="191"/>
      <c r="F20" s="191"/>
      <c r="G20" s="191"/>
      <c r="H20" s="191"/>
      <c r="I20" s="192"/>
      <c r="J20" s="193"/>
      <c r="K20" s="193"/>
      <c r="L20" s="193"/>
    </row>
    <row r="21" spans="1:12" ht="19.5" hidden="1" customHeight="1" x14ac:dyDescent="0.2">
      <c r="B21" s="189"/>
      <c r="C21" s="190"/>
      <c r="D21" s="190"/>
      <c r="E21" s="191"/>
      <c r="F21" s="191"/>
      <c r="G21" s="191"/>
      <c r="H21" s="191"/>
      <c r="I21" s="192"/>
      <c r="J21" s="193"/>
      <c r="K21" s="193"/>
      <c r="L21" s="193"/>
    </row>
    <row r="22" spans="1:12" ht="19.5" hidden="1" customHeight="1" x14ac:dyDescent="0.2">
      <c r="B22" s="189"/>
      <c r="C22" s="190"/>
      <c r="D22" s="190"/>
      <c r="E22" s="191"/>
      <c r="F22" s="191"/>
      <c r="G22" s="191"/>
      <c r="H22" s="191"/>
      <c r="I22" s="192"/>
      <c r="J22" s="193"/>
      <c r="K22" s="193"/>
      <c r="L22" s="193"/>
    </row>
    <row r="23" spans="1:12" ht="19.5" hidden="1" customHeight="1" x14ac:dyDescent="0.2">
      <c r="B23" s="189"/>
      <c r="C23" s="190"/>
      <c r="D23" s="190"/>
      <c r="E23" s="191"/>
      <c r="F23" s="191"/>
      <c r="G23" s="191"/>
      <c r="H23" s="191"/>
      <c r="I23" s="192"/>
      <c r="J23" s="193"/>
      <c r="K23" s="193"/>
      <c r="L23" s="193"/>
    </row>
    <row r="24" spans="1:12" ht="19.5" hidden="1" customHeight="1" x14ac:dyDescent="0.2">
      <c r="B24" s="189"/>
      <c r="C24" s="190"/>
      <c r="D24" s="190"/>
      <c r="E24" s="191"/>
      <c r="F24" s="191"/>
      <c r="G24" s="191"/>
      <c r="H24" s="191"/>
      <c r="I24" s="192"/>
      <c r="J24" s="193"/>
      <c r="K24" s="193"/>
      <c r="L24" s="193"/>
    </row>
    <row r="25" spans="1:12" ht="19.5" hidden="1" customHeight="1" x14ac:dyDescent="0.2">
      <c r="B25" s="189"/>
      <c r="C25" s="190"/>
      <c r="D25" s="190"/>
      <c r="E25" s="191"/>
      <c r="F25" s="191"/>
      <c r="G25" s="191"/>
      <c r="H25" s="191"/>
      <c r="I25" s="192"/>
      <c r="J25" s="193"/>
      <c r="K25" s="193"/>
      <c r="L25" s="193"/>
    </row>
    <row r="26" spans="1:12" ht="19.5" hidden="1" customHeight="1" x14ac:dyDescent="0.2">
      <c r="B26" s="189"/>
      <c r="C26" s="190"/>
      <c r="D26" s="190"/>
      <c r="E26" s="191"/>
      <c r="F26" s="191"/>
      <c r="G26" s="191"/>
      <c r="H26" s="191"/>
      <c r="I26" s="192"/>
      <c r="J26" s="193"/>
      <c r="K26" s="193"/>
      <c r="L26" s="193"/>
    </row>
    <row r="27" spans="1:12" ht="19.5" hidden="1" customHeight="1" x14ac:dyDescent="0.2">
      <c r="B27" s="189"/>
      <c r="C27" s="190"/>
      <c r="D27" s="190"/>
      <c r="E27" s="191"/>
      <c r="F27" s="191"/>
      <c r="G27" s="191"/>
      <c r="H27" s="191"/>
      <c r="I27" s="192"/>
      <c r="J27" s="193"/>
      <c r="K27" s="193"/>
      <c r="L27" s="193"/>
    </row>
    <row r="28" spans="1:12" ht="19.5" hidden="1" customHeight="1" x14ac:dyDescent="0.2">
      <c r="B28" s="189"/>
      <c r="C28" s="190"/>
      <c r="D28" s="190"/>
      <c r="E28" s="191"/>
      <c r="F28" s="191"/>
      <c r="G28" s="191"/>
      <c r="H28" s="191"/>
      <c r="I28" s="192"/>
      <c r="J28" s="193"/>
      <c r="K28" s="193"/>
      <c r="L28" s="193"/>
    </row>
    <row r="29" spans="1:12" ht="19.5" hidden="1" customHeight="1" x14ac:dyDescent="0.2">
      <c r="B29" s="189"/>
      <c r="C29" s="190"/>
      <c r="D29" s="190"/>
      <c r="E29" s="191"/>
      <c r="F29" s="191"/>
      <c r="G29" s="191"/>
      <c r="H29" s="191"/>
      <c r="I29" s="192"/>
      <c r="J29" s="193"/>
      <c r="K29" s="193"/>
      <c r="L29" s="193"/>
    </row>
    <row r="30" spans="1:12" ht="19.5" hidden="1" customHeight="1" x14ac:dyDescent="0.2">
      <c r="B30" s="189"/>
      <c r="C30" s="190"/>
      <c r="D30" s="190"/>
      <c r="E30" s="191"/>
      <c r="F30" s="191"/>
      <c r="G30" s="191"/>
      <c r="H30" s="191"/>
      <c r="I30" s="192"/>
      <c r="J30" s="193"/>
      <c r="K30" s="193"/>
      <c r="L30" s="193"/>
    </row>
    <row r="31" spans="1:12" ht="19.5" hidden="1" customHeight="1" x14ac:dyDescent="0.2">
      <c r="B31" s="189"/>
      <c r="C31" s="190"/>
      <c r="D31" s="190"/>
      <c r="E31" s="191"/>
      <c r="F31" s="191"/>
      <c r="G31" s="191"/>
      <c r="H31" s="191"/>
      <c r="I31" s="192"/>
      <c r="J31" s="193"/>
      <c r="K31" s="193"/>
      <c r="L31" s="193"/>
    </row>
    <row r="32" spans="1:12" ht="19.5" hidden="1" customHeight="1" x14ac:dyDescent="0.2">
      <c r="B32" s="189"/>
      <c r="C32" s="190"/>
      <c r="D32" s="190"/>
      <c r="E32" s="191"/>
      <c r="F32" s="191"/>
      <c r="G32" s="191"/>
      <c r="H32" s="191"/>
      <c r="I32" s="192"/>
      <c r="J32" s="193"/>
      <c r="K32" s="193"/>
      <c r="L32" s="193"/>
    </row>
    <row r="33" spans="2:12" ht="19.5" hidden="1" customHeight="1" x14ac:dyDescent="0.2">
      <c r="B33" s="189"/>
      <c r="C33" s="190"/>
      <c r="D33" s="190"/>
      <c r="E33" s="191"/>
      <c r="F33" s="191"/>
      <c r="G33" s="191"/>
      <c r="H33" s="191"/>
      <c r="I33" s="192"/>
      <c r="J33" s="193"/>
      <c r="K33" s="193"/>
      <c r="L33" s="193"/>
    </row>
    <row r="34" spans="2:12" ht="19.5" hidden="1" customHeight="1" x14ac:dyDescent="0.2">
      <c r="B34" s="189"/>
      <c r="C34" s="190"/>
      <c r="D34" s="190"/>
      <c r="E34" s="191"/>
      <c r="F34" s="191"/>
      <c r="G34" s="191"/>
      <c r="H34" s="191"/>
      <c r="I34" s="192"/>
      <c r="J34" s="193"/>
      <c r="K34" s="193"/>
      <c r="L34" s="193"/>
    </row>
    <row r="35" spans="2:12" ht="19.5" hidden="1" customHeight="1" x14ac:dyDescent="0.2">
      <c r="B35" s="189"/>
      <c r="C35" s="190"/>
      <c r="D35" s="190"/>
      <c r="E35" s="191"/>
      <c r="F35" s="191"/>
      <c r="G35" s="191"/>
      <c r="H35" s="191"/>
      <c r="I35" s="192"/>
      <c r="J35" s="193"/>
      <c r="K35" s="193"/>
      <c r="L35" s="193"/>
    </row>
    <row r="36" spans="2:12" ht="19.5" hidden="1" customHeight="1" x14ac:dyDescent="0.2">
      <c r="B36" s="189"/>
      <c r="C36" s="190"/>
      <c r="D36" s="190"/>
      <c r="E36" s="191"/>
      <c r="F36" s="191"/>
      <c r="G36" s="191"/>
      <c r="H36" s="191"/>
      <c r="I36" s="192"/>
      <c r="J36" s="193"/>
      <c r="K36" s="193"/>
      <c r="L36" s="193"/>
    </row>
    <row r="37" spans="2:12" ht="19.5" hidden="1" customHeight="1" x14ac:dyDescent="0.2">
      <c r="B37" s="189"/>
      <c r="C37" s="190"/>
      <c r="D37" s="190"/>
      <c r="E37" s="191"/>
      <c r="F37" s="191"/>
      <c r="G37" s="191"/>
      <c r="H37" s="191"/>
      <c r="I37" s="192"/>
      <c r="J37" s="193"/>
      <c r="K37" s="193"/>
      <c r="L37" s="193"/>
    </row>
    <row r="38" spans="2:12" ht="19.5" hidden="1" customHeight="1" x14ac:dyDescent="0.2">
      <c r="B38" s="189"/>
      <c r="C38" s="190"/>
      <c r="D38" s="190"/>
      <c r="E38" s="191"/>
      <c r="F38" s="191"/>
      <c r="G38" s="191"/>
      <c r="H38" s="191"/>
      <c r="I38" s="192"/>
      <c r="J38" s="193"/>
      <c r="K38" s="193"/>
      <c r="L38" s="193"/>
    </row>
    <row r="39" spans="2:12" ht="19.5" hidden="1" customHeight="1" x14ac:dyDescent="0.2">
      <c r="B39" s="189"/>
      <c r="C39" s="190"/>
      <c r="D39" s="190"/>
      <c r="E39" s="191"/>
      <c r="F39" s="191"/>
      <c r="G39" s="191"/>
      <c r="H39" s="191"/>
      <c r="I39" s="192"/>
      <c r="J39" s="193"/>
      <c r="K39" s="193"/>
      <c r="L39" s="193"/>
    </row>
    <row r="40" spans="2:12" ht="19.5" hidden="1" customHeight="1" x14ac:dyDescent="0.2">
      <c r="B40" s="189"/>
      <c r="C40" s="190"/>
      <c r="D40" s="190"/>
      <c r="E40" s="191"/>
      <c r="F40" s="191"/>
      <c r="G40" s="191"/>
      <c r="H40" s="191"/>
      <c r="I40" s="192"/>
      <c r="J40" s="193"/>
      <c r="K40" s="193"/>
      <c r="L40" s="193"/>
    </row>
    <row r="41" spans="2:12" ht="19.5" hidden="1" customHeight="1" x14ac:dyDescent="0.2">
      <c r="B41" s="189"/>
      <c r="C41" s="190"/>
      <c r="D41" s="190"/>
      <c r="E41" s="191"/>
      <c r="F41" s="191"/>
      <c r="G41" s="191"/>
      <c r="H41" s="191"/>
      <c r="I41" s="192"/>
      <c r="J41" s="193"/>
      <c r="K41" s="193"/>
      <c r="L41" s="193"/>
    </row>
    <row r="42" spans="2:12" ht="19.5" hidden="1" customHeight="1" x14ac:dyDescent="0.2">
      <c r="B42" s="189"/>
      <c r="C42" s="190"/>
      <c r="D42" s="190"/>
      <c r="E42" s="191"/>
      <c r="F42" s="191"/>
      <c r="G42" s="191"/>
      <c r="H42" s="191"/>
      <c r="I42" s="192"/>
      <c r="J42" s="193"/>
      <c r="K42" s="193"/>
      <c r="L42" s="193"/>
    </row>
    <row r="43" spans="2:12" ht="19.5" hidden="1" customHeight="1" x14ac:dyDescent="0.2">
      <c r="B43" s="189"/>
      <c r="C43" s="190"/>
      <c r="D43" s="190"/>
      <c r="E43" s="191"/>
      <c r="F43" s="191"/>
      <c r="G43" s="191"/>
      <c r="H43" s="191"/>
      <c r="I43" s="192"/>
      <c r="J43" s="193"/>
      <c r="K43" s="193"/>
      <c r="L43" s="193"/>
    </row>
    <row r="44" spans="2:12" ht="19.5" hidden="1" customHeight="1" x14ac:dyDescent="0.2">
      <c r="B44" s="189"/>
      <c r="C44" s="190"/>
      <c r="D44" s="190"/>
      <c r="E44" s="191"/>
      <c r="F44" s="191"/>
      <c r="G44" s="191"/>
      <c r="H44" s="191"/>
      <c r="I44" s="192"/>
      <c r="J44" s="193"/>
      <c r="K44" s="193"/>
      <c r="L44" s="193"/>
    </row>
    <row r="45" spans="2:12" ht="19.5" hidden="1" customHeight="1" x14ac:dyDescent="0.2">
      <c r="B45" s="189"/>
      <c r="C45" s="190"/>
      <c r="D45" s="190"/>
      <c r="E45" s="191"/>
      <c r="F45" s="191"/>
      <c r="G45" s="191"/>
      <c r="H45" s="191"/>
      <c r="I45" s="192"/>
      <c r="J45" s="193"/>
      <c r="K45" s="193"/>
      <c r="L45" s="193"/>
    </row>
    <row r="46" spans="2:12" ht="19.5" hidden="1" customHeight="1" x14ac:dyDescent="0.2">
      <c r="B46" s="189"/>
      <c r="C46" s="190"/>
      <c r="D46" s="190"/>
      <c r="E46" s="191"/>
      <c r="F46" s="191"/>
      <c r="G46" s="191"/>
      <c r="H46" s="191"/>
      <c r="I46" s="192"/>
      <c r="J46" s="193"/>
      <c r="K46" s="193"/>
      <c r="L46" s="193"/>
    </row>
    <row r="47" spans="2:12" ht="19.5" hidden="1" customHeight="1" x14ac:dyDescent="0.2">
      <c r="B47" s="189"/>
      <c r="C47" s="190"/>
      <c r="D47" s="190"/>
      <c r="E47" s="191"/>
      <c r="F47" s="191"/>
      <c r="G47" s="191"/>
      <c r="H47" s="191"/>
      <c r="I47" s="192"/>
      <c r="J47" s="193"/>
      <c r="K47" s="193"/>
      <c r="L47" s="193"/>
    </row>
    <row r="48" spans="2:12" ht="19.5" hidden="1" customHeight="1" x14ac:dyDescent="0.2">
      <c r="B48" s="189"/>
      <c r="C48" s="190"/>
      <c r="D48" s="190"/>
      <c r="E48" s="191"/>
      <c r="F48" s="191"/>
      <c r="G48" s="191"/>
      <c r="H48" s="191"/>
      <c r="I48" s="192"/>
      <c r="J48" s="193"/>
      <c r="K48" s="193"/>
      <c r="L48" s="193"/>
    </row>
    <row r="49" spans="2:12" ht="19.5" hidden="1" customHeight="1" x14ac:dyDescent="0.2">
      <c r="B49" s="189"/>
      <c r="C49" s="190"/>
      <c r="D49" s="190"/>
      <c r="E49" s="191"/>
      <c r="F49" s="191"/>
      <c r="G49" s="191"/>
      <c r="H49" s="191"/>
      <c r="I49" s="192"/>
      <c r="J49" s="193"/>
      <c r="K49" s="193"/>
      <c r="L49" s="193"/>
    </row>
    <row r="50" spans="2:12" ht="19.5" hidden="1" customHeight="1" x14ac:dyDescent="0.2">
      <c r="B50" s="189"/>
      <c r="C50" s="190"/>
      <c r="D50" s="190"/>
      <c r="E50" s="191"/>
      <c r="F50" s="191"/>
      <c r="G50" s="191"/>
      <c r="H50" s="191"/>
      <c r="I50" s="192"/>
      <c r="J50" s="193"/>
      <c r="K50" s="193"/>
      <c r="L50" s="193"/>
    </row>
    <row r="51" spans="2:12" ht="19.5" hidden="1" customHeight="1" x14ac:dyDescent="0.2">
      <c r="B51" s="189"/>
      <c r="C51" s="190"/>
      <c r="D51" s="190"/>
      <c r="E51" s="191"/>
      <c r="F51" s="191"/>
      <c r="G51" s="191"/>
      <c r="H51" s="191"/>
      <c r="I51" s="192"/>
      <c r="J51" s="193"/>
      <c r="K51" s="193"/>
      <c r="L51" s="193"/>
    </row>
    <row r="52" spans="2:12" ht="19.5" hidden="1" customHeight="1" x14ac:dyDescent="0.2">
      <c r="B52" s="189"/>
      <c r="C52" s="190"/>
      <c r="D52" s="190"/>
      <c r="E52" s="191"/>
      <c r="F52" s="191"/>
      <c r="G52" s="191"/>
      <c r="H52" s="191"/>
      <c r="I52" s="192"/>
      <c r="J52" s="193"/>
      <c r="K52" s="193"/>
      <c r="L52" s="193"/>
    </row>
    <row r="53" spans="2:12" ht="19.5" hidden="1" customHeight="1" x14ac:dyDescent="0.2">
      <c r="B53" s="189"/>
      <c r="C53" s="190"/>
      <c r="D53" s="190"/>
      <c r="E53" s="191"/>
      <c r="F53" s="191"/>
      <c r="G53" s="191"/>
      <c r="H53" s="191"/>
      <c r="I53" s="192"/>
      <c r="J53" s="193"/>
      <c r="K53" s="193"/>
      <c r="L53" s="193"/>
    </row>
    <row r="54" spans="2:12" ht="19.5" hidden="1" customHeight="1" x14ac:dyDescent="0.2">
      <c r="B54" s="189"/>
      <c r="C54" s="190"/>
      <c r="D54" s="190"/>
      <c r="E54" s="191"/>
      <c r="F54" s="191"/>
      <c r="G54" s="191"/>
      <c r="H54" s="191"/>
      <c r="I54" s="192"/>
      <c r="J54" s="193"/>
      <c r="K54" s="193"/>
      <c r="L54" s="193"/>
    </row>
    <row r="55" spans="2:12" ht="19.5" hidden="1" customHeight="1" x14ac:dyDescent="0.2">
      <c r="B55" s="189"/>
      <c r="C55" s="190"/>
      <c r="D55" s="190"/>
      <c r="E55" s="191"/>
      <c r="F55" s="191"/>
      <c r="G55" s="191"/>
      <c r="H55" s="191"/>
      <c r="I55" s="192"/>
      <c r="J55" s="193"/>
      <c r="K55" s="193"/>
      <c r="L55" s="193"/>
    </row>
    <row r="56" spans="2:12" ht="19.5" hidden="1" customHeight="1" x14ac:dyDescent="0.2">
      <c r="B56" s="189"/>
      <c r="C56" s="190"/>
      <c r="D56" s="190"/>
      <c r="E56" s="191"/>
      <c r="F56" s="191"/>
      <c r="G56" s="191"/>
      <c r="H56" s="191"/>
      <c r="I56" s="192"/>
      <c r="J56" s="193"/>
      <c r="K56" s="193"/>
      <c r="L56" s="193"/>
    </row>
    <row r="57" spans="2:12" ht="19.5" hidden="1" customHeight="1" x14ac:dyDescent="0.2">
      <c r="B57" s="189"/>
      <c r="C57" s="190"/>
      <c r="D57" s="190"/>
      <c r="E57" s="191"/>
      <c r="F57" s="191"/>
      <c r="G57" s="191"/>
      <c r="H57" s="191"/>
      <c r="I57" s="192"/>
      <c r="J57" s="193"/>
      <c r="K57" s="193"/>
      <c r="L57" s="193"/>
    </row>
    <row r="58" spans="2:12" ht="19.5" hidden="1" customHeight="1" x14ac:dyDescent="0.2">
      <c r="B58" s="189"/>
      <c r="C58" s="190"/>
      <c r="D58" s="190"/>
      <c r="E58" s="191"/>
      <c r="F58" s="191"/>
      <c r="G58" s="191"/>
      <c r="H58" s="191"/>
      <c r="I58" s="192"/>
      <c r="J58" s="193"/>
      <c r="K58" s="193"/>
      <c r="L58" s="193"/>
    </row>
    <row r="59" spans="2:12" ht="19.5" hidden="1" customHeight="1" x14ac:dyDescent="0.2">
      <c r="B59" s="189"/>
      <c r="C59" s="190"/>
      <c r="D59" s="190"/>
      <c r="E59" s="191"/>
      <c r="F59" s="191"/>
      <c r="G59" s="191"/>
      <c r="H59" s="191"/>
      <c r="I59" s="192"/>
      <c r="J59" s="193"/>
      <c r="K59" s="193"/>
      <c r="L59" s="193"/>
    </row>
    <row r="60" spans="2:12" ht="19.5" hidden="1" customHeight="1" x14ac:dyDescent="0.2">
      <c r="B60" s="189"/>
      <c r="C60" s="190"/>
      <c r="D60" s="190"/>
      <c r="E60" s="191"/>
      <c r="F60" s="191"/>
      <c r="G60" s="191"/>
      <c r="H60" s="191"/>
      <c r="I60" s="192"/>
      <c r="J60" s="193"/>
      <c r="K60" s="193"/>
      <c r="L60" s="193"/>
    </row>
    <row r="61" spans="2:12" ht="19.5" hidden="1" customHeight="1" x14ac:dyDescent="0.2">
      <c r="B61" s="189"/>
      <c r="C61" s="190"/>
      <c r="D61" s="190"/>
      <c r="E61" s="191"/>
      <c r="F61" s="191"/>
      <c r="G61" s="191"/>
      <c r="H61" s="191"/>
      <c r="I61" s="192"/>
      <c r="J61" s="193"/>
      <c r="K61" s="193"/>
      <c r="L61" s="193"/>
    </row>
    <row r="62" spans="2:12" ht="19.5" hidden="1" customHeight="1" x14ac:dyDescent="0.2">
      <c r="B62" s="189"/>
      <c r="C62" s="190"/>
      <c r="D62" s="190"/>
      <c r="E62" s="191"/>
      <c r="F62" s="191"/>
      <c r="G62" s="191"/>
      <c r="H62" s="191"/>
      <c r="I62" s="192"/>
      <c r="J62" s="193"/>
      <c r="K62" s="193"/>
      <c r="L62" s="193"/>
    </row>
    <row r="63" spans="2:12" ht="19.5" hidden="1" customHeight="1" x14ac:dyDescent="0.2">
      <c r="B63" s="189"/>
      <c r="C63" s="190"/>
      <c r="D63" s="190"/>
      <c r="E63" s="191"/>
      <c r="F63" s="191"/>
      <c r="G63" s="191"/>
      <c r="H63" s="191"/>
      <c r="I63" s="192"/>
      <c r="J63" s="193"/>
      <c r="K63" s="193"/>
      <c r="L63" s="193"/>
    </row>
    <row r="64" spans="2:12" ht="19.5" hidden="1" customHeight="1" x14ac:dyDescent="0.2">
      <c r="B64" s="189"/>
      <c r="C64" s="190"/>
      <c r="D64" s="190"/>
      <c r="E64" s="191"/>
      <c r="F64" s="191"/>
      <c r="G64" s="191"/>
      <c r="H64" s="191"/>
      <c r="I64" s="192"/>
      <c r="J64" s="193"/>
      <c r="K64" s="193"/>
      <c r="L64" s="193"/>
    </row>
    <row r="65" spans="2:13" ht="19.5" hidden="1" customHeight="1" x14ac:dyDescent="0.2">
      <c r="B65" s="189"/>
      <c r="C65" s="190"/>
      <c r="D65" s="190"/>
      <c r="E65" s="191"/>
      <c r="F65" s="191"/>
      <c r="G65" s="191"/>
      <c r="H65" s="191"/>
      <c r="I65" s="192"/>
      <c r="J65" s="193"/>
      <c r="K65" s="193"/>
      <c r="L65" s="193"/>
    </row>
    <row r="66" spans="2:13" ht="37.5" customHeight="1" x14ac:dyDescent="0.2">
      <c r="B66" s="194"/>
      <c r="C66" s="227">
        <f>IF(COUNTA(C6:C65)&lt;&gt;0,SUM(C6:C65),"")</f>
        <v>5</v>
      </c>
      <c r="D66" s="227">
        <f>IF(COUNTA(D6:D65)&lt;&gt;0,SUM(D6:D65),"")</f>
        <v>1</v>
      </c>
      <c r="E66" s="227" t="str">
        <f>IF(COUNT(E6:E65)&gt;=1,SUM(E6:E65),IF(SUM(A6:A8)=1,"/",IF(SUM(A6:A8)=2,"-",IF(SUM(A6:A8)=4,"#",IF(SUM(A6:A8)=3,"/ -",IF(SUM(A6:A8)=5,"/ #",IF(SUM(A6:A8)=6,"- #",IF(SUM(A6:A8)=7,"/ - #",""))))))))</f>
        <v>#</v>
      </c>
      <c r="F66" s="227" t="str">
        <f>IF(COUNT(F6:F65)&gt;=1,SUM(F6:F65),IF(SUM(A10:A12)=1,"/",IF(SUM(A10:A12)=2,"-",IF(SUM(A10:A12)=4,"#",IF(SUM(A10:A12)=3,"/ -",IF(SUM(A10:A12)=5,"/ #",IF(SUM(A10:A12)=6,"- #",IF(SUM(A10:A12)=7,"/ - #",""))))))))</f>
        <v>#</v>
      </c>
      <c r="G66" s="227" t="str">
        <f>IF(COUNT(G6:G65)&gt;=1,SUM(G6:G65),IF(SUM(A14:A16)=1,"/",IF(SUM(A14:A16)=2,"-",IF(SUM(A14:A16)=4,"#",IF(SUM(A14:A16)=3,"/ -",IF(SUM(A14:A16)=5,"/ #",IF(SUM(A14:A16)=6,"- #",IF(SUM(A14:A16)=7,"/ - #",""))))))))</f>
        <v>#</v>
      </c>
      <c r="H66" s="227" t="str">
        <f>IF(COUNT(H6:H65)&gt;=1,SUM(H6:H65),IF(SUM(A18:A20)=1,"/",IF(SUM(A18:A20)=2,"-",IF(SUM(A18:A20)=4,"#",IF(SUM(A18:A20)=3,"/ -",IF(SUM(A18:A20)=5,"/ #",IF(SUM(A18:A20)=6,"- #",IF(SUM(A18:A20)=7,"/ - #",""))))))))</f>
        <v>#</v>
      </c>
      <c r="I66" s="228" t="str">
        <f>IF($I$78=0,"",VLOOKUP($I$78,$K$78:$L$92,2,FALSE))</f>
        <v/>
      </c>
      <c r="J66" s="228"/>
      <c r="K66" s="228"/>
      <c r="L66" s="228"/>
    </row>
    <row r="67" spans="2:13" x14ac:dyDescent="0.2">
      <c r="B67" s="229"/>
      <c r="C67" s="230" t="s">
        <v>179</v>
      </c>
      <c r="D67" s="231"/>
      <c r="E67" s="231"/>
      <c r="F67" s="231"/>
      <c r="G67" s="231"/>
      <c r="H67" s="232"/>
    </row>
    <row r="68" spans="2:13" x14ac:dyDescent="0.2">
      <c r="B68" s="233"/>
      <c r="C68" s="234" t="s">
        <v>176</v>
      </c>
      <c r="D68" s="235"/>
      <c r="E68" s="235"/>
      <c r="F68" s="235"/>
      <c r="G68" s="235"/>
      <c r="H68" s="236"/>
    </row>
    <row r="69" spans="2:13" x14ac:dyDescent="0.2">
      <c r="B69" s="237"/>
      <c r="C69" s="234" t="s">
        <v>175</v>
      </c>
      <c r="D69" s="235"/>
      <c r="E69" s="235"/>
      <c r="F69" s="235"/>
      <c r="G69" s="235"/>
      <c r="H69" s="236"/>
    </row>
    <row r="70" spans="2:13" x14ac:dyDescent="0.2">
      <c r="B70" s="237"/>
      <c r="C70" s="238"/>
      <c r="D70" s="239"/>
      <c r="E70" s="239"/>
      <c r="F70" s="239"/>
      <c r="G70" s="239"/>
      <c r="H70" s="240"/>
    </row>
    <row r="76" spans="2:13" hidden="1" x14ac:dyDescent="0.2"/>
    <row r="77" spans="2:13" hidden="1" x14ac:dyDescent="0.2">
      <c r="E77" s="241" t="s">
        <v>212</v>
      </c>
      <c r="F77" s="241" t="s">
        <v>213</v>
      </c>
      <c r="G77" s="241" t="s">
        <v>214</v>
      </c>
      <c r="H77" s="242" t="s">
        <v>215</v>
      </c>
      <c r="I77" s="243"/>
      <c r="J77" s="243"/>
      <c r="K77" s="243"/>
      <c r="L77" s="243"/>
      <c r="M77" s="243"/>
    </row>
    <row r="78" spans="2:13" hidden="1" x14ac:dyDescent="0.2">
      <c r="E78" s="244">
        <f>IF(COUNTA($I$6:$I$65)=0,0,1)</f>
        <v>0</v>
      </c>
      <c r="F78" s="244">
        <f>IF(COUNTA($J$6:$J$65)=0,0,2)</f>
        <v>0</v>
      </c>
      <c r="G78" s="244">
        <f>IF(COUNTA($K$6:$K$65)=0,0,4)</f>
        <v>0</v>
      </c>
      <c r="H78" s="244">
        <f>IF(COUNTA($L$6:$L$65)=0,0,8)</f>
        <v>0</v>
      </c>
      <c r="I78" s="244">
        <f>SUM($E$78:$H$78)</f>
        <v>0</v>
      </c>
      <c r="J78" s="243"/>
      <c r="K78" s="244">
        <v>1</v>
      </c>
      <c r="L78" s="245" t="s">
        <v>158</v>
      </c>
      <c r="M78" s="245"/>
    </row>
    <row r="79" spans="2:13" hidden="1" x14ac:dyDescent="0.2">
      <c r="E79" s="244"/>
      <c r="F79" s="244"/>
      <c r="G79" s="244"/>
      <c r="H79" s="244"/>
      <c r="I79" s="244"/>
      <c r="J79" s="243"/>
      <c r="K79" s="244">
        <v>2</v>
      </c>
      <c r="L79" s="245" t="s">
        <v>163</v>
      </c>
      <c r="M79" s="245"/>
    </row>
    <row r="80" spans="2:13" hidden="1" x14ac:dyDescent="0.2">
      <c r="E80" s="244"/>
      <c r="F80" s="244"/>
      <c r="G80" s="244"/>
      <c r="H80" s="244"/>
      <c r="I80" s="244"/>
      <c r="J80" s="243"/>
      <c r="K80" s="244">
        <v>3</v>
      </c>
      <c r="L80" s="245" t="s">
        <v>161</v>
      </c>
      <c r="M80" s="245"/>
    </row>
    <row r="81" spans="5:13" hidden="1" x14ac:dyDescent="0.2">
      <c r="E81" s="244"/>
      <c r="F81" s="244"/>
      <c r="G81" s="244"/>
      <c r="H81" s="244"/>
      <c r="I81" s="244"/>
      <c r="J81" s="243"/>
      <c r="K81" s="244">
        <v>4</v>
      </c>
      <c r="L81" s="245" t="s">
        <v>159</v>
      </c>
      <c r="M81" s="245"/>
    </row>
    <row r="82" spans="5:13" hidden="1" x14ac:dyDescent="0.2">
      <c r="E82" s="244"/>
      <c r="F82" s="244"/>
      <c r="G82" s="244"/>
      <c r="H82" s="244"/>
      <c r="I82" s="244"/>
      <c r="J82" s="243"/>
      <c r="K82" s="244">
        <v>5</v>
      </c>
      <c r="L82" s="245" t="s">
        <v>162</v>
      </c>
      <c r="M82" s="245"/>
    </row>
    <row r="83" spans="5:13" hidden="1" x14ac:dyDescent="0.2">
      <c r="E83" s="244"/>
      <c r="F83" s="244"/>
      <c r="G83" s="244"/>
      <c r="H83" s="244"/>
      <c r="I83" s="244"/>
      <c r="J83" s="243"/>
      <c r="K83" s="244">
        <v>6</v>
      </c>
      <c r="L83" s="245" t="s">
        <v>164</v>
      </c>
      <c r="M83" s="245"/>
    </row>
    <row r="84" spans="5:13" hidden="1" x14ac:dyDescent="0.2">
      <c r="E84" s="244"/>
      <c r="F84" s="244"/>
      <c r="G84" s="244"/>
      <c r="H84" s="244"/>
      <c r="I84" s="244"/>
      <c r="J84" s="243"/>
      <c r="K84" s="244">
        <v>7</v>
      </c>
      <c r="L84" s="245" t="s">
        <v>171</v>
      </c>
      <c r="M84" s="245"/>
    </row>
    <row r="85" spans="5:13" hidden="1" x14ac:dyDescent="0.2">
      <c r="E85" s="244"/>
      <c r="F85" s="244"/>
      <c r="G85" s="244"/>
      <c r="H85" s="244"/>
      <c r="I85" s="244"/>
      <c r="J85" s="243"/>
      <c r="K85" s="244">
        <v>8</v>
      </c>
      <c r="L85" s="245" t="s">
        <v>160</v>
      </c>
      <c r="M85" s="245"/>
    </row>
    <row r="86" spans="5:13" hidden="1" x14ac:dyDescent="0.2">
      <c r="E86" s="244"/>
      <c r="F86" s="244"/>
      <c r="G86" s="244"/>
      <c r="H86" s="244"/>
      <c r="I86" s="244"/>
      <c r="J86" s="243"/>
      <c r="K86" s="244">
        <v>9</v>
      </c>
      <c r="L86" s="245" t="s">
        <v>165</v>
      </c>
      <c r="M86" s="245"/>
    </row>
    <row r="87" spans="5:13" hidden="1" x14ac:dyDescent="0.2">
      <c r="E87" s="244"/>
      <c r="F87" s="244"/>
      <c r="G87" s="244"/>
      <c r="H87" s="244"/>
      <c r="I87" s="244"/>
      <c r="J87" s="243"/>
      <c r="K87" s="244">
        <v>10</v>
      </c>
      <c r="L87" s="245" t="s">
        <v>166</v>
      </c>
      <c r="M87" s="245"/>
    </row>
    <row r="88" spans="5:13" hidden="1" x14ac:dyDescent="0.2">
      <c r="E88" s="244"/>
      <c r="F88" s="244"/>
      <c r="G88" s="244"/>
      <c r="H88" s="244"/>
      <c r="I88" s="244"/>
      <c r="J88" s="243"/>
      <c r="K88" s="244">
        <v>11</v>
      </c>
      <c r="L88" s="245" t="s">
        <v>170</v>
      </c>
      <c r="M88" s="245"/>
    </row>
    <row r="89" spans="5:13" hidden="1" x14ac:dyDescent="0.2">
      <c r="E89" s="244"/>
      <c r="F89" s="244"/>
      <c r="G89" s="244"/>
      <c r="H89" s="244"/>
      <c r="I89" s="244"/>
      <c r="J89" s="243"/>
      <c r="K89" s="244">
        <v>12</v>
      </c>
      <c r="L89" s="245" t="s">
        <v>167</v>
      </c>
      <c r="M89" s="245"/>
    </row>
    <row r="90" spans="5:13" hidden="1" x14ac:dyDescent="0.2">
      <c r="E90" s="244"/>
      <c r="F90" s="244"/>
      <c r="G90" s="244"/>
      <c r="H90" s="244"/>
      <c r="I90" s="244"/>
      <c r="J90" s="243"/>
      <c r="K90" s="244">
        <v>13</v>
      </c>
      <c r="L90" s="245" t="s">
        <v>168</v>
      </c>
      <c r="M90" s="245"/>
    </row>
    <row r="91" spans="5:13" hidden="1" x14ac:dyDescent="0.2">
      <c r="E91" s="244"/>
      <c r="F91" s="244"/>
      <c r="G91" s="244"/>
      <c r="H91" s="244"/>
      <c r="I91" s="244"/>
      <c r="J91" s="243"/>
      <c r="K91" s="244">
        <v>14</v>
      </c>
      <c r="L91" s="245" t="s">
        <v>172</v>
      </c>
      <c r="M91" s="245"/>
    </row>
    <row r="92" spans="5:13" hidden="1" x14ac:dyDescent="0.2">
      <c r="E92" s="244"/>
      <c r="F92" s="244"/>
      <c r="G92" s="244"/>
      <c r="H92" s="244"/>
      <c r="I92" s="244"/>
      <c r="J92" s="243"/>
      <c r="K92" s="244">
        <v>15</v>
      </c>
      <c r="L92" s="245" t="s">
        <v>169</v>
      </c>
      <c r="M92" s="245"/>
    </row>
  </sheetData>
  <mergeCells count="30">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0000000-0002-0000-0700-000001000000}">
      <formula1>C6=ROUNDDOWN(C6,1)</formula1>
    </dataValidation>
    <dataValidation type="list" errorStyle="warning" allowBlank="1" showInputMessage="1" showErrorMessage="1" error="記号以外の文字は事情がある場合以外、入力しないでください。" sqref="L6:L65" xr:uid="{00000000-0002-0000-0700-000002000000}">
      <formula1>"◇　"</formula1>
    </dataValidation>
    <dataValidation type="list" errorStyle="warning" allowBlank="1" showInputMessage="1" showErrorMessage="1" error="記号以外の文字は事情がある場合以外、入力しないでください。" sqref="K6:K65" xr:uid="{00000000-0002-0000-0700-000003000000}">
      <formula1>"□"</formula1>
    </dataValidation>
    <dataValidation type="list" errorStyle="warning" allowBlank="1" showInputMessage="1" showErrorMessage="1" error="記号以外の文字は事情がある場合以外、入力しないでください。" sqref="J6:J65" xr:uid="{00000000-0002-0000-0700-000004000000}">
      <formula1>"◆"</formula1>
    </dataValidation>
    <dataValidation type="list" errorStyle="warning" allowBlank="1" showInputMessage="1" showErrorMessage="1" error="記号以外の文字は事情がある場合以外、入力しないでください。" sqref="I6:I65" xr:uid="{00000000-0002-0000-0700-000005000000}">
      <formula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5"/>
  <sheetViews>
    <sheetView showGridLines="0" topLeftCell="B1" zoomScale="70" zoomScaleNormal="70" zoomScaleSheetLayoutView="85" workbookViewId="0">
      <selection activeCell="B15" sqref="A15:XFD44"/>
    </sheetView>
  </sheetViews>
  <sheetFormatPr defaultColWidth="9" defaultRowHeight="14.5" outlineLevelRow="1" x14ac:dyDescent="0.2"/>
  <cols>
    <col min="1" max="1" width="8.6328125" style="142" hidden="1" customWidth="1"/>
    <col min="2" max="2" width="13.6328125" style="142" customWidth="1"/>
    <col min="3" max="3" width="18.6328125" style="142" customWidth="1"/>
    <col min="4" max="8" width="15.6328125" style="142" customWidth="1"/>
    <col min="9" max="16384" width="9" style="142"/>
  </cols>
  <sheetData>
    <row r="1" spans="2:8" ht="19" x14ac:dyDescent="0.2">
      <c r="C1" s="253" t="s">
        <v>275</v>
      </c>
    </row>
    <row r="2" spans="2:8" ht="20.5" customHeight="1" x14ac:dyDescent="0.2">
      <c r="B2" s="254" t="s">
        <v>28</v>
      </c>
      <c r="C2" s="255" t="s">
        <v>17</v>
      </c>
      <c r="D2" s="254" t="s">
        <v>278</v>
      </c>
      <c r="E2" s="254"/>
      <c r="F2" s="254"/>
      <c r="G2" s="254"/>
      <c r="H2" s="254"/>
    </row>
    <row r="3" spans="2:8" ht="40" customHeight="1" x14ac:dyDescent="0.2">
      <c r="B3" s="254"/>
      <c r="C3" s="255"/>
      <c r="D3" s="256" t="s">
        <v>18</v>
      </c>
      <c r="E3" s="256" t="s">
        <v>19</v>
      </c>
      <c r="F3" s="256" t="s">
        <v>20</v>
      </c>
      <c r="G3" s="256" t="s">
        <v>43</v>
      </c>
      <c r="H3" s="256" t="s">
        <v>21</v>
      </c>
    </row>
    <row r="4" spans="2:8" ht="28.5" customHeight="1" x14ac:dyDescent="0.2">
      <c r="B4" s="257" t="str">
        <f>IF(OR(ｼｰﾄ0!C4="",ｼｰﾄ0!C3=""),"",ｼｰﾄ0!C3&amp;ｼｰﾄ0!C4)</f>
        <v>宮城県気仙沼</v>
      </c>
      <c r="C4" s="258" t="s">
        <v>173</v>
      </c>
      <c r="D4" s="246"/>
      <c r="E4" s="246"/>
      <c r="F4" s="247"/>
      <c r="G4" s="248"/>
      <c r="H4" s="249"/>
    </row>
    <row r="5" spans="2:8" ht="28.5" customHeight="1" x14ac:dyDescent="0.2">
      <c r="B5" s="259"/>
      <c r="C5" s="260"/>
      <c r="D5" s="246"/>
      <c r="E5" s="246"/>
      <c r="F5" s="247"/>
      <c r="G5" s="248"/>
      <c r="H5" s="249"/>
    </row>
    <row r="6" spans="2:8" ht="28.5" customHeight="1" x14ac:dyDescent="0.2">
      <c r="B6" s="259"/>
      <c r="C6" s="261" t="s">
        <v>29</v>
      </c>
      <c r="D6" s="246">
        <v>17.649999999999999</v>
      </c>
      <c r="E6" s="246"/>
      <c r="F6" s="247">
        <v>16</v>
      </c>
      <c r="G6" s="248" t="s">
        <v>44</v>
      </c>
      <c r="H6" s="249">
        <v>44866</v>
      </c>
    </row>
    <row r="7" spans="2:8" ht="28.5" customHeight="1" x14ac:dyDescent="0.2">
      <c r="B7" s="259"/>
      <c r="C7" s="262"/>
      <c r="D7" s="246"/>
      <c r="E7" s="246"/>
      <c r="F7" s="247"/>
      <c r="G7" s="248"/>
      <c r="H7" s="249"/>
    </row>
    <row r="8" spans="2:8" ht="28.5" customHeight="1" x14ac:dyDescent="0.2">
      <c r="B8" s="259"/>
      <c r="C8" s="258" t="s">
        <v>146</v>
      </c>
      <c r="D8" s="246"/>
      <c r="E8" s="246"/>
      <c r="F8" s="247"/>
      <c r="G8" s="248"/>
      <c r="H8" s="249"/>
    </row>
    <row r="9" spans="2:8" ht="28.5" customHeight="1" x14ac:dyDescent="0.2">
      <c r="B9" s="259"/>
      <c r="C9" s="260"/>
      <c r="D9" s="246"/>
      <c r="E9" s="246"/>
      <c r="F9" s="247"/>
      <c r="G9" s="248"/>
      <c r="H9" s="249"/>
    </row>
    <row r="10" spans="2:8" ht="28.5" customHeight="1" x14ac:dyDescent="0.2">
      <c r="B10" s="259"/>
      <c r="C10" s="258" t="s">
        <v>280</v>
      </c>
      <c r="D10" s="246"/>
      <c r="E10" s="246"/>
      <c r="F10" s="247"/>
      <c r="G10" s="248"/>
      <c r="H10" s="249"/>
    </row>
    <row r="11" spans="2:8" ht="28.5" customHeight="1" x14ac:dyDescent="0.2">
      <c r="B11" s="263"/>
      <c r="C11" s="262"/>
      <c r="D11" s="246"/>
      <c r="E11" s="246"/>
      <c r="F11" s="247"/>
      <c r="G11" s="248"/>
      <c r="H11" s="249"/>
    </row>
    <row r="12" spans="2:8" ht="28.5" customHeight="1" x14ac:dyDescent="0.2">
      <c r="B12" s="261" t="s">
        <v>30</v>
      </c>
      <c r="C12" s="264" t="s">
        <v>44</v>
      </c>
      <c r="D12" s="250">
        <f>IF(COUNTA(D4:D11)=0,"",SUMIFS(D4:D11,$G$4:$G$11,$C$12))</f>
        <v>17.649999999999999</v>
      </c>
      <c r="E12" s="250" t="str">
        <f t="shared" ref="E12:F12" si="0">IF(COUNTA(E4:E11)=0,"",SUMIFS(E4:E11,$G$4:$G$11,$C$12))</f>
        <v/>
      </c>
      <c r="F12" s="251">
        <f t="shared" si="0"/>
        <v>16</v>
      </c>
      <c r="G12" s="265"/>
      <c r="H12" s="265"/>
    </row>
    <row r="13" spans="2:8" ht="28.5" customHeight="1" x14ac:dyDescent="0.2">
      <c r="B13" s="262"/>
      <c r="C13" s="264" t="s">
        <v>51</v>
      </c>
      <c r="D13" s="250">
        <f>IF(COUNTA(D4:D11)=0,"",SUMIFS(D4:D11,$G$4:$G$11,$C$13))</f>
        <v>0</v>
      </c>
      <c r="E13" s="250" t="str">
        <f>IF(COUNTA(E4:E11)=0,"",SUMIFS(E4:E11,$G$4:$G$11,$C$13))</f>
        <v/>
      </c>
      <c r="F13" s="251">
        <f>IF(COUNTA(F4:F11)=0,"",SUMIFS(F4:F11,$G$4:$G$11,$C$13))</f>
        <v>0</v>
      </c>
      <c r="G13" s="265"/>
      <c r="H13" s="265"/>
    </row>
    <row r="15" spans="2:8" s="266" customFormat="1" hidden="1" outlineLevel="1" x14ac:dyDescent="0.2">
      <c r="B15" s="266" t="s">
        <v>296</v>
      </c>
    </row>
    <row r="16" spans="2:8" ht="20.25" hidden="1" customHeight="1" outlineLevel="1" x14ac:dyDescent="0.2">
      <c r="B16" s="267" t="s">
        <v>279</v>
      </c>
      <c r="C16" s="255" t="s">
        <v>17</v>
      </c>
      <c r="D16" s="254" t="s">
        <v>278</v>
      </c>
      <c r="E16" s="254"/>
      <c r="F16" s="254"/>
      <c r="G16" s="254"/>
      <c r="H16" s="254"/>
    </row>
    <row r="17" spans="2:8" ht="29" hidden="1" outlineLevel="1" x14ac:dyDescent="0.2">
      <c r="B17" s="267"/>
      <c r="C17" s="255"/>
      <c r="D17" s="256" t="s">
        <v>18</v>
      </c>
      <c r="E17" s="256" t="s">
        <v>19</v>
      </c>
      <c r="F17" s="256" t="s">
        <v>20</v>
      </c>
      <c r="G17" s="256" t="s">
        <v>43</v>
      </c>
      <c r="H17" s="256" t="s">
        <v>21</v>
      </c>
    </row>
    <row r="18" spans="2:8" ht="28.5" hidden="1" customHeight="1" outlineLevel="1" x14ac:dyDescent="0.2">
      <c r="B18" s="268"/>
      <c r="C18" s="258" t="s">
        <v>173</v>
      </c>
      <c r="D18" s="246"/>
      <c r="E18" s="246"/>
      <c r="F18" s="247"/>
      <c r="G18" s="248"/>
      <c r="H18" s="249"/>
    </row>
    <row r="19" spans="2:8" ht="28.5" hidden="1" customHeight="1" outlineLevel="1" x14ac:dyDescent="0.2">
      <c r="B19" s="269"/>
      <c r="C19" s="260"/>
      <c r="D19" s="246"/>
      <c r="E19" s="246"/>
      <c r="F19" s="247"/>
      <c r="G19" s="248"/>
      <c r="H19" s="249"/>
    </row>
    <row r="20" spans="2:8" ht="28.5" hidden="1" customHeight="1" outlineLevel="1" x14ac:dyDescent="0.2">
      <c r="B20" s="269"/>
      <c r="C20" s="261" t="s">
        <v>29</v>
      </c>
      <c r="D20" s="246"/>
      <c r="E20" s="246"/>
      <c r="F20" s="247"/>
      <c r="G20" s="248"/>
      <c r="H20" s="249"/>
    </row>
    <row r="21" spans="2:8" ht="28.5" hidden="1" customHeight="1" outlineLevel="1" x14ac:dyDescent="0.2">
      <c r="B21" s="269"/>
      <c r="C21" s="262"/>
      <c r="D21" s="246"/>
      <c r="E21" s="246"/>
      <c r="F21" s="247"/>
      <c r="G21" s="248"/>
      <c r="H21" s="249"/>
    </row>
    <row r="22" spans="2:8" ht="28.5" hidden="1" customHeight="1" outlineLevel="1" x14ac:dyDescent="0.2">
      <c r="B22" s="269"/>
      <c r="C22" s="258" t="s">
        <v>146</v>
      </c>
      <c r="D22" s="246"/>
      <c r="E22" s="246"/>
      <c r="F22" s="247"/>
      <c r="G22" s="248"/>
      <c r="H22" s="249"/>
    </row>
    <row r="23" spans="2:8" ht="28.5" hidden="1" customHeight="1" outlineLevel="1" x14ac:dyDescent="0.2">
      <c r="B23" s="269"/>
      <c r="C23" s="260"/>
      <c r="D23" s="246"/>
      <c r="E23" s="246"/>
      <c r="F23" s="247"/>
      <c r="G23" s="248"/>
      <c r="H23" s="249"/>
    </row>
    <row r="24" spans="2:8" ht="28.5" hidden="1" customHeight="1" outlineLevel="1" x14ac:dyDescent="0.2">
      <c r="B24" s="269"/>
      <c r="C24" s="258" t="s">
        <v>280</v>
      </c>
      <c r="D24" s="246"/>
      <c r="E24" s="246"/>
      <c r="F24" s="247"/>
      <c r="G24" s="248"/>
      <c r="H24" s="249"/>
    </row>
    <row r="25" spans="2:8" ht="28.5" hidden="1" customHeight="1" outlineLevel="1" x14ac:dyDescent="0.2">
      <c r="B25" s="270"/>
      <c r="C25" s="262"/>
      <c r="D25" s="246"/>
      <c r="E25" s="246"/>
      <c r="F25" s="247"/>
      <c r="G25" s="248"/>
      <c r="H25" s="249"/>
    </row>
    <row r="26" spans="2:8" ht="28.5" hidden="1" customHeight="1" outlineLevel="1" x14ac:dyDescent="0.2">
      <c r="B26" s="261" t="s">
        <v>30</v>
      </c>
      <c r="C26" s="264" t="s">
        <v>44</v>
      </c>
      <c r="D26" s="250" t="str">
        <f>IF(COUNTA(D18:D25)=0,"",SUMIFS(D18:D25,$G$18:$G$25,$C$26))</f>
        <v/>
      </c>
      <c r="E26" s="250" t="str">
        <f>IF(COUNTA(E18:E25)=0,"",SUMIFS(E18:E25,$G$18:$G$25,$C$26))</f>
        <v/>
      </c>
      <c r="F26" s="251" t="str">
        <f>IF(COUNTA(F18:F25)=0,"",SUMIFS(F18:F25,$G$18:$G$25,$C$26))</f>
        <v/>
      </c>
      <c r="G26" s="271"/>
      <c r="H26" s="271"/>
    </row>
    <row r="27" spans="2:8" ht="28.5" hidden="1" customHeight="1" outlineLevel="1" x14ac:dyDescent="0.2">
      <c r="B27" s="262"/>
      <c r="C27" s="264" t="s">
        <v>51</v>
      </c>
      <c r="D27" s="250" t="str">
        <f>IF(COUNTA(D18:D25)=0,"",SUMIFS(D18:D25,$G$18:$G$25,$C$27))</f>
        <v/>
      </c>
      <c r="E27" s="250" t="str">
        <f>IF(COUNTA(E18:E25)=0,"",SUMIFS(E18:E25,$G$18:$G$25,$C$27))</f>
        <v/>
      </c>
      <c r="F27" s="251" t="str">
        <f>IF(COUNTA(F18:F25)=0,"",SUMIFS(F18:F25,$G$18:$G$25,$C$27))</f>
        <v/>
      </c>
      <c r="G27" s="271"/>
      <c r="H27" s="271"/>
    </row>
    <row r="28" spans="2:8" hidden="1" outlineLevel="1" x14ac:dyDescent="0.2">
      <c r="B28" s="143" t="s">
        <v>297</v>
      </c>
    </row>
    <row r="29" spans="2:8" ht="12" hidden="1" customHeight="1" outlineLevel="1" x14ac:dyDescent="0.2">
      <c r="B29" s="255" t="s">
        <v>28</v>
      </c>
      <c r="C29" s="258" t="s">
        <v>17</v>
      </c>
      <c r="D29" s="144" t="s">
        <v>31</v>
      </c>
      <c r="E29" s="272"/>
      <c r="F29" s="145"/>
      <c r="G29" s="258" t="s">
        <v>16</v>
      </c>
    </row>
    <row r="30" spans="2:8" ht="43.5" hidden="1" outlineLevel="1" x14ac:dyDescent="0.2">
      <c r="B30" s="255"/>
      <c r="C30" s="260"/>
      <c r="D30" s="256" t="s">
        <v>149</v>
      </c>
      <c r="E30" s="256" t="s">
        <v>150</v>
      </c>
      <c r="F30" s="256" t="s">
        <v>151</v>
      </c>
      <c r="G30" s="260"/>
    </row>
    <row r="31" spans="2:8" ht="40.5" hidden="1" customHeight="1" outlineLevel="1" x14ac:dyDescent="0.2">
      <c r="B31" s="257" t="str">
        <f>IF(OR(ｼｰﾄ0!C4="",ｼｰﾄ0!C3=""),"",ｼｰﾄ0!C3&amp;ｼｰﾄ0!C4)</f>
        <v>宮城県気仙沼</v>
      </c>
      <c r="C31" s="256" t="s">
        <v>41</v>
      </c>
      <c r="D31" s="273"/>
      <c r="E31" s="273"/>
      <c r="F31" s="273"/>
      <c r="G31" s="252" t="str">
        <f>IF(COUNTA(D31:F31)=0,"",SUM(D31:F31))</f>
        <v/>
      </c>
    </row>
    <row r="32" spans="2:8" ht="40.5" hidden="1" customHeight="1" outlineLevel="1" x14ac:dyDescent="0.2">
      <c r="B32" s="259"/>
      <c r="C32" s="274" t="s">
        <v>29</v>
      </c>
      <c r="D32" s="273"/>
      <c r="E32" s="273"/>
      <c r="F32" s="273"/>
      <c r="G32" s="252" t="str">
        <f>IF(COUNTA(D32:F32)=0,"",SUM(D32:F32))</f>
        <v/>
      </c>
    </row>
    <row r="33" spans="2:7" ht="40.5" hidden="1" customHeight="1" outlineLevel="1" x14ac:dyDescent="0.2">
      <c r="B33" s="259"/>
      <c r="C33" s="256" t="s">
        <v>146</v>
      </c>
      <c r="D33" s="273"/>
      <c r="E33" s="273"/>
      <c r="F33" s="273"/>
      <c r="G33" s="252" t="str">
        <f>IF(COUNTA(D33:F33)=0,"",SUM(D33:F33))</f>
        <v/>
      </c>
    </row>
    <row r="34" spans="2:7" ht="40.5" hidden="1" customHeight="1" outlineLevel="1" x14ac:dyDescent="0.2">
      <c r="B34" s="263"/>
      <c r="C34" s="274" t="s">
        <v>147</v>
      </c>
      <c r="D34" s="273"/>
      <c r="E34" s="273"/>
      <c r="F34" s="273"/>
      <c r="G34" s="252" t="str">
        <f>IF(COUNTA(D34:F34)=0,"",SUM(D34:F34))</f>
        <v/>
      </c>
    </row>
    <row r="35" spans="2:7" ht="53.25" hidden="1" customHeight="1" outlineLevel="1" x14ac:dyDescent="0.2">
      <c r="B35" s="144" t="s">
        <v>148</v>
      </c>
      <c r="C35" s="145"/>
      <c r="D35" s="252" t="str">
        <f>IF(SUM(D31:D34)=0,"",SUM(D31:D34))</f>
        <v/>
      </c>
      <c r="E35" s="252" t="str">
        <f>IF(SUM(E31:E34)=0,"",SUM(E31:E34))</f>
        <v/>
      </c>
      <c r="F35" s="252" t="str">
        <f>IF(SUM(F31:F34)=0,"",SUM(F31:F34))</f>
        <v/>
      </c>
      <c r="G35" s="252" t="str">
        <f>IF(SUM(G31:G34)=0,"",SUM(G31:G34))</f>
        <v/>
      </c>
    </row>
    <row r="36" spans="2:7" ht="12" hidden="1" customHeight="1" outlineLevel="1" x14ac:dyDescent="0.2">
      <c r="B36" s="275"/>
      <c r="C36" s="275"/>
      <c r="D36" s="276"/>
      <c r="E36" s="276"/>
      <c r="F36" s="276"/>
      <c r="G36" s="276"/>
    </row>
    <row r="37" spans="2:7" hidden="1" outlineLevel="1" x14ac:dyDescent="0.2">
      <c r="B37" s="143" t="s">
        <v>298</v>
      </c>
    </row>
    <row r="38" spans="2:7" ht="12" hidden="1" customHeight="1" outlineLevel="1" x14ac:dyDescent="0.2">
      <c r="B38" s="267" t="s">
        <v>279</v>
      </c>
      <c r="C38" s="258" t="s">
        <v>17</v>
      </c>
      <c r="D38" s="144" t="s">
        <v>31</v>
      </c>
      <c r="E38" s="272"/>
      <c r="F38" s="145"/>
      <c r="G38" s="258" t="s">
        <v>16</v>
      </c>
    </row>
    <row r="39" spans="2:7" ht="43.5" hidden="1" outlineLevel="1" x14ac:dyDescent="0.2">
      <c r="B39" s="267"/>
      <c r="C39" s="260"/>
      <c r="D39" s="256" t="s">
        <v>149</v>
      </c>
      <c r="E39" s="256" t="s">
        <v>150</v>
      </c>
      <c r="F39" s="256" t="s">
        <v>151</v>
      </c>
      <c r="G39" s="260"/>
    </row>
    <row r="40" spans="2:7" ht="40.5" hidden="1" customHeight="1" outlineLevel="1" x14ac:dyDescent="0.2">
      <c r="B40" s="277"/>
      <c r="C40" s="256" t="s">
        <v>41</v>
      </c>
      <c r="D40" s="273"/>
      <c r="E40" s="273"/>
      <c r="F40" s="273"/>
      <c r="G40" s="252" t="str">
        <f>IF(COUNTA(D40:F40)=0,"",SUM(D40:F40))</f>
        <v/>
      </c>
    </row>
    <row r="41" spans="2:7" ht="40.5" hidden="1" customHeight="1" outlineLevel="1" x14ac:dyDescent="0.2">
      <c r="B41" s="278"/>
      <c r="C41" s="274" t="s">
        <v>29</v>
      </c>
      <c r="D41" s="273"/>
      <c r="E41" s="273"/>
      <c r="F41" s="273"/>
      <c r="G41" s="252" t="str">
        <f>IF(COUNTA(D41:F41)=0,"",SUM(D41:F41))</f>
        <v/>
      </c>
    </row>
    <row r="42" spans="2:7" ht="40.5" hidden="1" customHeight="1" outlineLevel="1" x14ac:dyDescent="0.2">
      <c r="B42" s="278"/>
      <c r="C42" s="256" t="s">
        <v>146</v>
      </c>
      <c r="D42" s="273"/>
      <c r="E42" s="273"/>
      <c r="F42" s="273"/>
      <c r="G42" s="252" t="str">
        <f>IF(COUNTA(D42:F42)=0,"",SUM(D42:F42))</f>
        <v/>
      </c>
    </row>
    <row r="43" spans="2:7" ht="40.5" hidden="1" customHeight="1" outlineLevel="1" x14ac:dyDescent="0.2">
      <c r="B43" s="279"/>
      <c r="C43" s="274" t="s">
        <v>147</v>
      </c>
      <c r="D43" s="273"/>
      <c r="E43" s="273"/>
      <c r="F43" s="273"/>
      <c r="G43" s="252" t="str">
        <f>IF(COUNTA(D43:F43)=0,"",SUM(D43:F43))</f>
        <v/>
      </c>
    </row>
    <row r="44" spans="2:7" ht="53.25" hidden="1" customHeight="1" outlineLevel="1" x14ac:dyDescent="0.2">
      <c r="B44" s="144" t="s">
        <v>148</v>
      </c>
      <c r="C44" s="145"/>
      <c r="D44" s="252" t="str">
        <f>IF(SUM(D40:D43)=0,"",SUM(D40:D43))</f>
        <v/>
      </c>
      <c r="E44" s="252" t="str">
        <f>IF(SUM(E40:E43)=0,"",SUM(E40:E43))</f>
        <v/>
      </c>
      <c r="F44" s="252" t="str">
        <f>IF(SUM(F40:F43)=0,"",SUM(F40:F43))</f>
        <v/>
      </c>
      <c r="G44" s="252" t="str">
        <f>IF(SUM(G40:G43)=0,"",SUM(G40:G43))</f>
        <v/>
      </c>
    </row>
    <row r="45" spans="2:7" collapsed="1" x14ac:dyDescent="0.2"/>
  </sheetData>
  <mergeCells count="29">
    <mergeCell ref="B44:C44"/>
    <mergeCell ref="B38:B39"/>
    <mergeCell ref="C38:C39"/>
    <mergeCell ref="D38:F38"/>
    <mergeCell ref="G38:G39"/>
    <mergeCell ref="B40:B43"/>
    <mergeCell ref="D29:F29"/>
    <mergeCell ref="G29:G30"/>
    <mergeCell ref="B35:C35"/>
    <mergeCell ref="D16:H16"/>
    <mergeCell ref="C18:C19"/>
    <mergeCell ref="C20:C21"/>
    <mergeCell ref="C22:C23"/>
    <mergeCell ref="C24:C25"/>
    <mergeCell ref="B16:B17"/>
    <mergeCell ref="C16:C17"/>
    <mergeCell ref="B26:B27"/>
    <mergeCell ref="B29:B30"/>
    <mergeCell ref="C29:C30"/>
    <mergeCell ref="B31:B34"/>
    <mergeCell ref="D2:H2"/>
    <mergeCell ref="C2:C3"/>
    <mergeCell ref="B2:B3"/>
    <mergeCell ref="B12:B13"/>
    <mergeCell ref="C4:C5"/>
    <mergeCell ref="C6:C7"/>
    <mergeCell ref="C8:C9"/>
    <mergeCell ref="C10:C11"/>
    <mergeCell ref="B4:B11"/>
  </mergeCells>
  <phoneticPr fontId="5"/>
  <conditionalFormatting sqref="G18">
    <cfRule type="colorScale" priority="2">
      <colorScale>
        <cfvo type="min"/>
        <cfvo type="max"/>
        <color rgb="FFFF7128"/>
        <color rgb="FFFFEF9C"/>
      </colorScale>
    </cfRule>
  </conditionalFormatting>
  <conditionalFormatting sqref="G4">
    <cfRule type="colorScale" priority="1">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D43:F43"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D42"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D41:F41"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E42:F42"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D40:F40"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280" hidden="1" customWidth="1"/>
    <col min="2" max="16384" width="8.7265625" style="280"/>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集計1</vt:lpstr>
      <vt:lpstr>目次</vt:lpstr>
      <vt:lpstr>ｼｰﾄ0</vt:lpstr>
      <vt:lpstr>ｼｰﾄ1</vt:lpstr>
      <vt:lpstr>ｼｰﾄ3</vt:lpstr>
      <vt:lpstr>ｼｰﾄ5</vt:lpstr>
      <vt:lpstr>Sheet1</vt:lpstr>
      <vt:lpstr>ｼｰﾄ0!Print_Area</vt:lpstr>
      <vt:lpstr>ｼｰﾄ1!Print_Area</vt:lpstr>
      <vt:lpstr>ｼｰﾄ3!Print_Area</vt:lpstr>
      <vt:lpstr>ｼｰﾄ5!Print_Area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