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defaultThemeVersion="124226"/>
  <xr:revisionPtr revIDLastSave="0" documentId="8_{13EC45F2-E8BB-4C5F-AABE-4083447AD935}" xr6:coauthVersionLast="47" xr6:coauthVersionMax="47" xr10:uidLastSave="{00000000-0000-0000-0000-000000000000}"/>
  <bookViews>
    <workbookView xWindow="-16560" yWindow="-86" windowWidth="16663" windowHeight="88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Sheet1" sheetId="228" state="hidden" r:id="rId8"/>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ｼｰﾄ3!$A$1:$L$70</definedName>
    <definedName name="_xlnm.Print_Area" localSheetId="6">ｼｰﾄ5!$A$1:$H$41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7" l="1"/>
  <c r="D11" i="128"/>
  <c r="AO11" i="128"/>
  <c r="D66" i="221"/>
  <c r="C66" i="221"/>
  <c r="D15" i="57"/>
  <c r="F16" i="57"/>
  <c r="E16" i="57"/>
  <c r="D16" i="57"/>
  <c r="F15" i="57"/>
  <c r="E15" i="57"/>
  <c r="F38" i="57" l="1"/>
  <c r="AC11" i="128" s="1"/>
  <c r="E38" i="57"/>
  <c r="AB11" i="128" s="1"/>
  <c r="D38" i="57"/>
  <c r="AA11" i="128" s="1"/>
  <c r="G37" i="57"/>
  <c r="G36" i="57"/>
  <c r="G35" i="57"/>
  <c r="G34" i="57"/>
  <c r="B34" i="57"/>
  <c r="F30" i="57"/>
  <c r="E30" i="57"/>
  <c r="D30" i="57"/>
  <c r="F29" i="57"/>
  <c r="E29" i="57"/>
  <c r="D29" i="57"/>
  <c r="B7" i="57"/>
  <c r="H78" i="221"/>
  <c r="G78" i="221"/>
  <c r="F78" i="221"/>
  <c r="E78" i="221"/>
  <c r="A20" i="221"/>
  <c r="A19" i="221"/>
  <c r="A18" i="221"/>
  <c r="A16" i="221"/>
  <c r="A15" i="221"/>
  <c r="A14" i="221"/>
  <c r="A12" i="221"/>
  <c r="A11" i="221"/>
  <c r="A10" i="221"/>
  <c r="A8" i="221"/>
  <c r="A7" i="221"/>
  <c r="A6" i="221"/>
  <c r="B2" i="221"/>
  <c r="B2"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8" i="57"/>
  <c r="I78" i="221"/>
  <c r="I66" i="221" l="1"/>
  <c r="Y11" i="128" s="1"/>
</calcChain>
</file>

<file path=xl/sharedStrings.xml><?xml version="1.0" encoding="utf-8"?>
<sst xmlns="http://schemas.openxmlformats.org/spreadsheetml/2006/main" count="629" uniqueCount="448">
  <si>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</si>
  <si>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</si>
  <si>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</si>
  <si>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</si>
  <si>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</si>
  <si>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</si>
  <si>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</si>
  <si>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</si>
  <si>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</si>
  <si>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</si>
  <si>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</si>
  <si>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</si>
  <si>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</si>
  <si>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</si>
  <si>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</si>
  <si>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</si>
  <si>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</si>
  <si>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</si>
  <si>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</si>
  <si>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</si>
  <si>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</si>
  <si>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</si>
  <si>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</si>
  <si>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</si>
  <si>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</si>
  <si>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</si>
  <si>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</si>
  <si>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</si>
  <si>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</si>
  <si>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</si>
  <si>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</si>
  <si>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</si>
  <si>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</si>
  <si>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</si>
  <si>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</si>
  <si>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</si>
  <si>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</si>
  <si>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</si>
  <si>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</si>
  <si>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</si>
  <si>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</si>
  <si>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</si>
  <si>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</si>
  <si>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</si>
  <si>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</si>
  <si>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</si>
  <si>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</si>
  <si>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</si>
  <si>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</si>
  <si>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</si>
  <si>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</si>
  <si>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</si>
  <si>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</si>
  <si>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</si>
  <si>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</si>
  <si>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</si>
  <si>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</si>
  <si>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</si>
  <si>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</si>
  <si>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</si>
  <si>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</si>
  <si>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</si>
  <si>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</si>
  <si>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</si>
  <si>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</si>
  <si>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</si>
  <si>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</si>
  <si>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</si>
  <si>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</si>
  <si>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</si>
  <si>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</si>
  <si>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</si>
  <si>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</si>
  <si>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</si>
  <si>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</si>
  <si>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</si>
  <si>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</si>
  <si>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</si>
  <si>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</si>
  <si>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</si>
  <si>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</si>
  <si>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</si>
  <si>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</si>
  <si>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</si>
  <si>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</si>
  <si>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</si>
  <si>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</si>
  <si>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</si>
  <si>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</si>
  <si>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</si>
  <si>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</si>
  <si>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</si>
  <si>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</si>
  <si>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</si>
  <si>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</si>
  <si>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</si>
  <si>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</si>
  <si>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</si>
  <si>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</si>
  <si>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</si>
  <si>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</si>
  <si>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</si>
  <si>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</si>
  <si>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</si>
  <si>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</si>
  <si>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</si>
  <si>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</si>
  <si>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</si>
  <si>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</si>
  <si>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</si>
  <si>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</si>
  <si>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</si>
  <si>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</si>
  <si>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</si>
  <si>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</si>
  <si>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</si>
  <si>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</si>
  <si>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</si>
  <si>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</si>
  <si>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</si>
  <si>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</si>
  <si>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</si>
  <si>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</si>
  <si>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</si>
  <si>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</si>
  <si>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</si>
  <si>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</si>
  <si>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</si>
  <si>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</si>
  <si>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</si>
  <si>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</si>
  <si>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</si>
  <si>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</si>
  <si>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</si>
  <si>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</si>
  <si>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</si>
  <si>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</si>
  <si>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</si>
  <si>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</si>
  <si>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</si>
  <si>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</si>
  <si>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</si>
  <si>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</si>
  <si>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</si>
  <si>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</si>
  <si>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</si>
  <si>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</si>
  <si>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</si>
  <si>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</si>
  <si>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</si>
  <si>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</si>
  <si>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</si>
  <si>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</si>
  <si>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</si>
  <si>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</si>
  <si>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</si>
  <si>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</si>
  <si>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</si>
  <si>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</si>
  <si>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</si>
  <si>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</si>
  <si>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</si>
  <si>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</si>
  <si>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</si>
  <si>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</si>
  <si>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</si>
  <si>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</si>
  <si>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</si>
  <si>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</si>
  <si>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</si>
  <si>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</si>
  <si>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</si>
  <si>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</si>
  <si>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</si>
  <si>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</si>
  <si>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</si>
  <si>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</si>
  <si>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</si>
  <si>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</si>
  <si>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</si>
  <si>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</si>
  <si>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</si>
  <si>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</si>
  <si>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</si>
  <si>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</si>
  <si>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</si>
  <si>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</si>
  <si>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・○○市の面積データが大きい原因としては地震によるものである。</t>
    <rPh sb="3" eb="4">
      <t>シ</t>
    </rPh>
    <phoneticPr fontId="4"/>
  </si>
  <si>
    <t>・△△の調査は隔年で行っている。</t>
    <phoneticPr fontId="4"/>
  </si>
  <si>
    <t>２．測量の基準日：</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</si>
  <si>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</si>
  <si>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</si>
  <si>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</si>
  <si>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</si>
  <si>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</si>
  <si>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</si>
  <si>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</si>
  <si>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</si>
  <si>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</si>
  <si>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</si>
  <si>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</si>
  <si>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</si>
  <si>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</si>
  <si>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</si>
  <si>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</si>
  <si>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</si>
  <si>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</si>
  <si>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</si>
  <si>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</si>
  <si>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平成26年度</t>
    <phoneticPr fontId="4"/>
  </si>
  <si>
    <t>令和元年度</t>
    <rPh sb="0" eb="2">
      <t>レイワ</t>
    </rPh>
    <rPh sb="2" eb="3">
      <t>ガン</t>
    </rPh>
    <rPh sb="3" eb="5">
      <t>ネンド</t>
    </rPh>
    <rPh sb="4" eb="5">
      <t>ド</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</si>
  <si>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</si>
  <si>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</si>
  <si>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</si>
  <si>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</si>
  <si>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</si>
  <si>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</si>
  <si>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</si>
  <si>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</si>
  <si>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</si>
  <si>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</si>
  <si>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</si>
  <si>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</si>
  <si>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</si>
  <si>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</si>
  <si>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4cm/年
以上</t>
    <phoneticPr fontId="4"/>
  </si>
  <si>
    <t>■</t>
  </si>
  <si>
    <t>◆</t>
  </si>
  <si>
    <t>□</t>
  </si>
  <si>
    <t>◇</t>
  </si>
  <si>
    <t>旧  ＜詳細データ目次＞　</t>
    <rPh sb="4" eb="6">
      <t>ショウサイ</t>
    </rPh>
    <rPh sb="9" eb="11">
      <t>モクジ</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</si>
  <si>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</si>
  <si>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</si>
  <si>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</si>
  <si>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</si>
  <si>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</si>
  <si>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</si>
  <si>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</si>
  <si>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</si>
  <si>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</si>
  <si>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</si>
  <si>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</si>
  <si>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</si>
  <si>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</si>
  <si>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</si>
  <si>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</si>
  <si>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</si>
  <si>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</si>
  <si>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</si>
  <si>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</si>
  <si>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</si>
  <si>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</si>
  <si>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</si>
  <si>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</si>
  <si>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</si>
  <si>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</si>
  <si>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</si>
  <si>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</si>
  <si>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</si>
  <si>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</si>
  <si>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</si>
  <si>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</si>
  <si>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</si>
  <si>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</si>
  <si>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</si>
  <si>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</si>
  <si>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</si>
  <si>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</si>
  <si>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</si>
  <si>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</si>
  <si>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</si>
  <si>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</si>
  <si>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</si>
  <si>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</si>
  <si>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</si>
  <si>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</si>
  <si>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</si>
  <si>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</si>
  <si>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</si>
  <si>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</si>
  <si>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</si>
  <si>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</si>
  <si>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</si>
  <si>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</si>
  <si>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</si>
  <si>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</si>
  <si>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</si>
  <si>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</si>
  <si>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</si>
  <si>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</si>
  <si>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</si>
  <si>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</si>
  <si>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</si>
  <si>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１．沈下量の基準点は、　　　　　　　　　（所在地：　　　　　　　　　　　　　　　　　　　　）</t>
    <rPh sb="6" eb="8">
      <t>キジュン</t>
    </rPh>
    <rPh sb="8" eb="9">
      <t>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</si>
  <si>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</si>
  <si>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</si>
  <si>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</si>
  <si>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</si>
  <si>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</si>
  <si>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</si>
  <si>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令和３年度</t>
    <rPh sb="3" eb="5">
      <t>ネンド</t>
    </rPh>
    <rPh sb="4" eb="5">
      <t>ド</t>
    </rPh>
    <phoneticPr fontId="4"/>
  </si>
  <si>
    <t>ゼロｍ地帯  面積(㎢)
（小数第１位まで記入してください。）</t>
    <phoneticPr fontId="4"/>
  </si>
  <si>
    <r>
      <t xml:space="preserve">被害の状況
</t>
    </r>
    <r>
      <rPr>
        <sz val="1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</si>
  <si>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rFont val="メイリオ"/>
        <family val="3"/>
        <charset val="128"/>
      </rPr>
      <t>※</t>
    </r>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</si>
  <si>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</si>
  <si>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</si>
  <si>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</si>
  <si>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</si>
  <si>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</si>
  <si>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</si>
  <si>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</si>
  <si>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</si>
  <si>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</si>
  <si>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</si>
  <si>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</si>
  <si>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</si>
  <si>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</si>
  <si>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</si>
  <si>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</si>
  <si>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</si>
  <si>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</si>
  <si>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</si>
  <si>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</si>
  <si>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</si>
  <si>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</si>
  <si>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</si>
  <si>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</si>
  <si>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</si>
  <si>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</si>
  <si>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</si>
  <si>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</si>
  <si>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</si>
  <si>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</si>
  <si>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</si>
  <si>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</si>
  <si>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</si>
  <si>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</si>
  <si>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</si>
  <si>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</si>
  <si>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</si>
  <si>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</si>
  <si>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</si>
  <si>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</si>
  <si>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</si>
  <si>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</si>
  <si>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</si>
  <si>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</si>
  <si>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</si>
  <si>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</si>
  <si>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</si>
  <si>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</si>
  <si>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</si>
  <si>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</si>
  <si>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</si>
  <si>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</si>
  <si>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</si>
  <si>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</si>
  <si>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</si>
  <si>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</si>
  <si>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</si>
  <si>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</si>
  <si>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</si>
  <si>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</si>
  <si>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</si>
  <si>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</si>
  <si>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</si>
  <si>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</si>
  <si>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</si>
  <si>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</si>
  <si>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</si>
  <si>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</si>
  <si>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</si>
  <si>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</si>
  <si>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</si>
  <si>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</si>
  <si>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</si>
  <si>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</si>
  <si>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</si>
  <si>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</si>
  <si>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</si>
  <si>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</si>
  <si>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</si>
  <si>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</si>
  <si>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</si>
  <si>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</si>
  <si>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</si>
  <si>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</si>
  <si>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</si>
  <si>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</si>
  <si>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</si>
  <si>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</si>
  <si>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</si>
  <si>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</si>
  <si>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</si>
  <si>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</si>
  <si>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</si>
  <si>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</si>
  <si>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</si>
  <si>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</si>
  <si>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</si>
  <si>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</si>
  <si>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</si>
  <si>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</si>
  <si>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</si>
  <si>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</si>
  <si>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</si>
  <si>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</si>
  <si>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</si>
  <si>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</si>
  <si>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</si>
  <si>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</si>
  <si>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</si>
  <si>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</si>
  <si>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</si>
  <si>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</si>
  <si>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</si>
  <si>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</si>
  <si>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</si>
  <si>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</si>
  <si>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</si>
  <si>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</si>
  <si>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</si>
  <si>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</si>
  <si>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</si>
  <si>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</si>
  <si>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</si>
  <si>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958</t>
    <phoneticPr fontId="4"/>
  </si>
  <si>
    <t>広島市南区</t>
    <rPh sb="0" eb="3">
      <t>ヒロシマシ</t>
    </rPh>
    <rPh sb="3" eb="5">
      <t>ミナミク</t>
    </rPh>
    <phoneticPr fontId="4"/>
  </si>
  <si>
    <t>広島市東区愛宕町</t>
    <rPh sb="0" eb="3">
      <t>ヒロシマシ</t>
    </rPh>
    <rPh sb="3" eb="5">
      <t>ヒガシク</t>
    </rPh>
    <rPh sb="5" eb="8">
      <t>アタゴチョウ</t>
    </rPh>
    <phoneticPr fontId="4"/>
  </si>
  <si>
    <t>国土地理院</t>
    <rPh sb="0" eb="5">
      <t>コクドチリイン</t>
    </rPh>
    <phoneticPr fontId="4"/>
  </si>
  <si>
    <t>S３０～S４８</t>
    <phoneticPr fontId="4"/>
  </si>
  <si>
    <t>S５８～S６３</t>
    <phoneticPr fontId="4"/>
  </si>
  <si>
    <t>1667</t>
    <phoneticPr fontId="4"/>
  </si>
  <si>
    <t>S３０～S４８</t>
    <phoneticPr fontId="4"/>
  </si>
  <si>
    <t>S６３</t>
    <phoneticPr fontId="4"/>
  </si>
  <si>
    <t>大芝</t>
    <rPh sb="0" eb="2">
      <t>オオシバ</t>
    </rPh>
    <phoneticPr fontId="4"/>
  </si>
  <si>
    <t>八丁堀No.1</t>
    <rPh sb="0" eb="3">
      <t>ハッチョウボリ</t>
    </rPh>
    <phoneticPr fontId="4"/>
  </si>
  <si>
    <t>広島市西区大芝一丁目25-18</t>
    <rPh sb="0" eb="5">
      <t>ヒロシマシニシク</t>
    </rPh>
    <rPh sb="5" eb="7">
      <t>オオシバ</t>
    </rPh>
    <rPh sb="7" eb="8">
      <t>イッ</t>
    </rPh>
    <rPh sb="8" eb="10">
      <t>チョウメ</t>
    </rPh>
    <phoneticPr fontId="4"/>
  </si>
  <si>
    <t>広島市中区八丁堀3-20</t>
    <rPh sb="0" eb="5">
      <t>ヒロシマシナカク</t>
    </rPh>
    <rPh sb="5" eb="8">
      <t>ハッチョウボリ</t>
    </rPh>
    <phoneticPr fontId="4"/>
  </si>
  <si>
    <t>中国地方整備局</t>
    <rPh sb="0" eb="7">
      <t>チュウゴクチホウセイビキョク</t>
    </rPh>
    <phoneticPr fontId="4"/>
  </si>
  <si>
    <t>被圧地下水</t>
    <rPh sb="0" eb="5">
      <t>ヒアツチカスイ</t>
    </rPh>
    <phoneticPr fontId="4"/>
  </si>
  <si>
    <t>S52.4</t>
    <phoneticPr fontId="4"/>
  </si>
  <si>
    <t>S50.3（H18.1移設）</t>
    <rPh sb="11" eb="13">
      <t>イセツ</t>
    </rPh>
    <phoneticPr fontId="4"/>
  </si>
  <si>
    <t>広島市</t>
    <rPh sb="0" eb="3">
      <t>ヒロシマシ</t>
    </rPh>
    <phoneticPr fontId="4"/>
  </si>
  <si>
    <t>/</t>
  </si>
  <si>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</si>
  <si>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rFont val="メイリオ"/>
        <family val="3"/>
        <charset val="128"/>
      </rPr>
      <t>※１</t>
    </r>
    <r>
      <rPr>
        <sz val="8"/>
        <rFont val="メイリオ"/>
        <family val="3"/>
        <charset val="128"/>
      </rPr>
      <t>が
地盤沈下防止等対策要綱の
地域の場合</t>
    </r>
    <rPh sb="23" eb="25">
      <t>チイキ</t>
    </rPh>
    <rPh sb="26" eb="28">
      <t>バアイ</t>
    </rPh>
    <phoneticPr fontId="4"/>
  </si>
  <si>
    <r>
      <t>左記市区町村</t>
    </r>
    <r>
      <rPr>
        <b/>
        <sz val="8"/>
        <rFont val="メイリオ"/>
        <family val="3"/>
        <charset val="128"/>
      </rPr>
      <t>※１</t>
    </r>
    <r>
      <rPr>
        <sz val="8"/>
        <rFont val="メイリオ"/>
        <family val="3"/>
        <charset val="128"/>
      </rPr>
      <t>に関わる</t>
    </r>
    <r>
      <rPr>
        <b/>
        <sz val="8"/>
        <rFont val="メイリオ"/>
        <family val="3"/>
        <charset val="128"/>
      </rPr>
      <t xml:space="preserve">
</t>
    </r>
    <r>
      <rPr>
        <sz val="8"/>
        <rFont val="メイリオ"/>
        <family val="3"/>
        <charset val="128"/>
      </rPr>
      <t>条例等</t>
    </r>
    <rPh sb="0" eb="2">
      <t>サキ</t>
    </rPh>
    <rPh sb="2" eb="4">
      <t>シク</t>
    </rPh>
    <rPh sb="4" eb="6">
      <t>チョウソン</t>
    </rPh>
    <rPh sb="9" eb="10">
      <t>カカ</t>
    </rPh>
    <rPh sb="13" eb="16">
      <t>ジョウレイトウ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</si>
</sst>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s>
  <fonts count="61"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name val="メイリオ"/>
      <family val="3"/>
      <charset val="128"/>
    </font>
    <font>
      <sz val="10"/>
      <name val="メイリオ"/>
      <family val="3"/>
      <charset val="128"/>
    </font>
    <font>
      <b/>
      <sz val="9"/>
      <name val="メイリオ"/>
      <family val="3"/>
      <charset val="128"/>
    </font>
    <font>
      <sz val="9"/>
      <color indexed="8"/>
      <name val="メイリオ"/>
      <family val="3"/>
      <charset val="128"/>
    </font>
    <font>
      <b/>
      <sz val="9"/>
      <color rgb="FFFF0000"/>
      <name val="メイリオ"/>
      <family val="3"/>
      <charset val="128"/>
    </font>
    <font>
      <sz val="11"/>
      <name val="メイリオ"/>
      <family val="3"/>
      <charset val="128"/>
    </font>
    <font>
      <sz val="8"/>
      <name val="メイリオ"/>
      <family val="3"/>
      <charset val="128"/>
    </font>
    <font>
      <b/>
      <sz val="9"/>
      <color indexed="8"/>
      <name val="メイリオ"/>
      <family val="3"/>
      <charset val="128"/>
    </font>
    <font>
      <sz val="9"/>
      <color rgb="FF000000"/>
      <name val="メイリオ"/>
      <family val="3"/>
      <charset val="128"/>
    </font>
    <font>
      <sz val="12"/>
      <name val="メイリオ"/>
      <family val="3"/>
      <charset val="128"/>
    </font>
    <font>
      <sz val="9"/>
      <color rgb="FFFF0000"/>
      <name val="メイリオ"/>
      <family val="3"/>
      <charset val="128"/>
    </font>
    <font>
      <sz val="11"/>
      <color indexed="8"/>
      <name val="メイリオ"/>
      <family val="3"/>
      <charset val="128"/>
    </font>
    <font>
      <sz val="12"/>
      <color indexed="8"/>
      <name val="メイリオ"/>
      <family val="3"/>
      <charset val="128"/>
    </font>
    <font>
      <b/>
      <sz val="12"/>
      <color indexed="8"/>
      <name val="メイリオ"/>
      <family val="3"/>
      <charset val="128"/>
    </font>
    <font>
      <sz val="10"/>
      <color theme="1"/>
      <name val="メイリオ"/>
      <family val="3"/>
      <charset val="128"/>
    </font>
    <font>
      <b/>
      <sz val="10"/>
      <color theme="1"/>
      <name val="メイリオ"/>
      <family val="3"/>
      <charset val="128"/>
    </font>
    <font>
      <b/>
      <sz val="13"/>
      <name val="メイリオ"/>
      <family val="3"/>
      <charset val="128"/>
    </font>
    <font>
      <sz val="13"/>
      <name val="メイリオ"/>
      <family val="3"/>
      <charset val="128"/>
    </font>
    <font>
      <vertAlign val="superscript"/>
      <sz val="10"/>
      <name val="メイリオ"/>
      <family val="3"/>
      <charset val="128"/>
    </font>
    <font>
      <sz val="9"/>
      <name val="ＭＳ Ｐゴシック"/>
      <family val="3"/>
      <charset val="128"/>
    </font>
    <font>
      <sz val="9"/>
      <name val="ＭＳ Ｐ明朝"/>
      <family val="1"/>
      <charset val="128"/>
    </font>
    <font>
      <b/>
      <sz val="11"/>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11"/>
      <color indexed="8"/>
      <name val="メイリオ"/>
      <family val="3"/>
      <charset val="128"/>
    </font>
    <font>
      <b/>
      <sz val="14"/>
      <name val="メイリオ"/>
      <family val="3"/>
      <charset val="128"/>
    </font>
    <font>
      <sz val="11"/>
      <color rgb="FF000000"/>
      <name val="メイリオ"/>
      <family val="3"/>
      <charset val="128"/>
    </font>
    <font>
      <b/>
      <sz val="12"/>
      <color rgb="FF000000"/>
      <name val="メイリオ"/>
      <family val="3"/>
      <charset val="128"/>
    </font>
    <font>
      <b/>
      <sz val="8"/>
      <name val="メイリオ"/>
      <family val="3"/>
      <charset val="128"/>
    </font>
    <font>
      <b/>
      <sz val="20"/>
      <color rgb="FF000000"/>
      <name val="ＭＳ Ｐゴシック"/>
      <family val="3"/>
      <charset val="128"/>
    </font>
    <font>
      <b/>
      <sz val="12"/>
      <name val="メイリオ"/>
      <family val="3"/>
      <charset val="128"/>
    </font>
    <font>
      <b/>
      <sz val="18"/>
      <color rgb="FF000000"/>
      <name val="ＭＳ Ｐゴシック"/>
      <family val="3"/>
      <charset val="128"/>
    </font>
    <font>
      <sz val="11"/>
      <name val="游ゴシック"/>
      <family val="3"/>
      <charset val="128"/>
    </font>
  </fonts>
  <fills count="36">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9" fillId="0" borderId="0" applyNumberFormat="0" applyFill="0" applyBorder="0" applyAlignment="0" applyProtection="0">
      <alignment vertical="center"/>
    </xf>
    <xf numFmtId="0" fontId="10" fillId="27" borderId="28" applyNumberFormat="0" applyAlignment="0" applyProtection="0">
      <alignment vertical="center"/>
    </xf>
    <xf numFmtId="0" fontId="11" fillId="28" borderId="0" applyNumberFormat="0" applyBorder="0" applyAlignment="0" applyProtection="0">
      <alignment vertical="center"/>
    </xf>
    <xf numFmtId="0" fontId="6" fillId="29" borderId="29" applyNumberFormat="0" applyFont="0" applyAlignment="0" applyProtection="0">
      <alignment vertical="center"/>
    </xf>
    <xf numFmtId="0" fontId="12" fillId="0" borderId="30" applyNumberFormat="0" applyFill="0" applyAlignment="0" applyProtection="0">
      <alignment vertical="center"/>
    </xf>
    <xf numFmtId="0" fontId="13" fillId="30" borderId="0" applyNumberFormat="0" applyBorder="0" applyAlignment="0" applyProtection="0">
      <alignment vertical="center"/>
    </xf>
    <xf numFmtId="0" fontId="14" fillId="31" borderId="31"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2" applyNumberFormat="0" applyFill="0" applyAlignment="0" applyProtection="0">
      <alignment vertical="center"/>
    </xf>
    <xf numFmtId="0" fontId="18" fillId="0" borderId="33" applyNumberFormat="0" applyFill="0" applyAlignment="0" applyProtection="0">
      <alignment vertical="center"/>
    </xf>
    <xf numFmtId="0" fontId="19" fillId="0" borderId="34" applyNumberFormat="0" applyFill="0" applyAlignment="0" applyProtection="0">
      <alignment vertical="center"/>
    </xf>
    <xf numFmtId="0" fontId="19" fillId="0" borderId="0" applyNumberFormat="0" applyFill="0" applyBorder="0" applyAlignment="0" applyProtection="0">
      <alignment vertical="center"/>
    </xf>
    <xf numFmtId="0" fontId="20" fillId="0" borderId="35" applyNumberFormat="0" applyFill="0" applyAlignment="0" applyProtection="0">
      <alignment vertical="center"/>
    </xf>
    <xf numFmtId="0" fontId="21" fillId="31" borderId="36" applyNumberFormat="0" applyAlignment="0" applyProtection="0">
      <alignment vertical="center"/>
    </xf>
    <xf numFmtId="0" fontId="22" fillId="0" borderId="0" applyNumberFormat="0" applyFill="0" applyBorder="0" applyAlignment="0" applyProtection="0">
      <alignment vertical="center"/>
    </xf>
    <xf numFmtId="0" fontId="23" fillId="32" borderId="31"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3"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48" fillId="0" borderId="0"/>
    <xf numFmtId="0" fontId="49" fillId="0" borderId="0" applyNumberFormat="0" applyFill="0" applyBorder="0" applyAlignment="0" applyProtection="0">
      <alignment vertical="center"/>
    </xf>
    <xf numFmtId="0" fontId="48" fillId="0" borderId="0"/>
    <xf numFmtId="0" fontId="50" fillId="0" borderId="0" applyNumberFormat="0" applyFill="0" applyBorder="0" applyAlignment="0" applyProtection="0">
      <alignment vertical="top"/>
      <protection locked="0"/>
    </xf>
    <xf numFmtId="0" fontId="51" fillId="0" borderId="0">
      <alignment vertical="center"/>
    </xf>
  </cellStyleXfs>
  <cellXfs count="324">
    <xf numFmtId="0" fontId="0" fillId="0" borderId="0" xfId="0">
      <alignment vertical="center"/>
    </xf>
    <xf numFmtId="0" fontId="26" fillId="2" borderId="1" xfId="55" applyFont="1" applyFill="1" applyBorder="1" applyAlignment="1">
      <alignment horizontal="center" vertical="center" wrapText="1"/>
    </xf>
    <xf numFmtId="181" fontId="26" fillId="2" borderId="1" xfId="33" applyNumberFormat="1" applyFont="1" applyFill="1" applyBorder="1" applyAlignment="1" applyProtection="1">
      <alignment horizontal="center" vertical="center" wrapText="1"/>
    </xf>
    <xf numFmtId="182" fontId="26" fillId="2" borderId="1" xfId="55" applyNumberFormat="1" applyFont="1" applyFill="1" applyBorder="1" applyAlignment="1">
      <alignment horizontal="center" vertical="center" wrapText="1"/>
    </xf>
    <xf numFmtId="181" fontId="26" fillId="2" borderId="1" xfId="55" applyNumberFormat="1" applyFont="1" applyFill="1" applyBorder="1" applyAlignment="1">
      <alignment horizontal="center" vertical="center" wrapText="1"/>
    </xf>
    <xf numFmtId="181" fontId="26" fillId="2" borderId="6" xfId="55" applyNumberFormat="1" applyFont="1" applyFill="1" applyBorder="1" applyAlignment="1">
      <alignment horizontal="center" vertical="center" wrapText="1"/>
    </xf>
    <xf numFmtId="177" fontId="26" fillId="2" borderId="6" xfId="55" applyNumberFormat="1" applyFont="1" applyFill="1" applyBorder="1" applyAlignment="1">
      <alignment horizontal="center" vertical="center" wrapText="1"/>
    </xf>
    <xf numFmtId="0" fontId="26" fillId="2" borderId="6" xfId="55" applyFont="1" applyFill="1" applyBorder="1" applyAlignment="1">
      <alignment horizontal="center" vertical="center" wrapText="1"/>
    </xf>
    <xf numFmtId="0" fontId="26" fillId="34" borderId="0" xfId="0" applyFont="1" applyFill="1" applyProtection="1">
      <alignment vertical="center"/>
      <protection locked="0" hidden="1"/>
    </xf>
    <xf numFmtId="0" fontId="26" fillId="34" borderId="0" xfId="0" applyFont="1" applyFill="1" applyProtection="1">
      <alignment vertical="center"/>
      <protection hidden="1"/>
    </xf>
    <xf numFmtId="0" fontId="26" fillId="34" borderId="0" xfId="0" applyFont="1" applyFill="1">
      <alignment vertical="center"/>
    </xf>
    <xf numFmtId="0" fontId="40" fillId="34" borderId="0" xfId="0" applyFont="1" applyFill="1" applyAlignment="1">
      <alignment horizontal="left" vertical="center"/>
    </xf>
    <xf numFmtId="0" fontId="31" fillId="0" borderId="0" xfId="55" applyFont="1" applyProtection="1">
      <alignment vertical="center"/>
      <protection locked="0"/>
    </xf>
    <xf numFmtId="0" fontId="42" fillId="0" borderId="0" xfId="55" applyFont="1" applyAlignment="1" applyProtection="1">
      <alignment horizontal="left" vertical="center"/>
      <protection locked="0"/>
    </xf>
    <xf numFmtId="0" fontId="42" fillId="0" borderId="0" xfId="55" applyFont="1" applyAlignment="1" applyProtection="1">
      <alignment horizontal="center" vertical="center"/>
      <protection locked="0"/>
    </xf>
    <xf numFmtId="0" fontId="42" fillId="0" borderId="0" xfId="55" applyFont="1" applyProtection="1">
      <alignment vertical="center"/>
      <protection locked="0"/>
    </xf>
    <xf numFmtId="0" fontId="31" fillId="34" borderId="0" xfId="55" applyFont="1" applyFill="1" applyProtection="1">
      <alignment vertical="center"/>
      <protection locked="0"/>
    </xf>
    <xf numFmtId="0" fontId="35" fillId="0" borderId="0" xfId="55" applyFont="1" applyProtection="1">
      <alignment vertical="center"/>
      <protection locked="0"/>
    </xf>
    <xf numFmtId="0" fontId="27" fillId="0" borderId="0" xfId="55" applyFont="1" applyProtection="1">
      <alignment vertical="center"/>
      <protection locked="0"/>
    </xf>
    <xf numFmtId="49" fontId="31" fillId="0" borderId="0" xfId="55" applyNumberFormat="1" applyFont="1" applyAlignment="1" applyProtection="1">
      <alignment horizontal="center" vertical="center"/>
      <protection locked="0"/>
    </xf>
    <xf numFmtId="0" fontId="31" fillId="0" borderId="0" xfId="55" applyFont="1" applyAlignment="1" applyProtection="1">
      <alignment horizontal="center" vertical="center"/>
      <protection locked="0"/>
    </xf>
    <xf numFmtId="0" fontId="35" fillId="0" borderId="0" xfId="55" applyFont="1" applyAlignment="1" applyProtection="1">
      <alignment horizontal="left" vertical="center"/>
      <protection locked="0"/>
    </xf>
    <xf numFmtId="0" fontId="31" fillId="0" borderId="0" xfId="55" applyFont="1" applyAlignment="1" applyProtection="1">
      <alignment horizontal="left" vertical="center"/>
      <protection locked="0"/>
    </xf>
    <xf numFmtId="0" fontId="27" fillId="0" borderId="0" xfId="55" applyFont="1" applyAlignment="1" applyProtection="1">
      <alignment horizontal="left" vertical="center"/>
      <protection locked="0"/>
    </xf>
    <xf numFmtId="0" fontId="31" fillId="34" borderId="0" xfId="55" applyFont="1" applyFill="1" applyAlignment="1" applyProtection="1">
      <alignment horizontal="left" vertical="center"/>
      <protection locked="0"/>
    </xf>
    <xf numFmtId="0" fontId="27" fillId="0" borderId="0" xfId="55" applyFont="1" applyAlignment="1" applyProtection="1">
      <alignment horizontal="left" vertical="center" wrapText="1"/>
      <protection locked="0"/>
    </xf>
    <xf numFmtId="0" fontId="35" fillId="0" borderId="0" xfId="55" applyFont="1" applyAlignment="1" applyProtection="1">
      <alignment vertical="top" wrapText="1"/>
      <protection locked="0"/>
    </xf>
    <xf numFmtId="0" fontId="35" fillId="0" borderId="0" xfId="55" applyFont="1" applyAlignment="1" applyProtection="1">
      <alignment vertical="top"/>
      <protection locked="0"/>
    </xf>
    <xf numFmtId="178" fontId="26" fillId="34" borderId="44" xfId="60" applyNumberFormat="1" applyFont="1" applyFill="1" applyBorder="1" applyProtection="1">
      <alignment vertical="center"/>
      <protection locked="0"/>
    </xf>
    <xf numFmtId="0" fontId="27" fillId="34" borderId="6" xfId="55" applyFont="1" applyFill="1" applyBorder="1" applyAlignment="1">
      <alignment horizontal="centerContinuous" vertical="center" wrapText="1"/>
    </xf>
    <xf numFmtId="0" fontId="27" fillId="34" borderId="8" xfId="55" applyFont="1" applyFill="1" applyBorder="1" applyAlignment="1">
      <alignment horizontal="centerContinuous" vertical="center"/>
    </xf>
    <xf numFmtId="0" fontId="27" fillId="0" borderId="1" xfId="61" applyFont="1" applyBorder="1" applyAlignment="1">
      <alignment horizontal="center" vertical="center" wrapText="1"/>
    </xf>
    <xf numFmtId="0" fontId="27" fillId="0" borderId="16" xfId="55" applyFont="1" applyBorder="1" applyAlignment="1">
      <alignment vertical="center" wrapText="1"/>
    </xf>
    <xf numFmtId="0" fontId="31" fillId="0" borderId="0" xfId="61" applyFont="1" applyAlignment="1">
      <alignment horizontal="center" vertical="center"/>
    </xf>
    <xf numFmtId="0" fontId="27" fillId="0" borderId="18" xfId="55" applyFont="1" applyBorder="1">
      <alignment vertical="center"/>
    </xf>
    <xf numFmtId="0" fontId="31" fillId="0" borderId="14" xfId="61" applyFont="1" applyBorder="1" applyAlignment="1">
      <alignment horizontal="center" vertical="top"/>
    </xf>
    <xf numFmtId="0" fontId="27" fillId="34" borderId="4" xfId="55" applyFont="1" applyFill="1" applyBorder="1" applyAlignment="1">
      <alignment horizontal="center" vertical="center" wrapText="1"/>
    </xf>
    <xf numFmtId="0" fontId="27" fillId="34" borderId="17" xfId="55" applyFont="1" applyFill="1" applyBorder="1" applyAlignment="1">
      <alignment horizontal="center" vertical="center" wrapText="1"/>
    </xf>
    <xf numFmtId="0" fontId="31" fillId="0" borderId="0" xfId="55" applyFont="1">
      <alignment vertical="center"/>
    </xf>
    <xf numFmtId="0" fontId="35" fillId="0" borderId="14" xfId="55" applyFont="1" applyBorder="1" applyAlignment="1">
      <alignment horizontal="center" vertical="center"/>
    </xf>
    <xf numFmtId="0" fontId="31" fillId="0" borderId="0" xfId="61" applyFont="1" applyAlignment="1">
      <alignment horizontal="center" vertical="top"/>
    </xf>
    <xf numFmtId="0" fontId="31" fillId="34" borderId="14" xfId="55" applyFont="1" applyFill="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8"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1" fillId="0" borderId="0" xfId="55" applyFont="1" applyAlignment="1">
      <alignment vertical="center" wrapText="1"/>
    </xf>
    <xf numFmtId="0" fontId="26" fillId="0" borderId="6" xfId="55" applyFont="1" applyBorder="1" applyAlignment="1">
      <alignment horizontal="center" vertical="top" wrapText="1"/>
    </xf>
    <xf numFmtId="0" fontId="53" fillId="0" borderId="0" xfId="55" applyFont="1" applyAlignment="1" applyProtection="1">
      <alignment horizontal="left" vertical="center"/>
      <protection locked="0"/>
    </xf>
    <xf numFmtId="180" fontId="27" fillId="0" borderId="0" xfId="55" applyNumberFormat="1" applyFont="1" applyProtection="1">
      <alignment vertical="center"/>
      <protection locked="0"/>
    </xf>
    <xf numFmtId="185" fontId="31" fillId="0" borderId="1" xfId="55" applyNumberFormat="1" applyFont="1" applyBorder="1" applyAlignment="1" applyProtection="1">
      <alignment horizontal="center" vertical="center"/>
      <protection locked="0"/>
    </xf>
    <xf numFmtId="0" fontId="27" fillId="34" borderId="0" xfId="55" applyFont="1" applyFill="1" applyProtection="1">
      <alignment vertical="center"/>
      <protection locked="0"/>
    </xf>
    <xf numFmtId="0" fontId="31" fillId="0" borderId="15" xfId="55" applyFont="1" applyBorder="1" applyAlignment="1">
      <alignment horizontal="center" vertical="center" wrapText="1"/>
    </xf>
    <xf numFmtId="0" fontId="31" fillId="0" borderId="11" xfId="55" applyFont="1" applyBorder="1" applyAlignment="1">
      <alignment horizontal="center" vertical="center" wrapText="1"/>
    </xf>
    <xf numFmtId="0" fontId="35" fillId="0" borderId="6" xfId="55" applyFont="1" applyBorder="1" applyAlignment="1">
      <alignment horizontal="center" vertical="center" wrapText="1"/>
    </xf>
    <xf numFmtId="0" fontId="35" fillId="0" borderId="8" xfId="55" applyFont="1" applyBorder="1" applyAlignment="1">
      <alignment horizontal="center" vertical="center" wrapText="1"/>
    </xf>
    <xf numFmtId="0" fontId="27" fillId="34" borderId="2" xfId="55" applyFont="1" applyFill="1" applyBorder="1" applyAlignment="1">
      <alignment horizontal="center" vertical="center" wrapText="1"/>
    </xf>
    <xf numFmtId="0" fontId="27" fillId="34" borderId="4" xfId="55" applyFont="1" applyFill="1" applyBorder="1" applyAlignment="1">
      <alignment horizontal="center" vertical="center" wrapText="1"/>
    </xf>
    <xf numFmtId="0" fontId="27" fillId="34" borderId="3" xfId="55" applyFont="1" applyFill="1" applyBorder="1" applyAlignment="1">
      <alignment horizontal="center" vertical="center" wrapText="1"/>
    </xf>
    <xf numFmtId="0" fontId="31" fillId="0" borderId="2" xfId="55" applyFont="1" applyBorder="1" applyAlignment="1">
      <alignment horizontal="center" vertical="center" wrapText="1"/>
    </xf>
    <xf numFmtId="0" fontId="31" fillId="0" borderId="4" xfId="55" applyFont="1" applyBorder="1" applyAlignment="1">
      <alignment horizontal="center" vertical="center" wrapText="1"/>
    </xf>
    <xf numFmtId="0" fontId="31" fillId="0" borderId="3" xfId="55" applyFont="1" applyBorder="1" applyAlignment="1">
      <alignment horizontal="center" vertical="center" wrapText="1"/>
    </xf>
    <xf numFmtId="0" fontId="27" fillId="0" borderId="2" xfId="55" applyFont="1" applyBorder="1" applyAlignment="1">
      <alignment horizontal="center" vertical="center" wrapText="1"/>
    </xf>
    <xf numFmtId="0" fontId="27" fillId="0" borderId="4" xfId="55" applyFont="1" applyBorder="1" applyAlignment="1">
      <alignment horizontal="center" vertical="center" wrapText="1"/>
    </xf>
    <xf numFmtId="0" fontId="27" fillId="0" borderId="3" xfId="55" applyFont="1" applyBorder="1" applyAlignment="1">
      <alignment horizontal="center" vertical="center" wrapText="1"/>
    </xf>
    <xf numFmtId="0" fontId="27" fillId="0" borderId="15" xfId="55" applyFont="1" applyBorder="1" applyAlignment="1">
      <alignment horizontal="center" vertical="center" wrapText="1"/>
    </xf>
    <xf numFmtId="0" fontId="27" fillId="0" borderId="11" xfId="55"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35" fillId="0" borderId="15" xfId="55" applyFont="1" applyBorder="1" applyAlignment="1">
      <alignment horizontal="center" vertical="center"/>
    </xf>
    <xf numFmtId="0" fontId="35" fillId="0" borderId="16" xfId="55" applyFont="1" applyBorder="1" applyAlignment="1">
      <alignment horizontal="center" vertical="center"/>
    </xf>
    <xf numFmtId="0" fontId="35" fillId="0" borderId="9" xfId="0" applyFont="1" applyBorder="1" applyAlignment="1">
      <alignment horizontal="center" vertical="center"/>
    </xf>
    <xf numFmtId="0" fontId="35" fillId="0" borderId="11" xfId="0" applyFont="1" applyBorder="1" applyAlignment="1">
      <alignment horizontal="center" vertical="center"/>
    </xf>
    <xf numFmtId="0" fontId="35" fillId="0" borderId="0" xfId="0" applyFont="1" applyAlignment="1">
      <alignment horizontal="center" vertical="center"/>
    </xf>
    <xf numFmtId="0" fontId="35" fillId="0" borderId="17" xfId="0" applyFont="1" applyBorder="1" applyAlignment="1">
      <alignment horizontal="center" vertical="center"/>
    </xf>
    <xf numFmtId="0" fontId="35" fillId="0" borderId="12" xfId="0" applyFont="1" applyBorder="1" applyAlignment="1">
      <alignment horizontal="center" vertical="center"/>
    </xf>
    <xf numFmtId="0" fontId="35" fillId="0" borderId="18" xfId="0" applyFont="1" applyBorder="1" applyAlignment="1">
      <alignment horizontal="center" vertical="center"/>
    </xf>
    <xf numFmtId="0" fontId="35" fillId="0" borderId="14" xfId="0" applyFont="1" applyBorder="1" applyAlignment="1">
      <alignment horizontal="center" vertical="center"/>
    </xf>
    <xf numFmtId="179" fontId="32" fillId="0" borderId="2" xfId="55" applyNumberFormat="1" applyFont="1" applyBorder="1" applyAlignment="1">
      <alignment horizontal="center" vertical="center" wrapText="1"/>
    </xf>
    <xf numFmtId="179" fontId="32" fillId="0" borderId="4" xfId="55" applyNumberFormat="1" applyFont="1" applyBorder="1" applyAlignment="1">
      <alignment horizontal="center" vertical="center" wrapText="1"/>
    </xf>
    <xf numFmtId="179" fontId="32" fillId="0" borderId="3" xfId="55" applyNumberFormat="1" applyFont="1" applyBorder="1" applyAlignment="1">
      <alignment horizontal="center" vertical="center" wrapText="1"/>
    </xf>
    <xf numFmtId="0" fontId="31" fillId="0" borderId="2" xfId="55" applyFont="1" applyBorder="1" applyAlignment="1">
      <alignment horizontal="center" vertical="center"/>
    </xf>
    <xf numFmtId="0" fontId="31" fillId="0" borderId="4" xfId="55" applyFont="1" applyBorder="1" applyAlignment="1">
      <alignment horizontal="center" vertical="center"/>
    </xf>
    <xf numFmtId="0" fontId="31" fillId="0" borderId="3" xfId="55" applyFont="1" applyBorder="1" applyAlignment="1">
      <alignment horizontal="center" vertical="center"/>
    </xf>
    <xf numFmtId="0" fontId="32" fillId="34" borderId="2" xfId="55" applyFont="1" applyFill="1" applyBorder="1" applyAlignment="1">
      <alignment horizontal="center" vertical="center" wrapText="1"/>
    </xf>
    <xf numFmtId="0" fontId="32" fillId="34" borderId="3" xfId="55" applyFont="1" applyFill="1" applyBorder="1" applyAlignment="1">
      <alignment horizontal="center" vertical="center" wrapText="1"/>
    </xf>
    <xf numFmtId="0" fontId="32" fillId="34" borderId="4" xfId="55" applyFont="1" applyFill="1" applyBorder="1" applyAlignment="1">
      <alignment horizontal="center" vertical="top" wrapText="1"/>
    </xf>
    <xf numFmtId="0" fontId="32" fillId="34" borderId="3" xfId="55" applyFont="1" applyFill="1" applyBorder="1" applyAlignment="1">
      <alignment horizontal="center" vertical="top" wrapText="1"/>
    </xf>
    <xf numFmtId="0" fontId="31" fillId="0" borderId="2" xfId="55" applyFont="1" applyBorder="1" applyAlignment="1">
      <alignment horizontal="center" vertical="center" textRotation="255"/>
    </xf>
    <xf numFmtId="0" fontId="31" fillId="0" borderId="4" xfId="55" applyFont="1" applyBorder="1" applyAlignment="1">
      <alignment horizontal="center" vertical="center" textRotation="255"/>
    </xf>
    <xf numFmtId="0" fontId="31" fillId="0" borderId="3" xfId="55" applyFont="1" applyBorder="1" applyAlignment="1">
      <alignment horizontal="center" vertical="center" textRotation="255"/>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16" xfId="55" applyFont="1" applyBorder="1" applyAlignment="1">
      <alignment horizontal="center" vertical="center" wrapText="1"/>
    </xf>
    <xf numFmtId="0" fontId="27" fillId="0" borderId="12" xfId="55" applyFont="1" applyBorder="1" applyAlignment="1">
      <alignment horizontal="center" vertical="center" wrapText="1"/>
    </xf>
    <xf numFmtId="0" fontId="27" fillId="0" borderId="18" xfId="55" applyFont="1" applyBorder="1" applyAlignment="1">
      <alignment horizontal="center" vertical="center" wrapText="1"/>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15" xfId="55" applyFont="1" applyBorder="1" applyAlignment="1">
      <alignment horizontal="center" vertical="center" wrapText="1"/>
    </xf>
    <xf numFmtId="0" fontId="35" fillId="0" borderId="16" xfId="55" applyFont="1" applyBorder="1" applyAlignment="1">
      <alignment horizontal="center" vertical="center" wrapText="1"/>
    </xf>
    <xf numFmtId="0" fontId="35" fillId="0" borderId="12" xfId="55" applyFont="1" applyBorder="1" applyAlignment="1">
      <alignment horizontal="center" vertical="center" wrapText="1"/>
    </xf>
    <xf numFmtId="0" fontId="35" fillId="0" borderId="18" xfId="55" applyFont="1" applyBorder="1" applyAlignment="1">
      <alignment horizontal="center" vertical="center" wrapText="1"/>
    </xf>
    <xf numFmtId="179" fontId="27" fillId="0" borderId="2" xfId="55" applyNumberFormat="1" applyFont="1" applyBorder="1" applyAlignment="1">
      <alignment horizontal="center" vertical="center" wrapText="1"/>
    </xf>
    <xf numFmtId="179" fontId="27" fillId="0" borderId="4" xfId="55" applyNumberFormat="1" applyFont="1" applyBorder="1" applyAlignment="1">
      <alignment horizontal="center" vertical="center" wrapText="1"/>
    </xf>
    <xf numFmtId="179" fontId="27" fillId="0" borderId="3" xfId="55" applyNumberFormat="1" applyFont="1" applyBorder="1" applyAlignment="1">
      <alignment horizontal="center" vertical="center" wrapText="1"/>
    </xf>
    <xf numFmtId="0" fontId="35" fillId="0" borderId="8" xfId="55" applyFont="1" applyBorder="1" applyAlignment="1">
      <alignment horizontal="center" vertical="center"/>
    </xf>
    <xf numFmtId="0" fontId="35" fillId="0" borderId="6" xfId="55" applyFont="1" applyBorder="1" applyAlignment="1">
      <alignment horizontal="center" vertical="center"/>
    </xf>
    <xf numFmtId="0" fontId="35" fillId="0" borderId="5" xfId="55" applyFont="1" applyBorder="1" applyAlignment="1">
      <alignment horizontal="center" vertical="center"/>
    </xf>
    <xf numFmtId="0" fontId="27" fillId="0" borderId="0" xfId="55" applyFont="1" applyAlignment="1" applyProtection="1">
      <alignment vertical="center" shrinkToFit="1"/>
      <protection locked="0"/>
    </xf>
    <xf numFmtId="0" fontId="31" fillId="0" borderId="0" xfId="55" applyFont="1" applyAlignment="1" applyProtection="1">
      <alignment vertical="center" shrinkToFit="1"/>
      <protection locked="0"/>
    </xf>
    <xf numFmtId="0" fontId="43" fillId="0" borderId="0" xfId="55" applyFont="1" applyProtection="1">
      <alignment vertical="center"/>
      <protection locked="0"/>
    </xf>
    <xf numFmtId="0" fontId="31" fillId="0" borderId="0" xfId="55" applyFont="1" applyProtection="1">
      <alignment vertical="center"/>
      <protection locked="0"/>
    </xf>
    <xf numFmtId="0" fontId="27" fillId="0" borderId="2" xfId="55" applyFont="1" applyBorder="1" applyAlignment="1">
      <alignment horizontal="center" vertical="top" wrapText="1"/>
    </xf>
    <xf numFmtId="0" fontId="27" fillId="0" borderId="4" xfId="55" applyFont="1" applyBorder="1" applyAlignment="1">
      <alignment horizontal="center" vertical="top" wrapText="1"/>
    </xf>
    <xf numFmtId="0" fontId="27" fillId="0" borderId="3" xfId="55" applyFont="1" applyBorder="1" applyAlignment="1">
      <alignment horizontal="center" vertical="top" wrapText="1"/>
    </xf>
    <xf numFmtId="0" fontId="27" fillId="0" borderId="4" xfId="55" applyFont="1" applyBorder="1" applyAlignment="1">
      <alignment horizontal="center" vertical="center"/>
    </xf>
    <xf numFmtId="0" fontId="41" fillId="34" borderId="1" xfId="0" applyFont="1" applyFill="1" applyBorder="1" applyAlignment="1">
      <alignment horizontal="center" vertical="center"/>
    </xf>
    <xf numFmtId="0" fontId="27" fillId="34" borderId="0" xfId="0" applyFont="1" applyFill="1" applyAlignment="1">
      <alignment horizontal="center" vertical="center"/>
    </xf>
    <xf numFmtId="0" fontId="41" fillId="34" borderId="6" xfId="0" applyFont="1" applyFill="1" applyBorder="1" applyAlignment="1">
      <alignment horizontal="center" vertical="center"/>
    </xf>
    <xf numFmtId="0" fontId="41" fillId="34" borderId="8" xfId="0" applyFont="1" applyFill="1" applyBorder="1" applyAlignment="1">
      <alignment horizontal="center" vertical="center"/>
    </xf>
    <xf numFmtId="0" fontId="41" fillId="34" borderId="5" xfId="0" applyFont="1" applyFill="1" applyBorder="1" applyAlignment="1">
      <alignment horizontal="center" vertical="center"/>
    </xf>
    <xf numFmtId="0" fontId="27" fillId="34" borderId="0" xfId="0" applyFont="1" applyFill="1">
      <alignment vertical="center"/>
    </xf>
    <xf numFmtId="0" fontId="40" fillId="34" borderId="6" xfId="0" applyFont="1" applyFill="1" applyBorder="1" applyAlignment="1">
      <alignment horizontal="left" vertical="center"/>
    </xf>
    <xf numFmtId="0" fontId="40" fillId="34" borderId="5" xfId="0" applyFont="1" applyFill="1" applyBorder="1" applyAlignment="1">
      <alignment horizontal="left" vertical="center"/>
    </xf>
    <xf numFmtId="0" fontId="40" fillId="34" borderId="1" xfId="0" applyFont="1" applyFill="1" applyBorder="1">
      <alignment vertical="center"/>
    </xf>
    <xf numFmtId="0" fontId="40" fillId="34" borderId="5" xfId="0" applyFont="1" applyFill="1" applyBorder="1">
      <alignment vertical="center"/>
    </xf>
    <xf numFmtId="49" fontId="27" fillId="34" borderId="1" xfId="0" applyNumberFormat="1" applyFont="1" applyFill="1" applyBorder="1">
      <alignment vertical="center"/>
    </xf>
    <xf numFmtId="0" fontId="27" fillId="34" borderId="5" xfId="0" applyFont="1" applyFill="1" applyBorder="1" applyAlignment="1">
      <alignment vertical="center" wrapText="1"/>
    </xf>
    <xf numFmtId="0" fontId="40" fillId="34" borderId="6" xfId="0" applyFont="1" applyFill="1" applyBorder="1">
      <alignment vertical="center"/>
    </xf>
    <xf numFmtId="0" fontId="40" fillId="34" borderId="8" xfId="0" applyFont="1" applyFill="1" applyBorder="1">
      <alignment vertical="center"/>
    </xf>
    <xf numFmtId="0" fontId="27" fillId="34" borderId="1" xfId="0" applyFont="1" applyFill="1" applyBorder="1">
      <alignment vertical="center"/>
    </xf>
    <xf numFmtId="0" fontId="40" fillId="34" borderId="8" xfId="0" applyFont="1" applyFill="1" applyBorder="1" applyAlignment="1">
      <alignment horizontal="left" vertical="center"/>
    </xf>
    <xf numFmtId="0" fontId="40" fillId="34" borderId="5" xfId="0" applyFont="1" applyFill="1" applyBorder="1" applyAlignment="1">
      <alignment horizontal="justify" vertical="center" wrapText="1"/>
    </xf>
    <xf numFmtId="0" fontId="27" fillId="34" borderId="0" xfId="0" applyFont="1" applyFill="1" applyAlignment="1">
      <alignment horizontal="right" vertical="center"/>
    </xf>
    <xf numFmtId="49" fontId="27" fillId="34" borderId="0" xfId="0" applyNumberFormat="1" applyFont="1" applyFill="1">
      <alignment vertical="center"/>
    </xf>
    <xf numFmtId="0" fontId="40" fillId="34" borderId="0" xfId="0" applyFont="1" applyFill="1">
      <alignment vertical="center"/>
    </xf>
    <xf numFmtId="0" fontId="40" fillId="34" borderId="0" xfId="0" applyFont="1" applyFill="1" applyAlignment="1">
      <alignment horizontal="justify" vertical="center" wrapText="1"/>
    </xf>
    <xf numFmtId="0" fontId="39" fillId="34" borderId="0" xfId="62" applyFont="1" applyFill="1" applyProtection="1">
      <alignment vertical="center"/>
      <protection locked="0"/>
    </xf>
    <xf numFmtId="0" fontId="53" fillId="34" borderId="0" xfId="62" applyFont="1" applyFill="1" applyAlignment="1" applyProtection="1">
      <alignment horizontal="left" vertical="center"/>
      <protection locked="0"/>
    </xf>
    <xf numFmtId="0" fontId="37" fillId="34" borderId="0" xfId="62" applyFont="1" applyFill="1" applyProtection="1">
      <alignment vertical="center"/>
      <protection locked="0"/>
    </xf>
    <xf numFmtId="0" fontId="38" fillId="34" borderId="0" xfId="62" applyFont="1" applyFill="1" applyProtection="1">
      <alignment vertical="center"/>
      <protection locked="0"/>
    </xf>
    <xf numFmtId="0" fontId="31" fillId="34" borderId="0" xfId="62" applyFont="1" applyFill="1" applyProtection="1">
      <alignment vertical="center"/>
      <protection locked="0"/>
    </xf>
    <xf numFmtId="0" fontId="37" fillId="34" borderId="6" xfId="62" applyFont="1" applyFill="1" applyBorder="1" applyAlignment="1" applyProtection="1">
      <alignment horizontal="center" vertical="center"/>
      <protection locked="0"/>
    </xf>
    <xf numFmtId="0" fontId="55" fillId="34" borderId="1" xfId="0" applyFont="1" applyFill="1" applyBorder="1" applyAlignment="1" applyProtection="1">
      <alignment horizontal="center" vertical="center" wrapText="1"/>
      <protection locked="0"/>
    </xf>
    <xf numFmtId="0" fontId="54" fillId="34" borderId="1" xfId="0" applyFont="1" applyFill="1" applyBorder="1" applyAlignment="1" applyProtection="1">
      <alignment horizontal="center" vertical="center" wrapText="1"/>
      <protection locked="0"/>
    </xf>
    <xf numFmtId="0" fontId="37" fillId="34" borderId="0" xfId="62" applyFont="1" applyFill="1">
      <alignment vertical="center"/>
    </xf>
    <xf numFmtId="0" fontId="29" fillId="34" borderId="0" xfId="60" applyFont="1" applyFill="1">
      <alignment vertical="center"/>
    </xf>
    <xf numFmtId="0" fontId="52" fillId="34" borderId="0" xfId="0" applyFont="1" applyFill="1" applyAlignment="1" applyProtection="1">
      <alignment horizontal="left" vertical="center"/>
      <protection locked="0"/>
    </xf>
    <xf numFmtId="0" fontId="29" fillId="34" borderId="0" xfId="60" applyFont="1" applyFill="1" applyProtection="1">
      <alignment vertical="center"/>
      <protection locked="0"/>
    </xf>
    <xf numFmtId="0" fontId="33" fillId="34" borderId="0" xfId="60" applyFont="1" applyFill="1" applyProtection="1">
      <alignment vertical="center"/>
      <protection locked="0"/>
    </xf>
    <xf numFmtId="0" fontId="29" fillId="34" borderId="0" xfId="57" applyFont="1" applyFill="1" applyProtection="1">
      <alignment vertical="center"/>
      <protection locked="0"/>
    </xf>
    <xf numFmtId="0" fontId="33" fillId="34" borderId="0" xfId="0" applyFont="1" applyFill="1" applyAlignment="1" applyProtection="1">
      <alignment horizontal="left" vertical="center"/>
      <protection locked="0"/>
    </xf>
    <xf numFmtId="0" fontId="26" fillId="34" borderId="6" xfId="57" applyFont="1" applyFill="1" applyBorder="1" applyAlignment="1" applyProtection="1">
      <alignment horizontal="center" vertical="center"/>
      <protection locked="0"/>
    </xf>
    <xf numFmtId="0" fontId="26" fillId="34" borderId="5"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protection locked="0" hidden="1"/>
    </xf>
    <xf numFmtId="0" fontId="26" fillId="34" borderId="1" xfId="60" applyFont="1" applyFill="1" applyBorder="1" applyAlignment="1" applyProtection="1">
      <alignment horizontal="center" vertical="center" wrapText="1"/>
      <protection locked="0"/>
    </xf>
    <xf numFmtId="0" fontId="26" fillId="34" borderId="1" xfId="0" applyFont="1" applyFill="1" applyBorder="1" applyAlignment="1" applyProtection="1">
      <alignment horizontal="center" vertical="center" wrapText="1"/>
      <protection locked="0"/>
    </xf>
    <xf numFmtId="0" fontId="26" fillId="34" borderId="5" xfId="60"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protection locked="0"/>
    </xf>
    <xf numFmtId="49" fontId="26" fillId="34" borderId="3" xfId="60" applyNumberFormat="1" applyFont="1" applyFill="1" applyBorder="1" applyAlignment="1" applyProtection="1">
      <alignment horizontal="center" vertical="center"/>
      <protection locked="0"/>
    </xf>
    <xf numFmtId="49" fontId="26" fillId="34" borderId="14" xfId="60" applyNumberFormat="1" applyFont="1" applyFill="1" applyBorder="1" applyAlignment="1" applyProtection="1">
      <alignment horizontal="center" vertical="center"/>
      <protection locked="0"/>
    </xf>
    <xf numFmtId="0" fontId="26" fillId="34" borderId="1" xfId="0" applyFont="1" applyFill="1" applyBorder="1" applyAlignment="1" applyProtection="1">
      <alignment horizontal="center" vertical="center"/>
      <protection locked="0"/>
    </xf>
    <xf numFmtId="178" fontId="26" fillId="34" borderId="1" xfId="60" applyNumberFormat="1" applyFont="1" applyFill="1" applyBorder="1" applyAlignment="1" applyProtection="1">
      <alignment horizontal="center" vertical="center"/>
      <protection locked="0"/>
    </xf>
    <xf numFmtId="178" fontId="26" fillId="34" borderId="5" xfId="60" applyNumberFormat="1" applyFont="1" applyFill="1" applyBorder="1" applyAlignment="1" applyProtection="1">
      <alignment horizontal="center" vertical="center"/>
      <protection locked="0"/>
    </xf>
    <xf numFmtId="0" fontId="26" fillId="34" borderId="2" xfId="0" applyFont="1" applyFill="1" applyBorder="1" applyAlignment="1" applyProtection="1">
      <alignment horizontal="center" vertical="center"/>
      <protection locked="0"/>
    </xf>
    <xf numFmtId="49" fontId="26" fillId="34" borderId="19" xfId="60" applyNumberFormat="1" applyFont="1" applyFill="1" applyBorder="1" applyAlignment="1" applyProtection="1">
      <alignment horizontal="center" vertical="center" wrapText="1"/>
      <protection locked="0"/>
    </xf>
    <xf numFmtId="49" fontId="26" fillId="34" borderId="20" xfId="60" applyNumberFormat="1" applyFont="1" applyFill="1" applyBorder="1" applyAlignment="1" applyProtection="1">
      <alignment horizontal="center" vertical="center" wrapText="1"/>
      <protection locked="0"/>
    </xf>
    <xf numFmtId="49" fontId="26" fillId="34" borderId="21" xfId="60" applyNumberFormat="1" applyFont="1" applyFill="1" applyBorder="1" applyAlignment="1" applyProtection="1">
      <alignment horizontal="center" vertical="center" wrapText="1"/>
      <protection locked="0"/>
    </xf>
    <xf numFmtId="49" fontId="26" fillId="34" borderId="22" xfId="60" applyNumberFormat="1" applyFont="1" applyFill="1" applyBorder="1" applyAlignment="1" applyProtection="1">
      <alignment horizontal="center" vertical="center" wrapText="1"/>
      <protection locked="0"/>
    </xf>
    <xf numFmtId="178" fontId="26" fillId="34" borderId="2" xfId="60" applyNumberFormat="1" applyFont="1" applyFill="1" applyBorder="1" applyAlignment="1" applyProtection="1">
      <alignment horizontal="center" vertical="center"/>
      <protection locked="0"/>
    </xf>
    <xf numFmtId="49" fontId="26" fillId="34" borderId="37" xfId="60" applyNumberFormat="1" applyFont="1" applyFill="1" applyBorder="1" applyAlignment="1" applyProtection="1">
      <alignment horizontal="center" vertical="center" wrapText="1"/>
      <protection locked="0"/>
    </xf>
    <xf numFmtId="178" fontId="26" fillId="34" borderId="2" xfId="60" applyNumberFormat="1" applyFont="1" applyFill="1" applyBorder="1" applyProtection="1">
      <alignment vertical="center"/>
      <protection locked="0"/>
    </xf>
    <xf numFmtId="0" fontId="26" fillId="34" borderId="11" xfId="60"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shrinkToFit="1"/>
      <protection locked="0"/>
    </xf>
    <xf numFmtId="178" fontId="26" fillId="34" borderId="6" xfId="60" applyNumberFormat="1" applyFont="1" applyFill="1" applyBorder="1" applyAlignment="1" applyProtection="1">
      <alignment horizontal="center" vertical="center"/>
      <protection locked="0"/>
    </xf>
    <xf numFmtId="178" fontId="26" fillId="34" borderId="6" xfId="60" applyNumberFormat="1" applyFont="1" applyFill="1" applyBorder="1" applyProtection="1">
      <alignment vertical="center"/>
      <protection locked="0"/>
    </xf>
    <xf numFmtId="178" fontId="26" fillId="34" borderId="1" xfId="60" applyNumberFormat="1" applyFont="1" applyFill="1" applyBorder="1" applyProtection="1">
      <alignment vertical="center"/>
      <protection locked="0"/>
    </xf>
    <xf numFmtId="0" fontId="26" fillId="34" borderId="1" xfId="0" applyFont="1" applyFill="1" applyBorder="1" applyAlignment="1" applyProtection="1">
      <alignment horizontal="center" vertical="center" wrapText="1" shrinkToFit="1"/>
      <protection locked="0"/>
    </xf>
    <xf numFmtId="178" fontId="26" fillId="34" borderId="44" xfId="60" applyNumberFormat="1" applyFont="1" applyFill="1" applyBorder="1" applyAlignment="1" applyProtection="1">
      <alignment vertical="center" wrapText="1"/>
      <protection locked="0"/>
    </xf>
    <xf numFmtId="0" fontId="26" fillId="34" borderId="4" xfId="60" applyFont="1" applyFill="1" applyBorder="1" applyAlignment="1" applyProtection="1">
      <alignment horizontal="center" vertical="center" textRotation="255"/>
      <protection locked="0"/>
    </xf>
    <xf numFmtId="0" fontId="26" fillId="34" borderId="1" xfId="0" applyFont="1" applyFill="1" applyBorder="1" applyAlignment="1" applyProtection="1">
      <alignment horizontal="center" vertical="center"/>
      <protection locked="0"/>
    </xf>
    <xf numFmtId="178" fontId="26" fillId="34" borderId="3" xfId="60" applyNumberFormat="1" applyFont="1" applyFill="1" applyBorder="1" applyProtection="1">
      <alignment vertical="center"/>
      <protection locked="0"/>
    </xf>
    <xf numFmtId="0" fontId="60" fillId="34" borderId="1" xfId="0" applyFont="1" applyFill="1" applyBorder="1">
      <alignment vertical="center"/>
    </xf>
    <xf numFmtId="177" fontId="26" fillId="34" borderId="3" xfId="60" applyNumberFormat="1" applyFont="1" applyFill="1" applyBorder="1" applyProtection="1">
      <alignment vertical="center"/>
      <protection locked="0"/>
    </xf>
    <xf numFmtId="0" fontId="29" fillId="34" borderId="1" xfId="60" applyFont="1" applyFill="1" applyBorder="1" applyAlignment="1" applyProtection="1">
      <alignment horizontal="center" vertical="center"/>
      <protection locked="0"/>
    </xf>
    <xf numFmtId="0" fontId="26" fillId="34" borderId="3" xfId="60" applyFont="1" applyFill="1" applyBorder="1" applyAlignment="1" applyProtection="1">
      <alignment horizontal="center" vertical="center" textRotation="255"/>
      <protection locked="0"/>
    </xf>
    <xf numFmtId="0" fontId="26" fillId="34" borderId="0" xfId="60" applyFont="1" applyFill="1">
      <alignment vertical="center"/>
    </xf>
    <xf numFmtId="0" fontId="26" fillId="34" borderId="0" xfId="60" applyFont="1" applyFill="1" applyProtection="1">
      <alignment vertical="center"/>
      <protection locked="0"/>
    </xf>
    <xf numFmtId="0" fontId="26" fillId="34" borderId="0" xfId="0" applyFont="1" applyFill="1" applyAlignment="1" applyProtection="1">
      <alignment horizontal="right" vertical="top"/>
      <protection locked="0"/>
    </xf>
    <xf numFmtId="0" fontId="26" fillId="34" borderId="15"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wrapText="1"/>
      <protection locked="0"/>
    </xf>
    <xf numFmtId="0" fontId="26" fillId="34" borderId="9" xfId="0" applyFont="1" applyFill="1" applyBorder="1" applyAlignment="1" applyProtection="1">
      <alignment horizontal="left" vertical="center" wrapText="1"/>
      <protection locked="0"/>
    </xf>
    <xf numFmtId="0" fontId="26" fillId="34" borderId="0" xfId="0" applyFont="1" applyFill="1" applyAlignment="1" applyProtection="1">
      <alignment horizontal="left" vertical="center"/>
      <protection locked="0"/>
    </xf>
    <xf numFmtId="0" fontId="26" fillId="34" borderId="11" xfId="0" applyFont="1" applyFill="1" applyBorder="1" applyAlignment="1" applyProtection="1">
      <alignment horizontal="left" vertical="center" wrapText="1"/>
      <protection locked="0"/>
    </xf>
    <xf numFmtId="0" fontId="26" fillId="34" borderId="17" xfId="0" applyFont="1" applyFill="1" applyBorder="1" applyAlignment="1" applyProtection="1">
      <alignment horizontal="left" vertical="center" wrapText="1"/>
      <protection locked="0"/>
    </xf>
    <xf numFmtId="0" fontId="26" fillId="34" borderId="0" xfId="0" applyFont="1" applyFill="1" applyProtection="1">
      <alignment vertical="center"/>
      <protection locked="0"/>
    </xf>
    <xf numFmtId="0" fontId="26" fillId="34" borderId="11" xfId="60" applyFont="1" applyFill="1" applyBorder="1" applyAlignment="1" applyProtection="1">
      <alignment horizontal="left" vertical="center" wrapText="1"/>
      <protection locked="0"/>
    </xf>
    <xf numFmtId="0" fontId="26" fillId="34" borderId="12" xfId="0" applyFont="1" applyFill="1" applyBorder="1" applyAlignment="1" applyProtection="1">
      <alignment horizontal="left" vertical="center" wrapText="1"/>
      <protection locked="0"/>
    </xf>
    <xf numFmtId="0" fontId="26" fillId="34" borderId="18" xfId="0" applyFont="1" applyFill="1" applyBorder="1" applyAlignment="1" applyProtection="1">
      <alignment horizontal="left" vertical="center" wrapText="1"/>
      <protection locked="0"/>
    </xf>
    <xf numFmtId="0" fontId="26" fillId="34" borderId="14" xfId="0" applyFont="1" applyFill="1" applyBorder="1" applyAlignment="1" applyProtection="1">
      <alignment horizontal="left" vertical="center" wrapText="1"/>
      <protection locked="0"/>
    </xf>
    <xf numFmtId="0" fontId="29" fillId="34" borderId="0" xfId="0" applyFont="1" applyFill="1" applyAlignment="1" applyProtection="1">
      <alignment horizontal="left" vertical="center"/>
      <protection locked="0"/>
    </xf>
    <xf numFmtId="0" fontId="47" fillId="34" borderId="0" xfId="0" applyFont="1" applyFill="1" applyAlignment="1" applyProtection="1">
      <alignment horizontal="left" vertical="center"/>
      <protection locked="0"/>
    </xf>
    <xf numFmtId="0" fontId="26" fillId="34" borderId="0" xfId="57" applyFont="1" applyFill="1" applyProtection="1">
      <alignment vertical="center"/>
      <protection locked="0"/>
    </xf>
    <xf numFmtId="0" fontId="26" fillId="34" borderId="0" xfId="58" applyFont="1" applyFill="1" applyProtection="1">
      <alignment vertical="center"/>
      <protection locked="0"/>
    </xf>
    <xf numFmtId="0" fontId="26" fillId="34" borderId="18" xfId="58" applyFont="1" applyFill="1" applyBorder="1" applyAlignment="1">
      <alignment horizontal="center" vertical="center" wrapText="1"/>
    </xf>
    <xf numFmtId="49" fontId="26" fillId="34" borderId="0" xfId="58" applyNumberFormat="1" applyFont="1" applyFill="1" applyAlignment="1" applyProtection="1">
      <alignment vertical="center" wrapText="1"/>
      <protection locked="0"/>
    </xf>
    <xf numFmtId="49" fontId="26" fillId="34" borderId="6" xfId="58" applyNumberFormat="1" applyFont="1" applyFill="1" applyBorder="1" applyAlignment="1" applyProtection="1">
      <alignment horizontal="center" vertical="center" wrapText="1"/>
      <protection locked="0"/>
    </xf>
    <xf numFmtId="49" fontId="26" fillId="34" borderId="5" xfId="58" applyNumberFormat="1" applyFont="1" applyFill="1" applyBorder="1" applyAlignment="1" applyProtection="1">
      <alignment horizontal="center" vertical="center" wrapText="1"/>
      <protection locked="0"/>
    </xf>
    <xf numFmtId="49" fontId="26" fillId="34" borderId="1" xfId="58" applyNumberFormat="1"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center" vertical="center" wrapText="1"/>
      <protection locked="0"/>
    </xf>
    <xf numFmtId="0" fontId="26" fillId="34" borderId="6" xfId="0" applyFont="1" applyFill="1" applyBorder="1" applyAlignment="1" applyProtection="1">
      <alignment horizontal="center" vertical="center" wrapText="1"/>
      <protection locked="0"/>
    </xf>
    <xf numFmtId="0" fontId="26" fillId="34" borderId="5" xfId="0" applyFont="1" applyFill="1" applyBorder="1" applyAlignment="1" applyProtection="1">
      <alignment horizontal="center" vertical="center" wrapText="1"/>
      <protection locked="0"/>
    </xf>
    <xf numFmtId="177" fontId="26" fillId="34" borderId="1" xfId="58" applyNumberFormat="1" applyFont="1" applyFill="1" applyBorder="1" applyAlignment="1" applyProtection="1">
      <alignment horizontal="right" vertical="center" wrapText="1"/>
      <protection locked="0"/>
    </xf>
    <xf numFmtId="0" fontId="26" fillId="34" borderId="2" xfId="58" applyFont="1" applyFill="1" applyBorder="1" applyAlignment="1" applyProtection="1">
      <alignment horizontal="center" textRotation="255"/>
      <protection locked="0"/>
    </xf>
    <xf numFmtId="182" fontId="26" fillId="34" borderId="1" xfId="58" applyNumberFormat="1" applyFont="1" applyFill="1" applyBorder="1" applyAlignment="1" applyProtection="1">
      <alignment horizontal="right" vertical="center" wrapText="1"/>
      <protection locked="0"/>
    </xf>
    <xf numFmtId="0" fontId="26" fillId="34" borderId="4" xfId="58" applyFont="1" applyFill="1" applyBorder="1" applyAlignment="1" applyProtection="1">
      <alignment horizontal="center" textRotation="255"/>
      <protection locked="0"/>
    </xf>
    <xf numFmtId="0" fontId="26" fillId="34" borderId="4" xfId="58" applyFont="1" applyFill="1" applyBorder="1" applyAlignment="1" applyProtection="1">
      <alignment horizontal="center" vertical="top"/>
      <protection locked="0"/>
    </xf>
    <xf numFmtId="0" fontId="26" fillId="34" borderId="3" xfId="58" applyFont="1" applyFill="1" applyBorder="1" applyAlignment="1" applyProtection="1">
      <alignment horizontal="center" vertical="top"/>
      <protection locked="0"/>
    </xf>
    <xf numFmtId="49" fontId="26" fillId="34" borderId="0" xfId="58" applyNumberFormat="1" applyFont="1" applyFill="1" applyAlignment="1" applyProtection="1">
      <alignment horizontal="right" vertical="center"/>
      <protection locked="0"/>
    </xf>
    <xf numFmtId="49" fontId="26" fillId="34" borderId="15" xfId="58" applyNumberFormat="1" applyFont="1" applyFill="1" applyBorder="1" applyAlignment="1" applyProtection="1">
      <alignment horizontal="left" vertical="center" wrapText="1"/>
      <protection locked="0"/>
    </xf>
    <xf numFmtId="0" fontId="26" fillId="34" borderId="16" xfId="0" applyFont="1" applyFill="1" applyBorder="1" applyAlignment="1" applyProtection="1">
      <alignment horizontal="left" vertical="center" wrapText="1"/>
      <protection locked="0"/>
    </xf>
    <xf numFmtId="0" fontId="26" fillId="34" borderId="11" xfId="58" applyFont="1" applyFill="1" applyBorder="1" applyAlignment="1" applyProtection="1">
      <alignment horizontal="left" vertical="center" wrapText="1"/>
      <protection locked="0"/>
    </xf>
    <xf numFmtId="0" fontId="26" fillId="34" borderId="12" xfId="58" applyFont="1" applyFill="1" applyBorder="1" applyAlignment="1" applyProtection="1">
      <alignment horizontal="left" vertical="center" wrapText="1"/>
      <protection locked="0"/>
    </xf>
    <xf numFmtId="0" fontId="26" fillId="34" borderId="0" xfId="58" applyFont="1" applyFill="1" applyAlignment="1" applyProtection="1">
      <alignment horizontal="left" vertical="center" wrapText="1"/>
      <protection locked="0"/>
    </xf>
    <xf numFmtId="0" fontId="26" fillId="34" borderId="0" xfId="59" applyFont="1" applyFill="1" applyProtection="1">
      <alignment vertical="center"/>
      <protection locked="0"/>
    </xf>
    <xf numFmtId="0" fontId="56" fillId="34" borderId="41" xfId="57" applyFont="1" applyFill="1" applyBorder="1" applyAlignment="1">
      <alignment horizontal="left" vertical="center" wrapText="1"/>
    </xf>
    <xf numFmtId="0" fontId="56" fillId="34" borderId="23" xfId="57" applyFont="1" applyFill="1" applyBorder="1" applyAlignment="1">
      <alignment horizontal="center" vertical="top" wrapText="1"/>
    </xf>
    <xf numFmtId="0" fontId="32" fillId="34" borderId="10" xfId="57" applyFont="1" applyFill="1" applyBorder="1" applyAlignment="1">
      <alignment vertical="center" wrapText="1"/>
    </xf>
    <xf numFmtId="0" fontId="32" fillId="34" borderId="40" xfId="57" applyFont="1" applyFill="1" applyBorder="1" applyAlignment="1">
      <alignment horizontal="center" vertical="center" wrapText="1"/>
    </xf>
    <xf numFmtId="0" fontId="32" fillId="34" borderId="25" xfId="57" applyFont="1" applyFill="1" applyBorder="1" applyAlignment="1">
      <alignment horizontal="center" vertical="center" wrapText="1"/>
    </xf>
    <xf numFmtId="0" fontId="32" fillId="34" borderId="10" xfId="57" applyFont="1" applyFill="1" applyBorder="1" applyAlignment="1">
      <alignment horizontal="center" vertical="center" wrapText="1"/>
    </xf>
    <xf numFmtId="0" fontId="32" fillId="34" borderId="25" xfId="61" applyFont="1" applyFill="1" applyBorder="1" applyAlignment="1">
      <alignment horizontal="center" vertical="center" wrapText="1"/>
    </xf>
    <xf numFmtId="0" fontId="32" fillId="34" borderId="10" xfId="61" applyFont="1" applyFill="1" applyBorder="1" applyAlignment="1">
      <alignment horizontal="center" vertical="center"/>
    </xf>
    <xf numFmtId="0" fontId="32" fillId="34" borderId="25" xfId="0" applyFont="1" applyFill="1" applyBorder="1" applyAlignment="1">
      <alignment horizontal="center" vertical="center" wrapText="1"/>
    </xf>
    <xf numFmtId="0" fontId="32" fillId="34" borderId="45" xfId="0" applyFont="1" applyFill="1" applyBorder="1" applyAlignment="1">
      <alignment horizontal="center" vertical="center"/>
    </xf>
    <xf numFmtId="0" fontId="56" fillId="34" borderId="42" xfId="57" applyFont="1" applyFill="1" applyBorder="1" applyAlignment="1">
      <alignment horizontal="left" vertical="center" wrapText="1"/>
    </xf>
    <xf numFmtId="0" fontId="56" fillId="34" borderId="11" xfId="57" applyFont="1" applyFill="1" applyBorder="1" applyAlignment="1">
      <alignment horizontal="center" vertical="top" wrapText="1"/>
    </xf>
    <xf numFmtId="0" fontId="32" fillId="34" borderId="26" xfId="57" applyFont="1" applyFill="1" applyBorder="1" applyAlignment="1">
      <alignment horizontal="center" vertical="center" wrapText="1"/>
    </xf>
    <xf numFmtId="0" fontId="32" fillId="34" borderId="38" xfId="57" applyFont="1" applyFill="1" applyBorder="1" applyAlignment="1">
      <alignment horizontal="center" vertical="center" wrapText="1"/>
    </xf>
    <xf numFmtId="0" fontId="32" fillId="34" borderId="2" xfId="57" applyFont="1" applyFill="1" applyBorder="1" applyAlignment="1">
      <alignment horizontal="center" vertical="center" wrapText="1"/>
    </xf>
    <xf numFmtId="0" fontId="32" fillId="34" borderId="14" xfId="61" applyFont="1" applyFill="1" applyBorder="1" applyAlignment="1">
      <alignment horizontal="center" vertical="center"/>
    </xf>
    <xf numFmtId="0" fontId="32" fillId="34" borderId="50" xfId="61" applyFont="1" applyFill="1" applyBorder="1" applyAlignment="1">
      <alignment horizontal="center" vertical="center"/>
    </xf>
    <xf numFmtId="0" fontId="32" fillId="34" borderId="46" xfId="0" applyFont="1" applyFill="1" applyBorder="1" applyAlignment="1">
      <alignment horizontal="center" vertical="center"/>
    </xf>
    <xf numFmtId="0" fontId="56" fillId="34" borderId="43" xfId="57" applyFont="1" applyFill="1" applyBorder="1" applyAlignment="1">
      <alignment horizontal="left" vertical="center" wrapText="1"/>
    </xf>
    <xf numFmtId="0" fontId="56" fillId="34" borderId="24" xfId="57" applyFont="1" applyFill="1" applyBorder="1" applyAlignment="1">
      <alignment horizontal="center" vertical="top" wrapText="1"/>
    </xf>
    <xf numFmtId="0" fontId="32" fillId="34" borderId="27" xfId="57" applyFont="1" applyFill="1" applyBorder="1" applyAlignment="1">
      <alignment horizontal="center" vertical="center" wrapText="1"/>
    </xf>
    <xf numFmtId="0" fontId="32" fillId="34" borderId="39" xfId="57" applyFont="1" applyFill="1" applyBorder="1" applyAlignment="1">
      <alignment horizontal="center" vertical="center" wrapText="1"/>
    </xf>
    <xf numFmtId="0" fontId="32" fillId="34" borderId="13" xfId="57" applyFont="1" applyFill="1" applyBorder="1" applyAlignment="1">
      <alignment horizontal="center" vertical="center" wrapText="1"/>
    </xf>
    <xf numFmtId="0" fontId="32" fillId="34" borderId="47" xfId="0" applyFont="1" applyFill="1" applyBorder="1" applyAlignment="1">
      <alignment horizontal="center" vertical="center"/>
    </xf>
    <xf numFmtId="0" fontId="32" fillId="34" borderId="51" xfId="0" applyFont="1" applyFill="1" applyBorder="1" applyAlignment="1">
      <alignment horizontal="center" vertical="center"/>
    </xf>
    <xf numFmtId="0" fontId="32" fillId="34" borderId="49" xfId="0" applyFont="1" applyFill="1" applyBorder="1" applyAlignment="1">
      <alignment horizontal="center" vertical="center"/>
    </xf>
    <xf numFmtId="0" fontId="32" fillId="34" borderId="48" xfId="0" applyFont="1" applyFill="1" applyBorder="1" applyAlignment="1">
      <alignment horizontal="center" vertical="center"/>
    </xf>
    <xf numFmtId="180" fontId="45" fillId="34" borderId="1" xfId="58" applyNumberFormat="1" applyFont="1" applyFill="1" applyBorder="1" applyAlignment="1" applyProtection="1">
      <alignment horizontal="center" vertical="center" wrapText="1"/>
      <protection hidden="1"/>
    </xf>
    <xf numFmtId="180" fontId="46" fillId="34" borderId="1" xfId="61" applyNumberFormat="1" applyFont="1" applyFill="1" applyBorder="1" applyAlignment="1" applyProtection="1">
      <alignment horizontal="center" vertical="center" wrapText="1"/>
      <protection hidden="1"/>
    </xf>
    <xf numFmtId="0" fontId="26" fillId="34" borderId="11" xfId="0" applyFont="1" applyFill="1" applyBorder="1">
      <alignment vertical="center"/>
    </xf>
    <xf numFmtId="49" fontId="26" fillId="34" borderId="0" xfId="58" applyNumberFormat="1" applyFont="1" applyFill="1" applyAlignment="1">
      <alignment horizontal="left" vertical="center"/>
    </xf>
    <xf numFmtId="0" fontId="26" fillId="34" borderId="16" xfId="0" applyFont="1" applyFill="1" applyBorder="1" applyAlignment="1">
      <alignment horizontal="left" vertical="center" wrapText="1"/>
    </xf>
    <xf numFmtId="0" fontId="26" fillId="34" borderId="9" xfId="0" applyFont="1" applyFill="1" applyBorder="1" applyAlignment="1">
      <alignment horizontal="left" vertical="center" wrapText="1"/>
    </xf>
    <xf numFmtId="0" fontId="26" fillId="34" borderId="11" xfId="59" applyFont="1" applyFill="1" applyBorder="1">
      <alignment vertical="center"/>
    </xf>
    <xf numFmtId="0" fontId="26" fillId="34" borderId="11" xfId="59" applyFont="1" applyFill="1" applyBorder="1" applyAlignment="1">
      <alignment horizontal="left" vertical="center" wrapText="1"/>
    </xf>
    <xf numFmtId="0" fontId="26" fillId="34" borderId="0" xfId="0" applyFont="1" applyFill="1" applyAlignment="1">
      <alignment horizontal="left" vertical="center" wrapText="1"/>
    </xf>
    <xf numFmtId="0" fontId="26" fillId="34" borderId="17" xfId="0" applyFont="1" applyFill="1" applyBorder="1" applyAlignment="1">
      <alignment horizontal="left" vertical="center" wrapText="1"/>
    </xf>
    <xf numFmtId="0" fontId="26" fillId="34" borderId="0" xfId="59" applyFont="1" applyFill="1">
      <alignment vertical="center"/>
    </xf>
    <xf numFmtId="0" fontId="26" fillId="34" borderId="12" xfId="59" applyFont="1" applyFill="1" applyBorder="1" applyAlignment="1">
      <alignment horizontal="left" vertical="center" wrapText="1"/>
    </xf>
    <xf numFmtId="0" fontId="26" fillId="34" borderId="18" xfId="0" applyFont="1" applyFill="1" applyBorder="1" applyAlignment="1">
      <alignment horizontal="left" vertical="center" wrapText="1"/>
    </xf>
    <xf numFmtId="0" fontId="26" fillId="34" borderId="14" xfId="0" applyFont="1" applyFill="1" applyBorder="1" applyAlignment="1">
      <alignment horizontal="left" vertical="center" wrapText="1"/>
    </xf>
    <xf numFmtId="0" fontId="26" fillId="34" borderId="1" xfId="61" applyFont="1" applyFill="1" applyBorder="1" applyAlignment="1">
      <alignment horizontal="center" vertical="top" wrapText="1"/>
    </xf>
    <xf numFmtId="0" fontId="26" fillId="34" borderId="1" xfId="61" applyFont="1" applyFill="1" applyBorder="1" applyAlignment="1">
      <alignment horizontal="center" vertical="center"/>
    </xf>
    <xf numFmtId="0" fontId="26" fillId="34" borderId="0" xfId="61" applyFont="1" applyFill="1">
      <alignment vertical="center"/>
    </xf>
    <xf numFmtId="0" fontId="26" fillId="34" borderId="1" xfId="61" applyFont="1" applyFill="1" applyBorder="1">
      <alignment vertical="center"/>
    </xf>
    <xf numFmtId="0" fontId="26" fillId="34" borderId="1" xfId="61" applyFont="1" applyFill="1" applyBorder="1" applyAlignment="1">
      <alignment horizontal="center" vertical="center"/>
    </xf>
    <xf numFmtId="49" fontId="26" fillId="34" borderId="1" xfId="60" applyNumberFormat="1" applyFont="1" applyFill="1" applyBorder="1" applyAlignment="1" applyProtection="1">
      <alignment horizontal="center" vertical="center" wrapText="1"/>
      <protection locked="0"/>
    </xf>
    <xf numFmtId="181" fontId="26" fillId="34" borderId="1" xfId="60" applyNumberFormat="1" applyFont="1" applyFill="1" applyBorder="1" applyAlignment="1" applyProtection="1">
      <alignment horizontal="center" vertical="center" wrapText="1"/>
      <protection locked="0"/>
    </xf>
    <xf numFmtId="180" fontId="26" fillId="34" borderId="1" xfId="60" applyNumberFormat="1" applyFont="1" applyFill="1" applyBorder="1" applyAlignment="1" applyProtection="1">
      <alignment horizontal="center" vertical="center" wrapText="1"/>
      <protection locked="0"/>
    </xf>
    <xf numFmtId="0" fontId="26" fillId="34" borderId="1" xfId="61" applyFont="1" applyFill="1" applyBorder="1" applyAlignment="1" applyProtection="1">
      <alignment horizontal="center" vertical="center"/>
      <protection locked="0"/>
    </xf>
    <xf numFmtId="0" fontId="26" fillId="34" borderId="1" xfId="61" applyFont="1" applyFill="1" applyBorder="1" applyAlignment="1" applyProtection="1">
      <alignment horizontal="center" vertical="center" wrapText="1"/>
      <protection locked="0"/>
    </xf>
    <xf numFmtId="0" fontId="28" fillId="34" borderId="1" xfId="59" applyFont="1" applyFill="1" applyBorder="1" applyAlignment="1">
      <alignment horizontal="center" vertical="center"/>
    </xf>
    <xf numFmtId="0" fontId="58" fillId="34" borderId="0" xfId="0" applyFont="1" applyFill="1" applyAlignment="1" applyProtection="1">
      <alignment horizontal="left" vertical="center"/>
      <protection locked="0"/>
    </xf>
    <xf numFmtId="0" fontId="26" fillId="34" borderId="0" xfId="57" applyFont="1" applyFill="1">
      <alignment vertical="center"/>
    </xf>
    <xf numFmtId="0" fontId="28" fillId="34" borderId="0" xfId="0" applyFont="1" applyFill="1" applyAlignment="1" applyProtection="1">
      <alignment horizontal="left" vertical="center"/>
      <protection locked="0"/>
    </xf>
    <xf numFmtId="0" fontId="36" fillId="34" borderId="0" xfId="57" applyFont="1" applyFill="1" applyProtection="1">
      <alignment vertical="center"/>
      <protection locked="0"/>
    </xf>
    <xf numFmtId="0" fontId="30" fillId="34" borderId="0" xfId="0" applyFont="1" applyFill="1" applyAlignment="1" applyProtection="1">
      <alignment horizontal="left" vertical="center"/>
      <protection locked="0"/>
    </xf>
    <xf numFmtId="0" fontId="26" fillId="34" borderId="1" xfId="57" applyFont="1" applyFill="1" applyBorder="1" applyAlignment="1" applyProtection="1">
      <alignment horizontal="center" vertical="center"/>
      <protection locked="0"/>
    </xf>
    <xf numFmtId="0" fontId="26" fillId="34" borderId="1" xfId="57" applyFont="1" applyFill="1" applyBorder="1" applyAlignment="1" applyProtection="1">
      <alignment horizontal="center" vertical="center" wrapText="1"/>
      <protection locked="0"/>
    </xf>
    <xf numFmtId="0" fontId="26" fillId="34" borderId="1" xfId="57" applyFont="1" applyFill="1" applyBorder="1" applyAlignment="1" applyProtection="1">
      <alignment horizontal="center" vertical="center" wrapText="1"/>
      <protection locked="0"/>
    </xf>
    <xf numFmtId="0" fontId="29" fillId="34" borderId="2" xfId="0" applyFont="1" applyFill="1" applyBorder="1" applyAlignment="1" applyProtection="1">
      <alignment horizontal="center" vertical="center"/>
      <protection hidden="1"/>
    </xf>
    <xf numFmtId="0" fontId="26" fillId="34" borderId="2" xfId="57" applyFont="1" applyFill="1" applyBorder="1" applyAlignment="1" applyProtection="1">
      <alignment horizontal="center" vertical="center" wrapText="1"/>
      <protection locked="0"/>
    </xf>
    <xf numFmtId="182" fontId="34" fillId="34" borderId="1" xfId="33" applyNumberFormat="1" applyFont="1" applyFill="1" applyBorder="1" applyAlignment="1" applyProtection="1">
      <alignment horizontal="right" vertical="center"/>
      <protection locked="0"/>
    </xf>
    <xf numFmtId="0" fontId="34" fillId="34" borderId="1" xfId="33" quotePrefix="1" applyNumberFormat="1" applyFont="1" applyFill="1" applyBorder="1" applyAlignment="1" applyProtection="1">
      <alignment horizontal="right" vertical="center"/>
      <protection locked="0"/>
    </xf>
    <xf numFmtId="3" fontId="34" fillId="34" borderId="1" xfId="33" applyNumberFormat="1" applyFont="1" applyFill="1" applyBorder="1" applyAlignment="1" applyProtection="1">
      <alignment horizontal="center" vertical="center"/>
      <protection locked="0"/>
    </xf>
    <xf numFmtId="176" fontId="34" fillId="34" borderId="1" xfId="33" applyNumberFormat="1" applyFont="1" applyFill="1" applyBorder="1" applyAlignment="1" applyProtection="1">
      <alignment horizontal="center" vertical="center"/>
      <protection locked="0"/>
    </xf>
    <xf numFmtId="0" fontId="29" fillId="34" borderId="4" xfId="0" applyFont="1" applyFill="1" applyBorder="1" applyAlignment="1" applyProtection="1">
      <alignment horizontal="center" vertical="center"/>
      <protection hidden="1"/>
    </xf>
    <xf numFmtId="0" fontId="26" fillId="34" borderId="3" xfId="57" applyFont="1" applyFill="1" applyBorder="1" applyAlignment="1" applyProtection="1">
      <alignment horizontal="center" vertical="center" wrapText="1"/>
      <protection locked="0"/>
    </xf>
    <xf numFmtId="0" fontId="26" fillId="34" borderId="2" xfId="57" applyFont="1" applyFill="1" applyBorder="1" applyAlignment="1" applyProtection="1">
      <alignment horizontal="center" vertical="center"/>
      <protection locked="0"/>
    </xf>
    <xf numFmtId="0" fontId="26" fillId="34" borderId="3" xfId="57" applyFont="1" applyFill="1" applyBorder="1" applyAlignment="1" applyProtection="1">
      <alignment horizontal="center" vertical="center"/>
      <protection locked="0"/>
    </xf>
    <xf numFmtId="0" fontId="29" fillId="34" borderId="3" xfId="0" applyFont="1" applyFill="1" applyBorder="1" applyAlignment="1" applyProtection="1">
      <alignment horizontal="center" vertical="center"/>
      <protection hidden="1"/>
    </xf>
    <xf numFmtId="0" fontId="26" fillId="34" borderId="1" xfId="57" applyFont="1" applyFill="1" applyBorder="1" applyProtection="1">
      <alignment vertical="center"/>
      <protection locked="0"/>
    </xf>
    <xf numFmtId="184" fontId="34" fillId="34" borderId="1" xfId="0" applyNumberFormat="1" applyFont="1" applyFill="1" applyBorder="1" applyAlignment="1" applyProtection="1">
      <alignment horizontal="right" vertical="center" wrapText="1"/>
      <protection hidden="1"/>
    </xf>
    <xf numFmtId="183" fontId="34" fillId="34" borderId="1" xfId="0" applyNumberFormat="1" applyFont="1" applyFill="1" applyBorder="1" applyAlignment="1" applyProtection="1">
      <alignment horizontal="right" vertical="center" wrapText="1"/>
      <protection hidden="1"/>
    </xf>
    <xf numFmtId="0" fontId="26" fillId="34" borderId="44" xfId="57" applyFont="1" applyFill="1" applyBorder="1" applyProtection="1">
      <alignment vertical="center"/>
      <protection locked="0"/>
    </xf>
    <xf numFmtId="0" fontId="30" fillId="34" borderId="0" xfId="57" applyFont="1" applyFill="1" applyProtection="1">
      <alignment vertical="center"/>
      <protection locked="0"/>
    </xf>
    <xf numFmtId="0" fontId="30" fillId="34" borderId="1" xfId="57" applyFont="1" applyFill="1" applyBorder="1" applyAlignment="1" applyProtection="1">
      <alignment horizontal="center" vertical="center" wrapText="1"/>
      <protection locked="0"/>
    </xf>
    <xf numFmtId="182" fontId="26" fillId="34" borderId="2" xfId="33" applyNumberFormat="1" applyFont="1" applyFill="1" applyBorder="1" applyAlignment="1" applyProtection="1">
      <alignment horizontal="right" vertical="center"/>
      <protection locked="0"/>
    </xf>
    <xf numFmtId="182" fontId="26" fillId="34" borderId="1" xfId="33" applyNumberFormat="1" applyFont="1" applyFill="1" applyBorder="1" applyAlignment="1" applyProtection="1">
      <alignment horizontal="right" vertical="center"/>
      <protection locked="0"/>
    </xf>
    <xf numFmtId="0" fontId="26" fillId="34" borderId="1" xfId="33" quotePrefix="1" applyNumberFormat="1" applyFont="1" applyFill="1" applyBorder="1" applyAlignment="1" applyProtection="1">
      <alignment horizontal="right" vertical="center"/>
      <protection locked="0"/>
    </xf>
    <xf numFmtId="3" fontId="26" fillId="34" borderId="1" xfId="33" applyNumberFormat="1" applyFont="1" applyFill="1" applyBorder="1" applyAlignment="1" applyProtection="1">
      <alignment horizontal="center" vertical="center"/>
      <protection locked="0"/>
    </xf>
    <xf numFmtId="176" fontId="26" fillId="34" borderId="1" xfId="33" applyNumberFormat="1" applyFont="1" applyFill="1" applyBorder="1" applyAlignment="1" applyProtection="1">
      <alignment horizontal="center" vertical="center"/>
      <protection locked="0"/>
    </xf>
    <xf numFmtId="182" fontId="26" fillId="34" borderId="4" xfId="33" applyNumberFormat="1" applyFont="1" applyFill="1" applyBorder="1" applyAlignment="1" applyProtection="1">
      <alignment horizontal="right" vertical="center"/>
      <protection locked="0"/>
    </xf>
    <xf numFmtId="182" fontId="26" fillId="34" borderId="3" xfId="33" applyNumberFormat="1" applyFont="1" applyFill="1" applyBorder="1" applyAlignment="1" applyProtection="1">
      <alignment horizontal="right" vertical="center"/>
      <protection locked="0"/>
    </xf>
    <xf numFmtId="184" fontId="34" fillId="35" borderId="1" xfId="0" applyNumberFormat="1" applyFont="1" applyFill="1" applyBorder="1" applyAlignment="1" applyProtection="1">
      <alignment horizontal="right" vertical="center" wrapText="1"/>
      <protection hidden="1"/>
    </xf>
    <xf numFmtId="183" fontId="34" fillId="35" borderId="1" xfId="0" applyNumberFormat="1" applyFont="1" applyFill="1" applyBorder="1" applyAlignment="1" applyProtection="1">
      <alignment horizontal="right" vertical="center" wrapText="1"/>
      <protection hidden="1"/>
    </xf>
    <xf numFmtId="0" fontId="29" fillId="34" borderId="7" xfId="0" applyFont="1" applyFill="1" applyBorder="1" applyAlignment="1" applyProtection="1">
      <alignment horizontal="right" vertical="center" wrapText="1"/>
      <protection locked="0"/>
    </xf>
    <xf numFmtId="0" fontId="26" fillId="34" borderId="8" xfId="57" applyFont="1" applyFill="1" applyBorder="1" applyAlignment="1" applyProtection="1">
      <alignment horizontal="center" vertical="center"/>
      <protection locked="0"/>
    </xf>
    <xf numFmtId="0" fontId="26" fillId="34" borderId="1" xfId="56" applyFont="1" applyFill="1" applyBorder="1" applyAlignment="1" applyProtection="1">
      <alignment horizontal="right" vertical="center"/>
      <protection locked="0"/>
    </xf>
    <xf numFmtId="0" fontId="34" fillId="35" borderId="1" xfId="0" applyFont="1" applyFill="1" applyBorder="1" applyAlignment="1" applyProtection="1">
      <alignment horizontal="right" vertical="center" wrapText="1"/>
      <protection hidden="1"/>
    </xf>
    <xf numFmtId="0" fontId="26" fillId="34" borderId="1" xfId="57" applyFont="1" applyFill="1" applyBorder="1" applyAlignment="1" applyProtection="1">
      <alignment horizontal="center" vertical="center"/>
      <protection locked="0"/>
    </xf>
    <xf numFmtId="0" fontId="29" fillId="34" borderId="1" xfId="0" applyFont="1" applyFill="1" applyBorder="1" applyAlignment="1" applyProtection="1">
      <alignment horizontal="right" vertical="center" wrapText="1"/>
      <protection hidden="1"/>
    </xf>
    <xf numFmtId="0" fontId="26" fillId="34" borderId="0" xfId="57" applyFont="1" applyFill="1" applyAlignment="1" applyProtection="1">
      <alignment horizontal="center" vertical="center"/>
      <protection locked="0"/>
    </xf>
    <xf numFmtId="0" fontId="29" fillId="34" borderId="0" xfId="0" applyFont="1" applyFill="1" applyAlignment="1" applyProtection="1">
      <alignment horizontal="right" vertical="center" wrapText="1"/>
      <protection hidden="1"/>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
      <font>
        <b val="0"/>
        <i val="0"/>
        <strike val="0"/>
        <condense val="0"/>
        <extend val="0"/>
        <outline val="0"/>
        <shadow val="0"/>
        <u val="none"/>
        <vertAlign val="baseline"/>
        <sz val="11"/>
        <color indexed="8"/>
        <name val="メイリオ"/>
        <scheme val="none"/>
      </font>
      <numFmt numFmtId="0" formatCode="General"/>
      <fill>
        <patternFill>
          <fgColor indexed="64"/>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6" dataDxfId="5" headerRowCellStyle="標準_調査票（enquete）" dataCellStyle="標準_調査票（enquete）">
  <autoFilter ref="B10:AV15" xr:uid="{00000000-0009-0000-0100-000001000000}"/>
  <tableColumns count="47">
    <tableColumn id="1" xr3:uid="{00000000-0010-0000-0000-000001000000}" name="北海道" dataDxfId="53" dataCellStyle="標準_調査票（enquete）"/>
    <tableColumn id="2" xr3:uid="{00000000-0010-0000-0000-000002000000}" name="青森県" dataDxfId="52" dataCellStyle="標準_調査票（enquete）"/>
    <tableColumn id="3" xr3:uid="{00000000-0010-0000-0000-000003000000}" name="岩手県" dataDxfId="51" dataCellStyle="標準_調査票（enquete）"/>
    <tableColumn id="4" xr3:uid="{00000000-0010-0000-0000-000004000000}" name="宮城県" dataDxfId="50" dataCellStyle="標準_調査票（enquete）"/>
    <tableColumn id="5" xr3:uid="{00000000-0010-0000-0000-000005000000}" name="秋田県" dataDxfId="49" dataCellStyle="標準_調査票（enquete）"/>
    <tableColumn id="6" xr3:uid="{00000000-0010-0000-0000-000006000000}" name="山形県" dataDxfId="48" dataCellStyle="標準_調査票（enquete）"/>
    <tableColumn id="7" xr3:uid="{00000000-0010-0000-0000-000007000000}" name="福島県" dataDxfId="47" dataCellStyle="標準_調査票（enquete）"/>
    <tableColumn id="8" xr3:uid="{00000000-0010-0000-0000-000008000000}" name="茨城県" dataDxfId="46" dataCellStyle="標準_調査票（enquete）"/>
    <tableColumn id="9" xr3:uid="{00000000-0010-0000-0000-000009000000}" name="栃木県" dataDxfId="45" dataCellStyle="標準_調査票（enquete）"/>
    <tableColumn id="10" xr3:uid="{00000000-0010-0000-0000-00000A000000}" name="群馬県" dataDxfId="44" dataCellStyle="標準_調査票（enquete）"/>
    <tableColumn id="11" xr3:uid="{00000000-0010-0000-0000-00000B000000}" name="埼玉県" dataDxfId="43" dataCellStyle="標準_調査票（enquete）"/>
    <tableColumn id="12" xr3:uid="{00000000-0010-0000-0000-00000C000000}" name="千葉県" dataDxfId="42" dataCellStyle="標準_調査票（enquete）"/>
    <tableColumn id="13" xr3:uid="{00000000-0010-0000-0000-00000D000000}" name="東京都" dataDxfId="41" dataCellStyle="標準_調査票（enquete）"/>
    <tableColumn id="14" xr3:uid="{00000000-0010-0000-0000-00000E000000}" name="神奈川県" dataDxfId="40" dataCellStyle="標準_調査票（enquete）"/>
    <tableColumn id="15" xr3:uid="{00000000-0010-0000-0000-00000F000000}" name="新潟県" dataDxfId="39" dataCellStyle="標準_調査票（enquete）"/>
    <tableColumn id="16" xr3:uid="{00000000-0010-0000-0000-000010000000}" name="富山県" dataDxfId="38" dataCellStyle="標準_調査票（enquete）"/>
    <tableColumn id="17" xr3:uid="{00000000-0010-0000-0000-000011000000}" name="石川県" dataDxfId="37" dataCellStyle="標準_調査票（enquete）"/>
    <tableColumn id="18" xr3:uid="{00000000-0010-0000-0000-000012000000}" name="福井県" dataDxfId="36" dataCellStyle="標準_調査票（enquete）"/>
    <tableColumn id="19" xr3:uid="{00000000-0010-0000-0000-000013000000}" name="山梨県" dataDxfId="35" dataCellStyle="標準_調査票（enquete）"/>
    <tableColumn id="20" xr3:uid="{00000000-0010-0000-0000-000014000000}" name="長野県" dataDxfId="34" dataCellStyle="標準_調査票（enquete）"/>
    <tableColumn id="21" xr3:uid="{00000000-0010-0000-0000-000015000000}" name="岐阜県" dataDxfId="33" dataCellStyle="標準_調査票（enquete）"/>
    <tableColumn id="22" xr3:uid="{00000000-0010-0000-0000-000016000000}" name="静岡県" dataDxfId="32" dataCellStyle="標準_調査票（enquete）"/>
    <tableColumn id="23" xr3:uid="{00000000-0010-0000-0000-000017000000}" name="愛知県" dataDxfId="31" dataCellStyle="標準_調査票（enquete）"/>
    <tableColumn id="24" xr3:uid="{00000000-0010-0000-0000-000018000000}" name="三重県" dataDxfId="30" dataCellStyle="標準_調査票（enquete）"/>
    <tableColumn id="25" xr3:uid="{00000000-0010-0000-0000-000019000000}" name="滋賀県" dataDxfId="29" dataCellStyle="標準_調査票（enquete）"/>
    <tableColumn id="26" xr3:uid="{00000000-0010-0000-0000-00001A000000}" name="京都府" dataDxfId="28" dataCellStyle="標準_調査票（enquete）"/>
    <tableColumn id="27" xr3:uid="{00000000-0010-0000-0000-00001B000000}" name="大阪府" dataDxfId="27" dataCellStyle="標準_調査票（enquete）"/>
    <tableColumn id="28" xr3:uid="{00000000-0010-0000-0000-00001C000000}" name="兵庫県" dataDxfId="26" dataCellStyle="標準_調査票（enquete）"/>
    <tableColumn id="29" xr3:uid="{00000000-0010-0000-0000-00001D000000}" name="奈良県" dataDxfId="25" dataCellStyle="標準_調査票（enquete）"/>
    <tableColumn id="30" xr3:uid="{00000000-0010-0000-0000-00001E000000}" name="和歌山県" dataDxfId="24" dataCellStyle="標準_調査票（enquete）"/>
    <tableColumn id="31" xr3:uid="{00000000-0010-0000-0000-00001F000000}" name="鳥取県" dataDxfId="23" dataCellStyle="標準_調査票（enquete）"/>
    <tableColumn id="32" xr3:uid="{00000000-0010-0000-0000-000020000000}" name="島根県" dataDxfId="22" dataCellStyle="標準_調査票（enquete）"/>
    <tableColumn id="33" xr3:uid="{00000000-0010-0000-0000-000021000000}" name="岡山県" dataDxfId="21" dataCellStyle="標準_調査票（enquete）"/>
    <tableColumn id="34" xr3:uid="{00000000-0010-0000-0000-000022000000}" name="広島県" dataDxfId="20" dataCellStyle="標準_調査票（enquete）"/>
    <tableColumn id="35" xr3:uid="{00000000-0010-0000-0000-000023000000}" name="山口県" dataDxfId="19" dataCellStyle="標準_調査票（enquete）"/>
    <tableColumn id="36" xr3:uid="{00000000-0010-0000-0000-000024000000}" name="徳島県" dataDxfId="18" dataCellStyle="標準_調査票（enquete）"/>
    <tableColumn id="37" xr3:uid="{00000000-0010-0000-0000-000025000000}" name="香川県" dataDxfId="17" dataCellStyle="標準_調査票（enquete）"/>
    <tableColumn id="38" xr3:uid="{00000000-0010-0000-0000-000026000000}" name="愛媛県" dataDxfId="16" dataCellStyle="標準_調査票（enquete）"/>
    <tableColumn id="39" xr3:uid="{00000000-0010-0000-0000-000027000000}" name="高知県" dataDxfId="15" dataCellStyle="標準_調査票（enquete）"/>
    <tableColumn id="40" xr3:uid="{00000000-0010-0000-0000-000028000000}" name="福岡県" dataDxfId="14" dataCellStyle="標準_調査票（enquete）"/>
    <tableColumn id="41" xr3:uid="{00000000-0010-0000-0000-000029000000}" name="佐賀県" dataDxfId="13" dataCellStyle="標準_調査票（enquete）"/>
    <tableColumn id="42" xr3:uid="{00000000-0010-0000-0000-00002A000000}" name="長崎県" dataDxfId="12" dataCellStyle="標準_調査票（enquete）"/>
    <tableColumn id="43" xr3:uid="{00000000-0010-0000-0000-00002B000000}" name="熊本県" dataDxfId="11" dataCellStyle="標準_調査票（enquete）"/>
    <tableColumn id="44" xr3:uid="{00000000-0010-0000-0000-00002C000000}" name="大分県" dataDxfId="10" dataCellStyle="標準_調査票（enquete）"/>
    <tableColumn id="45" xr3:uid="{00000000-0010-0000-0000-00002D000000}" name="宮崎県" dataDxfId="9" dataCellStyle="標準_調査票（enquete）"/>
    <tableColumn id="46" xr3:uid="{00000000-0010-0000-0000-00002E000000}" name="鹿児島県" dataDxfId="8" dataCellStyle="標準_調査票（enquete）"/>
    <tableColumn id="47" xr3:uid="{00000000-0010-0000-0000-00002F000000}" name="沖縄県" dataDxfId="7"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A10" zoomScale="80" zoomScaleNormal="80" workbookViewId="0">
      <selection activeCell="B11" sqref="B11:AO11"/>
    </sheetView>
  </sheetViews>
  <sheetFormatPr defaultColWidth="9" defaultRowHeight="17.5" x14ac:dyDescent="0.2"/>
  <cols>
    <col min="1" max="1" width="8.6328125" style="12" customWidth="1"/>
    <col min="2" max="3" width="9" style="12"/>
    <col min="4" max="4" width="9.90625" style="20" customWidth="1"/>
    <col min="5" max="5" width="10.90625" style="12" customWidth="1"/>
    <col min="6" max="6" width="8.90625" style="12" customWidth="1"/>
    <col min="7" max="21" width="8.08984375" style="12" customWidth="1"/>
    <col min="22" max="22" width="8.08984375" style="16" customWidth="1"/>
    <col min="23" max="23" width="12.08984375" style="16" customWidth="1"/>
    <col min="24" max="24" width="11" style="16" customWidth="1"/>
    <col min="25" max="25" width="15.26953125" style="16" customWidth="1"/>
    <col min="26" max="26" width="13.36328125" style="12" customWidth="1"/>
    <col min="27" max="29" width="8.90625" style="12" customWidth="1"/>
    <col min="30" max="39" width="10.6328125" style="12" customWidth="1"/>
    <col min="40" max="41" width="11" style="12" customWidth="1"/>
    <col min="42" max="16384" width="9" style="12"/>
  </cols>
  <sheetData>
    <row r="1" spans="1:43" ht="22.5" x14ac:dyDescent="0.2">
      <c r="B1" s="52" t="s">
        <v>318</v>
      </c>
      <c r="C1" s="13"/>
      <c r="D1" s="14"/>
      <c r="E1" s="13"/>
      <c r="F1" s="13"/>
      <c r="G1" s="13"/>
      <c r="H1" s="13"/>
      <c r="I1" s="13"/>
      <c r="J1" s="13" t="s">
        <v>43</v>
      </c>
      <c r="L1" s="15"/>
      <c r="M1" s="15"/>
      <c r="N1" s="15"/>
      <c r="O1" s="115"/>
      <c r="P1" s="116"/>
      <c r="Q1" s="113"/>
      <c r="R1" s="114"/>
      <c r="S1" s="114"/>
      <c r="T1" s="114"/>
      <c r="U1" s="114"/>
    </row>
    <row r="2" spans="1:43" ht="51.65" customHeight="1" x14ac:dyDescent="0.2">
      <c r="A2" s="93" t="s">
        <v>160</v>
      </c>
      <c r="B2" s="101" t="s">
        <v>0</v>
      </c>
      <c r="C2" s="101" t="s">
        <v>26</v>
      </c>
      <c r="D2" s="66" t="s">
        <v>310</v>
      </c>
      <c r="E2" s="111" t="s">
        <v>1</v>
      </c>
      <c r="F2" s="110"/>
      <c r="G2" s="110"/>
      <c r="H2" s="110"/>
      <c r="I2" s="110"/>
      <c r="J2" s="110"/>
      <c r="K2" s="110"/>
      <c r="L2" s="110"/>
      <c r="M2" s="110"/>
      <c r="N2" s="110"/>
      <c r="O2" s="110"/>
      <c r="P2" s="110"/>
      <c r="Q2" s="110"/>
      <c r="R2" s="110"/>
      <c r="S2" s="110"/>
      <c r="T2" s="110"/>
      <c r="U2" s="110"/>
      <c r="V2" s="110"/>
      <c r="W2" s="29" t="s">
        <v>304</v>
      </c>
      <c r="X2" s="30"/>
      <c r="Y2" s="31" t="s">
        <v>267</v>
      </c>
      <c r="Z2" s="111" t="s">
        <v>146</v>
      </c>
      <c r="AA2" s="110"/>
      <c r="AB2" s="110"/>
      <c r="AC2" s="112"/>
      <c r="AD2" s="58" t="s">
        <v>302</v>
      </c>
      <c r="AE2" s="110"/>
      <c r="AF2" s="110"/>
      <c r="AG2" s="110"/>
      <c r="AH2" s="110"/>
      <c r="AI2" s="110"/>
      <c r="AJ2" s="110"/>
      <c r="AK2" s="110"/>
      <c r="AL2" s="110"/>
      <c r="AM2" s="110"/>
      <c r="AN2" s="101" t="s">
        <v>26</v>
      </c>
      <c r="AO2" s="101" t="s">
        <v>0</v>
      </c>
    </row>
    <row r="3" spans="1:43" ht="14.25" customHeight="1" x14ac:dyDescent="0.2">
      <c r="A3" s="94"/>
      <c r="B3" s="102"/>
      <c r="C3" s="102"/>
      <c r="D3" s="96"/>
      <c r="E3" s="69" t="s">
        <v>2</v>
      </c>
      <c r="F3" s="32"/>
      <c r="G3" s="69" t="s">
        <v>48</v>
      </c>
      <c r="H3" s="98"/>
      <c r="I3" s="98"/>
      <c r="J3" s="98"/>
      <c r="K3" s="69" t="s">
        <v>413</v>
      </c>
      <c r="L3" s="98"/>
      <c r="M3" s="98"/>
      <c r="N3" s="98"/>
      <c r="O3" s="69" t="s">
        <v>38</v>
      </c>
      <c r="P3" s="98"/>
      <c r="Q3" s="98"/>
      <c r="R3" s="98"/>
      <c r="S3" s="69" t="s">
        <v>311</v>
      </c>
      <c r="T3" s="98"/>
      <c r="U3" s="98"/>
      <c r="V3" s="98"/>
      <c r="W3" s="89" t="s">
        <v>305</v>
      </c>
      <c r="X3" s="89" t="s">
        <v>306</v>
      </c>
      <c r="Y3" s="33" t="s">
        <v>190</v>
      </c>
      <c r="Z3" s="71" t="s">
        <v>147</v>
      </c>
      <c r="AA3" s="74" t="s">
        <v>148</v>
      </c>
      <c r="AB3" s="75"/>
      <c r="AC3" s="76"/>
      <c r="AD3" s="58" t="s">
        <v>35</v>
      </c>
      <c r="AE3" s="59"/>
      <c r="AF3" s="59"/>
      <c r="AG3" s="59"/>
      <c r="AH3" s="59"/>
      <c r="AI3" s="59"/>
      <c r="AJ3" s="59"/>
      <c r="AK3" s="58" t="s">
        <v>27</v>
      </c>
      <c r="AL3" s="59"/>
      <c r="AM3" s="56" t="s">
        <v>3</v>
      </c>
      <c r="AN3" s="102"/>
      <c r="AO3" s="102"/>
    </row>
    <row r="4" spans="1:43" ht="35.5" customHeight="1" x14ac:dyDescent="0.2">
      <c r="A4" s="94"/>
      <c r="B4" s="102"/>
      <c r="C4" s="102"/>
      <c r="D4" s="96"/>
      <c r="E4" s="70"/>
      <c r="F4" s="34"/>
      <c r="G4" s="99"/>
      <c r="H4" s="100"/>
      <c r="I4" s="100"/>
      <c r="J4" s="100"/>
      <c r="K4" s="99"/>
      <c r="L4" s="100"/>
      <c r="M4" s="100"/>
      <c r="N4" s="100"/>
      <c r="O4" s="99"/>
      <c r="P4" s="100"/>
      <c r="Q4" s="100"/>
      <c r="R4" s="100"/>
      <c r="S4" s="99"/>
      <c r="T4" s="100"/>
      <c r="U4" s="100"/>
      <c r="V4" s="100"/>
      <c r="W4" s="90"/>
      <c r="X4" s="90"/>
      <c r="Y4" s="35" t="s">
        <v>191</v>
      </c>
      <c r="Z4" s="72"/>
      <c r="AA4" s="77"/>
      <c r="AB4" s="78"/>
      <c r="AC4" s="79"/>
      <c r="AD4" s="103" t="s">
        <v>28</v>
      </c>
      <c r="AE4" s="104"/>
      <c r="AF4" s="103" t="s">
        <v>4</v>
      </c>
      <c r="AG4" s="104"/>
      <c r="AH4" s="104"/>
      <c r="AI4" s="104"/>
      <c r="AJ4" s="104"/>
      <c r="AK4" s="56" t="s">
        <v>44</v>
      </c>
      <c r="AL4" s="56" t="s">
        <v>45</v>
      </c>
      <c r="AM4" s="57"/>
      <c r="AN4" s="102"/>
      <c r="AO4" s="102"/>
    </row>
    <row r="5" spans="1:43" ht="11.5" customHeight="1" x14ac:dyDescent="0.2">
      <c r="A5" s="94"/>
      <c r="B5" s="102"/>
      <c r="C5" s="102"/>
      <c r="D5" s="96"/>
      <c r="E5" s="70"/>
      <c r="F5" s="117" t="s">
        <v>46</v>
      </c>
      <c r="G5" s="66" t="s">
        <v>149</v>
      </c>
      <c r="H5" s="66" t="s">
        <v>144</v>
      </c>
      <c r="I5" s="63" t="s">
        <v>143</v>
      </c>
      <c r="J5" s="66" t="s">
        <v>5</v>
      </c>
      <c r="K5" s="66" t="s">
        <v>149</v>
      </c>
      <c r="L5" s="66" t="s">
        <v>144</v>
      </c>
      <c r="M5" s="63" t="s">
        <v>143</v>
      </c>
      <c r="N5" s="66" t="s">
        <v>5</v>
      </c>
      <c r="O5" s="66" t="s">
        <v>149</v>
      </c>
      <c r="P5" s="66" t="s">
        <v>223</v>
      </c>
      <c r="Q5" s="63" t="s">
        <v>143</v>
      </c>
      <c r="R5" s="66" t="s">
        <v>5</v>
      </c>
      <c r="S5" s="69" t="s">
        <v>6</v>
      </c>
      <c r="T5" s="69" t="s">
        <v>7</v>
      </c>
      <c r="U5" s="69" t="s">
        <v>8</v>
      </c>
      <c r="V5" s="60" t="s">
        <v>25</v>
      </c>
      <c r="W5" s="36"/>
      <c r="X5" s="37"/>
      <c r="Y5" s="38"/>
      <c r="Z5" s="73"/>
      <c r="AA5" s="80"/>
      <c r="AB5" s="81"/>
      <c r="AC5" s="82"/>
      <c r="AD5" s="105"/>
      <c r="AE5" s="106"/>
      <c r="AF5" s="105"/>
      <c r="AG5" s="106"/>
      <c r="AH5" s="106"/>
      <c r="AI5" s="106"/>
      <c r="AJ5" s="106"/>
      <c r="AK5" s="57"/>
      <c r="AL5" s="57"/>
      <c r="AM5" s="57"/>
      <c r="AN5" s="102"/>
      <c r="AO5" s="102"/>
    </row>
    <row r="6" spans="1:43" ht="19.5" customHeight="1" x14ac:dyDescent="0.2">
      <c r="A6" s="94"/>
      <c r="B6" s="102"/>
      <c r="C6" s="102"/>
      <c r="D6" s="96"/>
      <c r="E6" s="70"/>
      <c r="F6" s="118"/>
      <c r="G6" s="67"/>
      <c r="H6" s="67"/>
      <c r="I6" s="64"/>
      <c r="J6" s="67"/>
      <c r="K6" s="67"/>
      <c r="L6" s="67"/>
      <c r="M6" s="64"/>
      <c r="N6" s="67"/>
      <c r="O6" s="67"/>
      <c r="P6" s="120"/>
      <c r="Q6" s="64"/>
      <c r="R6" s="67"/>
      <c r="S6" s="70"/>
      <c r="T6" s="70"/>
      <c r="U6" s="70"/>
      <c r="V6" s="61"/>
      <c r="W6" s="91" t="s">
        <v>307</v>
      </c>
      <c r="X6" s="91" t="s">
        <v>307</v>
      </c>
      <c r="Y6" s="39" t="s">
        <v>14</v>
      </c>
      <c r="Z6" s="86" t="s">
        <v>150</v>
      </c>
      <c r="AA6" s="107" t="s">
        <v>151</v>
      </c>
      <c r="AB6" s="63" t="s">
        <v>152</v>
      </c>
      <c r="AC6" s="83" t="s">
        <v>153</v>
      </c>
      <c r="AD6" s="56" t="s">
        <v>9</v>
      </c>
      <c r="AE6" s="56" t="s">
        <v>10</v>
      </c>
      <c r="AF6" s="56" t="s">
        <v>11</v>
      </c>
      <c r="AG6" s="56" t="s">
        <v>12</v>
      </c>
      <c r="AH6" s="56" t="s">
        <v>29</v>
      </c>
      <c r="AI6" s="56" t="s">
        <v>30</v>
      </c>
      <c r="AJ6" s="56" t="s">
        <v>13</v>
      </c>
      <c r="AK6" s="57"/>
      <c r="AL6" s="57"/>
      <c r="AM6" s="57"/>
      <c r="AN6" s="102"/>
      <c r="AO6" s="102"/>
    </row>
    <row r="7" spans="1:43" ht="13.5" customHeight="1" x14ac:dyDescent="0.2">
      <c r="A7" s="94"/>
      <c r="B7" s="102"/>
      <c r="C7" s="102"/>
      <c r="D7" s="96"/>
      <c r="E7" s="70"/>
      <c r="F7" s="118"/>
      <c r="G7" s="67"/>
      <c r="H7" s="67"/>
      <c r="I7" s="64"/>
      <c r="J7" s="67"/>
      <c r="K7" s="67"/>
      <c r="L7" s="67"/>
      <c r="M7" s="64"/>
      <c r="N7" s="67"/>
      <c r="O7" s="67"/>
      <c r="P7" s="120"/>
      <c r="Q7" s="64"/>
      <c r="R7" s="67"/>
      <c r="S7" s="70"/>
      <c r="T7" s="70"/>
      <c r="U7" s="70"/>
      <c r="V7" s="61"/>
      <c r="W7" s="91"/>
      <c r="X7" s="91"/>
      <c r="Y7" s="40" t="s">
        <v>161</v>
      </c>
      <c r="Z7" s="87"/>
      <c r="AA7" s="108"/>
      <c r="AB7" s="64"/>
      <c r="AC7" s="84"/>
      <c r="AD7" s="57"/>
      <c r="AE7" s="57"/>
      <c r="AF7" s="57"/>
      <c r="AG7" s="57"/>
      <c r="AH7" s="57"/>
      <c r="AI7" s="57"/>
      <c r="AJ7" s="57"/>
      <c r="AK7" s="57"/>
      <c r="AL7" s="57"/>
      <c r="AM7" s="57"/>
      <c r="AN7" s="102"/>
      <c r="AO7" s="102"/>
    </row>
    <row r="8" spans="1:43" ht="18" customHeight="1" x14ac:dyDescent="0.2">
      <c r="A8" s="94"/>
      <c r="B8" s="102"/>
      <c r="C8" s="102"/>
      <c r="D8" s="96"/>
      <c r="E8" s="70"/>
      <c r="F8" s="118"/>
      <c r="G8" s="67"/>
      <c r="H8" s="67"/>
      <c r="I8" s="64"/>
      <c r="J8" s="67"/>
      <c r="K8" s="67"/>
      <c r="L8" s="67"/>
      <c r="M8" s="64"/>
      <c r="N8" s="67"/>
      <c r="O8" s="67"/>
      <c r="P8" s="67" t="s">
        <v>303</v>
      </c>
      <c r="Q8" s="64"/>
      <c r="R8" s="67"/>
      <c r="S8" s="70"/>
      <c r="T8" s="70"/>
      <c r="U8" s="70"/>
      <c r="V8" s="61"/>
      <c r="W8" s="91"/>
      <c r="X8" s="91"/>
      <c r="Y8" s="40" t="s">
        <v>162</v>
      </c>
      <c r="Z8" s="87"/>
      <c r="AA8" s="108"/>
      <c r="AB8" s="64"/>
      <c r="AC8" s="84"/>
      <c r="AD8" s="57"/>
      <c r="AE8" s="57"/>
      <c r="AF8" s="57"/>
      <c r="AG8" s="57"/>
      <c r="AH8" s="57"/>
      <c r="AI8" s="57"/>
      <c r="AJ8" s="57"/>
      <c r="AK8" s="57"/>
      <c r="AL8" s="57"/>
      <c r="AM8" s="57"/>
      <c r="AN8" s="102"/>
      <c r="AO8" s="102"/>
    </row>
    <row r="9" spans="1:43" ht="15.65" customHeight="1" x14ac:dyDescent="0.2">
      <c r="A9" s="94"/>
      <c r="B9" s="102"/>
      <c r="C9" s="102"/>
      <c r="D9" s="97"/>
      <c r="E9" s="70"/>
      <c r="F9" s="119"/>
      <c r="G9" s="68"/>
      <c r="H9" s="68"/>
      <c r="I9" s="65"/>
      <c r="J9" s="68"/>
      <c r="K9" s="68"/>
      <c r="L9" s="68"/>
      <c r="M9" s="65"/>
      <c r="N9" s="68"/>
      <c r="O9" s="68"/>
      <c r="P9" s="68"/>
      <c r="Q9" s="65"/>
      <c r="R9" s="68"/>
      <c r="S9" s="70"/>
      <c r="T9" s="70"/>
      <c r="U9" s="70"/>
      <c r="V9" s="62"/>
      <c r="W9" s="92"/>
      <c r="X9" s="92"/>
      <c r="Y9" s="41"/>
      <c r="Z9" s="88"/>
      <c r="AA9" s="109"/>
      <c r="AB9" s="65"/>
      <c r="AC9" s="85"/>
      <c r="AD9" s="57"/>
      <c r="AE9" s="57"/>
      <c r="AF9" s="57"/>
      <c r="AG9" s="57"/>
      <c r="AH9" s="57"/>
      <c r="AI9" s="57"/>
      <c r="AJ9" s="57"/>
      <c r="AK9" s="57"/>
      <c r="AL9" s="57"/>
      <c r="AM9" s="57"/>
      <c r="AN9" s="102"/>
      <c r="AO9" s="102"/>
    </row>
    <row r="10" spans="1:43" ht="63" customHeight="1" x14ac:dyDescent="0.2">
      <c r="A10" s="95"/>
      <c r="B10" s="42"/>
      <c r="C10" s="42"/>
      <c r="D10" s="43"/>
      <c r="E10" s="43"/>
      <c r="F10" s="42"/>
      <c r="G10" s="44" t="s">
        <v>313</v>
      </c>
      <c r="H10" s="45"/>
      <c r="I10" s="45"/>
      <c r="J10" s="46"/>
      <c r="K10" s="44" t="s">
        <v>313</v>
      </c>
      <c r="L10" s="45"/>
      <c r="M10" s="45"/>
      <c r="N10" s="46"/>
      <c r="O10" s="47" t="s">
        <v>313</v>
      </c>
      <c r="P10" s="48"/>
      <c r="Q10" s="48"/>
      <c r="R10" s="48"/>
      <c r="S10" s="47" t="s">
        <v>312</v>
      </c>
      <c r="T10" s="48"/>
      <c r="U10" s="48"/>
      <c r="V10" s="48"/>
      <c r="W10" s="49"/>
      <c r="X10" s="49"/>
      <c r="Y10" s="50"/>
      <c r="Z10" s="51"/>
      <c r="AA10" s="51"/>
      <c r="AB10" s="51"/>
      <c r="AC10" s="51"/>
      <c r="AD10" s="42"/>
      <c r="AE10" s="42"/>
      <c r="AF10" s="42"/>
      <c r="AG10" s="42"/>
      <c r="AH10" s="42"/>
      <c r="AI10" s="42"/>
      <c r="AJ10" s="42"/>
      <c r="AK10" s="42"/>
      <c r="AL10" s="42"/>
      <c r="AM10" s="42"/>
      <c r="AN10" s="42"/>
      <c r="AO10" s="42"/>
    </row>
    <row r="11" spans="1:43" s="20" customFormat="1" ht="44.5" customHeight="1" x14ac:dyDescent="0.2">
      <c r="A11" s="54"/>
      <c r="B11" s="1" t="str">
        <f>IF(ｼｰﾄ0!C3="","",ｼｰﾄ0!C3)</f>
        <v>広島県</v>
      </c>
      <c r="C11" s="1" t="str">
        <f>IF(ｼｰﾄ0!C4="","",ｼｰﾄ0!C4)</f>
        <v>広島平野</v>
      </c>
      <c r="D11" s="1" t="str">
        <f>IF(OR(ｼｰﾄ1!D23&lt;&gt;"",ｼｰﾄ1!E23&lt;&gt;"",ｼｰﾄ1!F23&lt;&gt;""),"○","")</f>
        <v/>
      </c>
      <c r="E11" s="2">
        <f>IF(ｼｰﾄ3!C66&lt;&gt;"",ｼｰﾄ3!C66,"")</f>
        <v>35</v>
      </c>
      <c r="F11" s="2">
        <f>IF(ｼｰﾄ3!D66&lt;&gt;"",ｼｰﾄ3!D66,"")</f>
        <v>9</v>
      </c>
      <c r="G11" s="3">
        <f>IF(ｼｰﾄ1!D11&lt;&gt;"",ｼｰﾄ1!D11,"")</f>
        <v>20</v>
      </c>
      <c r="H11" s="4" t="str">
        <f>IF(ｼｰﾄ1!D9&lt;&gt;"",ｼｰﾄ1!D9,"")</f>
        <v>S３０～S４８</v>
      </c>
      <c r="I11" s="4" t="str">
        <f>IF(ｼｰﾄ1!D5&lt;&gt;"",ｼｰﾄ1!D5,"")</f>
        <v>958</v>
      </c>
      <c r="J11" s="4" t="str">
        <f>IF(ｼｰﾄ1!D6&lt;&gt;"",ｼｰﾄ1!D6,"")</f>
        <v>広島市南区</v>
      </c>
      <c r="K11" s="3" t="str">
        <f>IF(ｼｰﾄ1!E12&lt;&gt;"",ｼｰﾄ1!E12,"")</f>
        <v/>
      </c>
      <c r="L11" s="4" t="str">
        <f>IF(ｼｰﾄ1!E9&lt;&gt;"",ｼｰﾄ1!E9,"")</f>
        <v/>
      </c>
      <c r="M11" s="4" t="str">
        <f>IF(ｼｰﾄ1!E5&lt;&gt;"",ｼｰﾄ1!E5,"")</f>
        <v/>
      </c>
      <c r="N11" s="4" t="str">
        <f>IF(ｼｰﾄ1!E6&lt;&gt;"",ｼｰﾄ1!E6,"")</f>
        <v/>
      </c>
      <c r="O11" s="3">
        <f>IF(ｼｰﾄ1!F13&lt;&gt;"",ｼｰﾄ1!F13,"")</f>
        <v>0.2</v>
      </c>
      <c r="P11" s="4" t="str">
        <f>IF(ｼｰﾄ1!F9&lt;&gt;"",ｼｰﾄ1!F9,"")</f>
        <v>S６３</v>
      </c>
      <c r="Q11" s="4" t="str">
        <f>IF(ｼｰﾄ1!F5&lt;&gt;"",ｼｰﾄ1!F5,"")</f>
        <v>1667</v>
      </c>
      <c r="R11" s="4" t="str">
        <f>IF(ｼｰﾄ1!F6&lt;&gt;"",ｼｰﾄ1!F6,"")</f>
        <v>広島市東区愛宕町</v>
      </c>
      <c r="S11" s="4" t="str">
        <f>IF(ｼｰﾄ3!E66&lt;&gt;"",ｼｰﾄ3!E66,"")</f>
        <v>/</v>
      </c>
      <c r="T11" s="4" t="str">
        <f>IF(ｼｰﾄ3!F66&lt;&gt;"",ｼｰﾄ3!F66,"")</f>
        <v>/</v>
      </c>
      <c r="U11" s="4" t="str">
        <f>IF(ｼｰﾄ3!G66&lt;&gt;"",ｼｰﾄ3!G66,"")</f>
        <v>/</v>
      </c>
      <c r="V11" s="4" t="str">
        <f>IF(ｼｰﾄ3!H66&lt;&gt;"",ｼｰﾄ3!H66,"")</f>
        <v>/</v>
      </c>
      <c r="W11" s="5"/>
      <c r="X11" s="5"/>
      <c r="Y11" s="5" t="str">
        <f>IF(ｼｰﾄ3!I66&lt;&gt;"",ｼｰﾄ3!I66,"")</f>
        <v/>
      </c>
      <c r="Z11" s="6" t="str">
        <f>IF(ｼｰﾄ5!D15&lt;&gt;"",ｼｰﾄ5!D15,"")</f>
        <v/>
      </c>
      <c r="AA11" s="7">
        <f>IF(ｼｰﾄ5!D38="","",ｼｰﾄ5!D38)</f>
        <v>4</v>
      </c>
      <c r="AB11" s="7" t="str">
        <f>IF(ｼｰﾄ5!E38="","",ｼｰﾄ5!E38)</f>
        <v/>
      </c>
      <c r="AC11" s="7" t="str">
        <f>IF(ｼｰﾄ5!F38="","",ｼｰﾄ5!F38)</f>
        <v/>
      </c>
      <c r="AD11" s="1" t="e">
        <f>IF(#REF!="","",#REF!)</f>
        <v>#REF!</v>
      </c>
      <c r="AE11" s="1" t="e">
        <f>IF(#REF!="","",#REF!)</f>
        <v>#REF!</v>
      </c>
      <c r="AF11" s="1" t="e">
        <f>IF(#REF!="","",#REF!)</f>
        <v>#REF!</v>
      </c>
      <c r="AG11" s="1" t="e">
        <f>IF(#REF!="","",#REF!)</f>
        <v>#REF!</v>
      </c>
      <c r="AH11" s="1" t="e">
        <f>IF(#REF!="","",#REF!)</f>
        <v>#REF!</v>
      </c>
      <c r="AI11" s="1" t="e">
        <f>IF(#REF!="","",#REF!)</f>
        <v>#REF!</v>
      </c>
      <c r="AJ11" s="1" t="e">
        <f>IF(#REF!="","",#REF!)</f>
        <v>#REF!</v>
      </c>
      <c r="AK11" s="1" t="e">
        <f>IF(#REF!="","",#REF!)</f>
        <v>#REF!</v>
      </c>
      <c r="AL11" s="1" t="e">
        <f>IF(#REF!="","",#REF!)</f>
        <v>#REF!</v>
      </c>
      <c r="AM11" s="1" t="e">
        <f>IF(#REF!="","",#REF!)</f>
        <v>#REF!</v>
      </c>
      <c r="AN11" s="1" t="str">
        <f>IF(ｼｰﾄ0!C4="","",ｼｰﾄ0!C4)</f>
        <v>広島平野</v>
      </c>
      <c r="AO11" s="1" t="str">
        <f>IF(ｼｰﾄ0!C3="","",ｼｰﾄ0!C3)</f>
        <v>広島県</v>
      </c>
      <c r="AP11" s="19"/>
      <c r="AQ11" s="19"/>
    </row>
    <row r="12" spans="1:43" x14ac:dyDescent="0.2">
      <c r="F12" s="18"/>
      <c r="G12" s="18"/>
      <c r="H12" s="18"/>
      <c r="I12" s="18"/>
      <c r="J12" s="18"/>
      <c r="K12" s="18"/>
      <c r="L12" s="18"/>
      <c r="M12" s="18"/>
      <c r="N12" s="18"/>
      <c r="O12" s="18"/>
      <c r="P12" s="18"/>
      <c r="Q12" s="18"/>
      <c r="R12" s="18"/>
      <c r="S12" s="53"/>
      <c r="T12" s="53"/>
      <c r="U12" s="53"/>
      <c r="V12" s="53"/>
      <c r="W12" s="53"/>
      <c r="X12" s="53"/>
      <c r="Y12" s="53"/>
    </row>
    <row r="13" spans="1:43" ht="19" x14ac:dyDescent="0.2">
      <c r="B13" s="21"/>
      <c r="E13" s="17"/>
      <c r="F13" s="17"/>
      <c r="G13" s="17"/>
      <c r="H13" s="17"/>
      <c r="I13" s="17"/>
      <c r="J13" s="17"/>
      <c r="K13" s="17"/>
      <c r="L13" s="17"/>
      <c r="M13" s="17"/>
      <c r="N13" s="17"/>
      <c r="O13" s="17"/>
      <c r="P13" s="17"/>
      <c r="Q13" s="17"/>
      <c r="R13" s="17"/>
      <c r="S13" s="18"/>
      <c r="T13" s="18"/>
      <c r="U13" s="18"/>
      <c r="V13" s="55"/>
      <c r="W13" s="55"/>
      <c r="X13" s="55"/>
      <c r="Y13" s="55"/>
    </row>
    <row r="14" spans="1:43" s="22" customFormat="1" ht="19" x14ac:dyDescent="0.2">
      <c r="D14" s="20"/>
      <c r="K14" s="21"/>
      <c r="L14" s="21"/>
      <c r="M14" s="21"/>
      <c r="N14" s="21"/>
      <c r="O14" s="21"/>
      <c r="P14" s="21"/>
      <c r="Q14" s="21"/>
      <c r="R14" s="23"/>
      <c r="S14" s="23"/>
      <c r="V14" s="24"/>
      <c r="W14" s="24"/>
      <c r="X14" s="24"/>
      <c r="Y14" s="24"/>
      <c r="AE14" s="23"/>
      <c r="AF14" s="23"/>
    </row>
    <row r="15" spans="1:43" s="22" customFormat="1" ht="32" x14ac:dyDescent="0.2">
      <c r="D15" s="20"/>
      <c r="G15" s="23"/>
      <c r="H15" s="23"/>
      <c r="I15" s="23"/>
      <c r="J15" s="23"/>
      <c r="K15" s="23"/>
      <c r="L15" s="23"/>
      <c r="M15" s="23"/>
      <c r="N15" s="23"/>
      <c r="O15" s="23"/>
      <c r="P15" s="23"/>
      <c r="Q15" s="23"/>
      <c r="V15" s="24"/>
      <c r="W15" s="24"/>
      <c r="X15" s="24"/>
      <c r="Y15" s="24"/>
      <c r="AE15" s="25" t="s">
        <v>15</v>
      </c>
      <c r="AF15" s="23"/>
    </row>
    <row r="16" spans="1:43" s="22" customFormat="1" x14ac:dyDescent="0.2">
      <c r="D16" s="20"/>
      <c r="G16" s="23"/>
      <c r="H16" s="23"/>
      <c r="I16" s="23"/>
      <c r="J16" s="23"/>
      <c r="K16" s="23"/>
      <c r="L16" s="23"/>
      <c r="M16" s="23"/>
      <c r="N16" s="23"/>
      <c r="O16" s="23"/>
      <c r="P16" s="23"/>
      <c r="Q16" s="23"/>
      <c r="V16" s="24"/>
      <c r="W16" s="24"/>
      <c r="X16" s="24"/>
      <c r="Y16" s="24"/>
    </row>
    <row r="17" spans="4:25" s="22" customFormat="1" x14ac:dyDescent="0.2">
      <c r="D17" s="20"/>
      <c r="V17" s="24"/>
      <c r="W17" s="24"/>
      <c r="X17" s="24"/>
      <c r="Y17" s="24"/>
    </row>
    <row r="18" spans="4:25" s="22" customFormat="1" x14ac:dyDescent="0.2">
      <c r="D18" s="20"/>
      <c r="V18" s="24"/>
      <c r="W18" s="24"/>
      <c r="X18" s="24"/>
      <c r="Y18" s="24"/>
    </row>
    <row r="19" spans="4:25" s="22" customFormat="1" x14ac:dyDescent="0.2">
      <c r="D19" s="20"/>
      <c r="V19" s="24"/>
      <c r="W19" s="24"/>
      <c r="X19" s="24"/>
      <c r="Y19" s="24"/>
    </row>
    <row r="20" spans="4:25" s="22" customFormat="1" ht="32.5" customHeight="1" x14ac:dyDescent="0.2">
      <c r="D20" s="20"/>
      <c r="V20" s="24"/>
      <c r="W20" s="24"/>
      <c r="X20" s="24"/>
      <c r="Y20" s="24"/>
    </row>
    <row r="21" spans="4:25" s="22" customFormat="1" x14ac:dyDescent="0.2">
      <c r="D21" s="20"/>
      <c r="V21" s="24"/>
      <c r="W21" s="24"/>
      <c r="X21" s="24"/>
      <c r="Y21" s="24"/>
    </row>
    <row r="22" spans="4:25" s="22" customFormat="1" x14ac:dyDescent="0.2">
      <c r="D22" s="20"/>
      <c r="V22" s="24"/>
      <c r="W22" s="24"/>
      <c r="X22" s="24"/>
      <c r="Y22" s="24"/>
    </row>
    <row r="23" spans="4:25" s="22" customFormat="1" x14ac:dyDescent="0.2">
      <c r="D23" s="20"/>
      <c r="V23" s="24"/>
      <c r="W23" s="24"/>
      <c r="X23" s="24"/>
      <c r="Y23" s="24"/>
    </row>
    <row r="24" spans="4:25" s="22" customFormat="1" x14ac:dyDescent="0.2">
      <c r="D24" s="20"/>
      <c r="V24" s="24"/>
      <c r="W24" s="24"/>
      <c r="X24" s="24"/>
      <c r="Y24" s="24"/>
    </row>
    <row r="25" spans="4:25" s="22" customFormat="1" x14ac:dyDescent="0.2">
      <c r="D25" s="20"/>
      <c r="V25" s="24"/>
      <c r="W25" s="24"/>
      <c r="X25" s="24"/>
      <c r="Y25" s="24"/>
    </row>
    <row r="26" spans="4:25" s="22" customFormat="1" x14ac:dyDescent="0.2">
      <c r="D26" s="20"/>
      <c r="V26" s="24"/>
      <c r="W26" s="24"/>
      <c r="X26" s="24"/>
      <c r="Y26" s="24"/>
    </row>
    <row r="27" spans="4:25" s="22" customFormat="1" x14ac:dyDescent="0.2">
      <c r="D27" s="20"/>
      <c r="V27" s="24"/>
      <c r="W27" s="24"/>
      <c r="X27" s="24"/>
      <c r="Y27" s="24"/>
    </row>
    <row r="32" spans="4:25" ht="19" x14ac:dyDescent="0.2">
      <c r="F32" s="17"/>
      <c r="G32" s="17"/>
      <c r="H32" s="17"/>
      <c r="I32" s="17"/>
      <c r="J32" s="17"/>
      <c r="K32" s="18"/>
      <c r="L32" s="18"/>
      <c r="M32" s="18"/>
      <c r="N32" s="18"/>
      <c r="O32" s="18"/>
      <c r="P32" s="18"/>
      <c r="Q32" s="18"/>
      <c r="R32" s="18"/>
      <c r="S32" s="18"/>
    </row>
    <row r="33" spans="6:19" ht="19" x14ac:dyDescent="0.2">
      <c r="F33" s="26"/>
      <c r="G33" s="26"/>
      <c r="H33" s="26"/>
      <c r="I33" s="26"/>
      <c r="J33" s="26"/>
      <c r="K33" s="26"/>
      <c r="L33" s="26"/>
      <c r="M33" s="26"/>
      <c r="N33" s="26"/>
      <c r="O33" s="26"/>
      <c r="P33" s="26"/>
      <c r="Q33" s="26"/>
      <c r="R33" s="26"/>
      <c r="S33" s="18"/>
    </row>
    <row r="34" spans="6:19" ht="19" x14ac:dyDescent="0.2">
      <c r="F34" s="26"/>
      <c r="G34" s="26"/>
      <c r="H34" s="26"/>
      <c r="I34" s="26"/>
      <c r="J34" s="26"/>
      <c r="K34" s="26"/>
      <c r="L34" s="26"/>
      <c r="M34" s="26"/>
      <c r="N34" s="26"/>
      <c r="O34" s="26"/>
      <c r="P34" s="26"/>
      <c r="Q34" s="26"/>
      <c r="R34" s="26"/>
      <c r="S34" s="18"/>
    </row>
    <row r="35" spans="6:19" ht="19" x14ac:dyDescent="0.2">
      <c r="F35" s="27"/>
      <c r="G35" s="27"/>
      <c r="H35" s="27"/>
      <c r="I35" s="27"/>
      <c r="J35" s="27"/>
      <c r="K35" s="27"/>
      <c r="L35" s="27"/>
      <c r="M35" s="27"/>
      <c r="N35" s="27"/>
      <c r="O35" s="27"/>
      <c r="P35" s="27"/>
      <c r="Q35" s="27"/>
      <c r="R35" s="27"/>
      <c r="S35" s="18"/>
    </row>
    <row r="36" spans="6:19" ht="19" x14ac:dyDescent="0.2">
      <c r="F36" s="27"/>
      <c r="G36" s="27"/>
      <c r="H36" s="27"/>
      <c r="I36" s="27"/>
      <c r="J36" s="27"/>
      <c r="K36" s="27"/>
      <c r="L36" s="27"/>
      <c r="M36" s="27"/>
      <c r="N36" s="27"/>
      <c r="O36" s="27"/>
      <c r="P36" s="27"/>
      <c r="Q36" s="27"/>
      <c r="R36" s="27"/>
      <c r="S36" s="18"/>
    </row>
    <row r="37" spans="6:19" ht="19" x14ac:dyDescent="0.2">
      <c r="F37" s="26"/>
      <c r="G37" s="26"/>
      <c r="H37" s="26"/>
      <c r="I37" s="26"/>
      <c r="J37" s="26"/>
      <c r="K37" s="26"/>
      <c r="L37" s="26"/>
      <c r="M37" s="26"/>
      <c r="N37" s="26"/>
      <c r="O37" s="26"/>
      <c r="P37" s="26"/>
      <c r="Q37" s="26"/>
      <c r="R37" s="26"/>
      <c r="S37" s="26"/>
    </row>
    <row r="52" spans="29:29" x14ac:dyDescent="0.2">
      <c r="AC52" s="12" t="s">
        <v>275</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9"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zoomScale="70" zoomScaleNormal="70" workbookViewId="0">
      <selection sqref="A1:B1"/>
    </sheetView>
  </sheetViews>
  <sheetFormatPr defaultColWidth="8.7265625" defaultRowHeight="16" outlineLevelRow="1" outlineLevelCol="1" x14ac:dyDescent="0.2"/>
  <cols>
    <col min="1" max="1" width="8.6328125" style="126" customWidth="1"/>
    <col min="2" max="2" width="66.26953125" style="126" customWidth="1"/>
    <col min="3" max="3" width="5.90625" style="126" customWidth="1"/>
    <col min="4" max="4" width="7" style="140" hidden="1" customWidth="1" outlineLevel="1"/>
    <col min="5" max="5" width="7.90625" style="11" hidden="1" customWidth="1" outlineLevel="1"/>
    <col min="6" max="6" width="53.90625" style="140" hidden="1" customWidth="1" outlineLevel="1"/>
    <col min="7" max="7" width="8.90625" style="126" collapsed="1"/>
    <col min="8" max="16384" width="8.7265625" style="126"/>
  </cols>
  <sheetData>
    <row r="1" spans="1:6" ht="24.75" customHeight="1" x14ac:dyDescent="0.2">
      <c r="A1" s="121" t="s">
        <v>422</v>
      </c>
      <c r="B1" s="121"/>
      <c r="C1" s="122"/>
      <c r="D1" s="123" t="s">
        <v>230</v>
      </c>
      <c r="E1" s="124"/>
      <c r="F1" s="125"/>
    </row>
    <row r="2" spans="1:6" ht="15" customHeight="1" x14ac:dyDescent="0.2">
      <c r="A2" s="127" t="s">
        <v>236</v>
      </c>
      <c r="B2" s="128"/>
      <c r="D2" s="129" t="s">
        <v>138</v>
      </c>
      <c r="E2" s="130"/>
      <c r="F2" s="130"/>
    </row>
    <row r="3" spans="1:6" ht="15" customHeight="1" x14ac:dyDescent="0.2">
      <c r="A3" s="131" t="s">
        <v>278</v>
      </c>
      <c r="B3" s="132" t="s">
        <v>287</v>
      </c>
      <c r="D3" s="133"/>
      <c r="E3" s="134"/>
      <c r="F3" s="130"/>
    </row>
    <row r="4" spans="1:6" ht="13.15" customHeight="1" x14ac:dyDescent="0.2">
      <c r="A4" s="131" t="s">
        <v>279</v>
      </c>
      <c r="B4" s="132" t="s">
        <v>254</v>
      </c>
      <c r="D4" s="133"/>
      <c r="E4" s="134"/>
      <c r="F4" s="130"/>
    </row>
    <row r="5" spans="1:6" x14ac:dyDescent="0.2">
      <c r="A5" s="131" t="s">
        <v>280</v>
      </c>
      <c r="B5" s="135" t="s">
        <v>276</v>
      </c>
      <c r="D5" s="133"/>
      <c r="E5" s="136" t="s">
        <v>60</v>
      </c>
      <c r="F5" s="137" t="s">
        <v>198</v>
      </c>
    </row>
    <row r="6" spans="1:6" x14ac:dyDescent="0.2">
      <c r="A6" s="131" t="s">
        <v>281</v>
      </c>
      <c r="B6" s="135" t="s">
        <v>277</v>
      </c>
      <c r="D6" s="133"/>
      <c r="E6" s="136" t="s">
        <v>61</v>
      </c>
      <c r="F6" s="137" t="s">
        <v>199</v>
      </c>
    </row>
    <row r="7" spans="1:6" x14ac:dyDescent="0.2">
      <c r="A7" s="131" t="s">
        <v>282</v>
      </c>
      <c r="B7" s="135" t="s">
        <v>212</v>
      </c>
      <c r="D7" s="133"/>
      <c r="E7" s="136" t="s">
        <v>62</v>
      </c>
      <c r="F7" s="137" t="s">
        <v>63</v>
      </c>
    </row>
    <row r="8" spans="1:6" x14ac:dyDescent="0.2">
      <c r="A8" s="131" t="s">
        <v>283</v>
      </c>
      <c r="B8" s="135" t="s">
        <v>253</v>
      </c>
      <c r="D8" s="133"/>
      <c r="E8" s="136" t="s">
        <v>64</v>
      </c>
      <c r="F8" s="137" t="s">
        <v>65</v>
      </c>
    </row>
    <row r="9" spans="1:6" x14ac:dyDescent="0.2">
      <c r="A9" s="131" t="s">
        <v>284</v>
      </c>
      <c r="B9" s="135" t="s">
        <v>65</v>
      </c>
      <c r="D9" s="133"/>
      <c r="E9" s="136" t="s">
        <v>66</v>
      </c>
      <c r="F9" s="137" t="s">
        <v>67</v>
      </c>
    </row>
    <row r="10" spans="1:6" x14ac:dyDescent="0.2">
      <c r="A10" s="131" t="s">
        <v>285</v>
      </c>
      <c r="B10" s="135" t="s">
        <v>234</v>
      </c>
      <c r="D10" s="133"/>
      <c r="E10" s="136" t="s">
        <v>98</v>
      </c>
      <c r="F10" s="137" t="s">
        <v>99</v>
      </c>
    </row>
    <row r="11" spans="1:6" x14ac:dyDescent="0.2">
      <c r="A11" s="131" t="s">
        <v>286</v>
      </c>
      <c r="B11" s="135" t="s">
        <v>116</v>
      </c>
      <c r="D11" s="133"/>
      <c r="E11" s="136"/>
      <c r="F11" s="137"/>
    </row>
    <row r="12" spans="1:6" x14ac:dyDescent="0.2">
      <c r="D12" s="133"/>
      <c r="E12" s="136" t="s">
        <v>102</v>
      </c>
      <c r="F12" s="137" t="s">
        <v>194</v>
      </c>
    </row>
    <row r="13" spans="1:6" hidden="1" outlineLevel="1" x14ac:dyDescent="0.2">
      <c r="A13" s="133" t="s">
        <v>235</v>
      </c>
      <c r="B13" s="130"/>
      <c r="D13" s="133" t="s">
        <v>139</v>
      </c>
      <c r="E13" s="136"/>
      <c r="F13" s="130"/>
    </row>
    <row r="14" spans="1:6" hidden="1" outlineLevel="1" x14ac:dyDescent="0.2">
      <c r="A14" s="131" t="s">
        <v>237</v>
      </c>
      <c r="B14" s="135" t="s">
        <v>97</v>
      </c>
      <c r="D14" s="133"/>
      <c r="E14" s="136" t="s">
        <v>68</v>
      </c>
      <c r="F14" s="137" t="s">
        <v>69</v>
      </c>
    </row>
    <row r="15" spans="1:6" hidden="1" outlineLevel="1" x14ac:dyDescent="0.2">
      <c r="A15" s="131" t="s">
        <v>238</v>
      </c>
      <c r="B15" s="135" t="s">
        <v>99</v>
      </c>
      <c r="D15" s="133"/>
      <c r="E15" s="136" t="s">
        <v>70</v>
      </c>
      <c r="F15" s="137" t="s">
        <v>71</v>
      </c>
    </row>
    <row r="16" spans="1:6" hidden="1" outlineLevel="1" x14ac:dyDescent="0.2">
      <c r="A16" s="131" t="s">
        <v>239</v>
      </c>
      <c r="B16" s="135" t="s">
        <v>100</v>
      </c>
      <c r="D16" s="133"/>
      <c r="E16" s="136" t="s">
        <v>72</v>
      </c>
      <c r="F16" s="137" t="s">
        <v>73</v>
      </c>
    </row>
    <row r="17" spans="1:6" hidden="1" outlineLevel="1" x14ac:dyDescent="0.2">
      <c r="A17" s="131" t="s">
        <v>240</v>
      </c>
      <c r="B17" s="135" t="s">
        <v>101</v>
      </c>
      <c r="D17" s="133"/>
      <c r="E17" s="136" t="s">
        <v>74</v>
      </c>
      <c r="F17" s="137" t="s">
        <v>75</v>
      </c>
    </row>
    <row r="18" spans="1:6" hidden="1" outlineLevel="1" x14ac:dyDescent="0.2">
      <c r="A18" s="131" t="s">
        <v>241</v>
      </c>
      <c r="B18" s="135" t="s">
        <v>213</v>
      </c>
      <c r="D18" s="133"/>
      <c r="E18" s="136" t="s">
        <v>76</v>
      </c>
      <c r="F18" s="137" t="s">
        <v>77</v>
      </c>
    </row>
    <row r="19" spans="1:6" hidden="1" outlineLevel="1" x14ac:dyDescent="0.2">
      <c r="A19" s="131" t="s">
        <v>242</v>
      </c>
      <c r="B19" s="135" t="s">
        <v>214</v>
      </c>
      <c r="D19" s="133"/>
      <c r="E19" s="136" t="s">
        <v>78</v>
      </c>
      <c r="F19" s="137" t="s">
        <v>79</v>
      </c>
    </row>
    <row r="20" spans="1:6" hidden="1" outlineLevel="1" x14ac:dyDescent="0.2">
      <c r="A20" s="131" t="s">
        <v>243</v>
      </c>
      <c r="B20" s="135" t="s">
        <v>215</v>
      </c>
      <c r="D20" s="133" t="s">
        <v>140</v>
      </c>
      <c r="E20" s="136"/>
      <c r="F20" s="130"/>
    </row>
    <row r="21" spans="1:6" hidden="1" outlineLevel="1" x14ac:dyDescent="0.2">
      <c r="A21" s="131" t="s">
        <v>244</v>
      </c>
      <c r="B21" s="135" t="s">
        <v>216</v>
      </c>
      <c r="D21" s="133"/>
      <c r="E21" s="136" t="s">
        <v>80</v>
      </c>
      <c r="F21" s="137" t="s">
        <v>81</v>
      </c>
    </row>
    <row r="22" spans="1:6" hidden="1" outlineLevel="1" x14ac:dyDescent="0.2">
      <c r="A22" s="131" t="s">
        <v>245</v>
      </c>
      <c r="B22" s="135" t="s">
        <v>200</v>
      </c>
      <c r="D22" s="133"/>
      <c r="E22" s="136" t="s">
        <v>82</v>
      </c>
      <c r="F22" s="137" t="s">
        <v>83</v>
      </c>
    </row>
    <row r="23" spans="1:6" hidden="1" outlineLevel="1" x14ac:dyDescent="0.2">
      <c r="A23" s="131" t="s">
        <v>246</v>
      </c>
      <c r="B23" s="135" t="s">
        <v>201</v>
      </c>
      <c r="D23" s="133"/>
      <c r="E23" s="136" t="s">
        <v>84</v>
      </c>
      <c r="F23" s="137" t="s">
        <v>85</v>
      </c>
    </row>
    <row r="24" spans="1:6" hidden="1" outlineLevel="1" x14ac:dyDescent="0.2">
      <c r="A24" s="131" t="s">
        <v>247</v>
      </c>
      <c r="B24" s="135" t="s">
        <v>217</v>
      </c>
      <c r="D24" s="133"/>
      <c r="E24" s="136" t="s">
        <v>86</v>
      </c>
      <c r="F24" s="137" t="s">
        <v>87</v>
      </c>
    </row>
    <row r="25" spans="1:6" hidden="1" outlineLevel="1" x14ac:dyDescent="0.2">
      <c r="A25" s="131" t="s">
        <v>248</v>
      </c>
      <c r="B25" s="135" t="s">
        <v>218</v>
      </c>
      <c r="D25" s="133"/>
      <c r="E25" s="136" t="s">
        <v>88</v>
      </c>
      <c r="F25" s="137" t="s">
        <v>89</v>
      </c>
    </row>
    <row r="26" spans="1:6" hidden="1" outlineLevel="1" x14ac:dyDescent="0.2">
      <c r="A26" s="131" t="s">
        <v>249</v>
      </c>
      <c r="B26" s="135" t="s">
        <v>219</v>
      </c>
      <c r="D26" s="133"/>
      <c r="E26" s="136" t="s">
        <v>90</v>
      </c>
      <c r="F26" s="137" t="s">
        <v>91</v>
      </c>
    </row>
    <row r="27" spans="1:6" hidden="1" outlineLevel="1" x14ac:dyDescent="0.2">
      <c r="A27" s="131" t="s">
        <v>250</v>
      </c>
      <c r="B27" s="135" t="s">
        <v>220</v>
      </c>
      <c r="D27" s="133"/>
      <c r="E27" s="136" t="s">
        <v>92</v>
      </c>
      <c r="F27" s="137" t="s">
        <v>93</v>
      </c>
    </row>
    <row r="28" spans="1:6" hidden="1" outlineLevel="1" x14ac:dyDescent="0.2">
      <c r="A28" s="131" t="s">
        <v>251</v>
      </c>
      <c r="B28" s="135" t="s">
        <v>221</v>
      </c>
      <c r="D28" s="133"/>
      <c r="E28" s="136" t="s">
        <v>94</v>
      </c>
      <c r="F28" s="137" t="s">
        <v>95</v>
      </c>
    </row>
    <row r="29" spans="1:6" hidden="1" outlineLevel="1" x14ac:dyDescent="0.2">
      <c r="A29" s="131" t="s">
        <v>252</v>
      </c>
      <c r="B29" s="135" t="s">
        <v>222</v>
      </c>
      <c r="D29" s="133" t="s">
        <v>96</v>
      </c>
      <c r="E29" s="136"/>
      <c r="F29" s="130"/>
    </row>
    <row r="30" spans="1:6" collapsed="1" x14ac:dyDescent="0.2">
      <c r="B30" s="138"/>
      <c r="D30" s="133"/>
      <c r="E30" s="136" t="s">
        <v>103</v>
      </c>
      <c r="F30" s="137" t="s">
        <v>195</v>
      </c>
    </row>
    <row r="31" spans="1:6" collapsed="1" x14ac:dyDescent="0.2">
      <c r="A31" s="139"/>
      <c r="D31" s="133"/>
      <c r="E31" s="136" t="s">
        <v>104</v>
      </c>
      <c r="F31" s="137" t="s">
        <v>196</v>
      </c>
    </row>
    <row r="32" spans="1:6" x14ac:dyDescent="0.2">
      <c r="D32" s="133"/>
      <c r="E32" s="136" t="s">
        <v>105</v>
      </c>
      <c r="F32" s="137" t="s">
        <v>197</v>
      </c>
    </row>
    <row r="33" spans="4:6" x14ac:dyDescent="0.2">
      <c r="D33" s="133"/>
      <c r="E33" s="136" t="s">
        <v>106</v>
      </c>
      <c r="F33" s="137" t="s">
        <v>200</v>
      </c>
    </row>
    <row r="34" spans="4:6" x14ac:dyDescent="0.2">
      <c r="D34" s="133"/>
      <c r="E34" s="136" t="s">
        <v>107</v>
      </c>
      <c r="F34" s="137" t="s">
        <v>201</v>
      </c>
    </row>
    <row r="35" spans="4:6" x14ac:dyDescent="0.2">
      <c r="D35" s="133"/>
      <c r="E35" s="136" t="s">
        <v>108</v>
      </c>
      <c r="F35" s="137" t="s">
        <v>202</v>
      </c>
    </row>
    <row r="36" spans="4:6" x14ac:dyDescent="0.2">
      <c r="D36" s="133"/>
      <c r="E36" s="136" t="s">
        <v>109</v>
      </c>
      <c r="F36" s="137" t="s">
        <v>203</v>
      </c>
    </row>
    <row r="37" spans="4:6" x14ac:dyDescent="0.2">
      <c r="D37" s="133"/>
      <c r="E37" s="136" t="s">
        <v>110</v>
      </c>
      <c r="F37" s="137" t="s">
        <v>204</v>
      </c>
    </row>
    <row r="38" spans="4:6" x14ac:dyDescent="0.2">
      <c r="D38" s="133"/>
      <c r="E38" s="136" t="s">
        <v>111</v>
      </c>
      <c r="F38" s="137" t="s">
        <v>205</v>
      </c>
    </row>
    <row r="39" spans="4:6" x14ac:dyDescent="0.2">
      <c r="D39" s="133"/>
      <c r="E39" s="136" t="s">
        <v>112</v>
      </c>
      <c r="F39" s="137" t="s">
        <v>206</v>
      </c>
    </row>
    <row r="40" spans="4:6" x14ac:dyDescent="0.2">
      <c r="D40" s="133"/>
      <c r="E40" s="136" t="s">
        <v>113</v>
      </c>
      <c r="F40" s="137" t="s">
        <v>207</v>
      </c>
    </row>
    <row r="41" spans="4:6" x14ac:dyDescent="0.2">
      <c r="D41" s="133" t="s">
        <v>114</v>
      </c>
      <c r="E41" s="136"/>
      <c r="F41" s="130"/>
    </row>
    <row r="42" spans="4:6" x14ac:dyDescent="0.2">
      <c r="D42" s="133"/>
      <c r="E42" s="136" t="s">
        <v>115</v>
      </c>
      <c r="F42" s="137" t="s">
        <v>116</v>
      </c>
    </row>
    <row r="43" spans="4:6" x14ac:dyDescent="0.2">
      <c r="D43" s="133"/>
      <c r="E43" s="136" t="s">
        <v>117</v>
      </c>
      <c r="F43" s="137" t="s">
        <v>118</v>
      </c>
    </row>
    <row r="44" spans="4:6" x14ac:dyDescent="0.2">
      <c r="D44" s="133"/>
      <c r="E44" s="136" t="s">
        <v>119</v>
      </c>
      <c r="F44" s="137" t="s">
        <v>120</v>
      </c>
    </row>
    <row r="45" spans="4:6" x14ac:dyDescent="0.2">
      <c r="D45" s="133"/>
      <c r="E45" s="136" t="s">
        <v>121</v>
      </c>
      <c r="F45" s="137" t="s">
        <v>122</v>
      </c>
    </row>
    <row r="46" spans="4:6" x14ac:dyDescent="0.2">
      <c r="D46" s="133"/>
      <c r="E46" s="136" t="s">
        <v>123</v>
      </c>
      <c r="F46" s="137" t="s">
        <v>124</v>
      </c>
    </row>
    <row r="47" spans="4:6" x14ac:dyDescent="0.2">
      <c r="D47" s="133"/>
      <c r="E47" s="136" t="s">
        <v>125</v>
      </c>
      <c r="F47" s="137" t="s">
        <v>126</v>
      </c>
    </row>
    <row r="48" spans="4:6" x14ac:dyDescent="0.2">
      <c r="D48" s="133"/>
      <c r="E48" s="136" t="s">
        <v>127</v>
      </c>
      <c r="F48" s="137" t="s">
        <v>128</v>
      </c>
    </row>
    <row r="49" spans="4:6" x14ac:dyDescent="0.2">
      <c r="D49" s="133" t="s">
        <v>129</v>
      </c>
      <c r="E49" s="136"/>
      <c r="F49" s="130"/>
    </row>
    <row r="50" spans="4:6" ht="26.25" customHeight="1" x14ac:dyDescent="0.2">
      <c r="D50" s="133"/>
      <c r="E50" s="136" t="s">
        <v>130</v>
      </c>
      <c r="F50" s="137" t="s">
        <v>131</v>
      </c>
    </row>
    <row r="51" spans="4:6" x14ac:dyDescent="0.2">
      <c r="D51" s="133"/>
      <c r="E51" s="136" t="s">
        <v>132</v>
      </c>
      <c r="F51" s="137" t="s">
        <v>133</v>
      </c>
    </row>
    <row r="52" spans="4:6" x14ac:dyDescent="0.2">
      <c r="D52" s="133"/>
      <c r="E52" s="136" t="s">
        <v>134</v>
      </c>
      <c r="F52" s="137" t="s">
        <v>135</v>
      </c>
    </row>
    <row r="53" spans="4:6" x14ac:dyDescent="0.2">
      <c r="D53" s="133"/>
      <c r="E53" s="136" t="s">
        <v>141</v>
      </c>
      <c r="F53" s="137" t="s">
        <v>142</v>
      </c>
    </row>
    <row r="54" spans="4:6" x14ac:dyDescent="0.2">
      <c r="F54" s="141"/>
    </row>
    <row r="55" spans="4:6" x14ac:dyDescent="0.2">
      <c r="F55" s="140" t="s">
        <v>231</v>
      </c>
    </row>
    <row r="57" spans="4:6" x14ac:dyDescent="0.2">
      <c r="D57" s="140" t="s">
        <v>136</v>
      </c>
    </row>
  </sheetData>
  <mergeCells count="3">
    <mergeCell ref="A1:B1"/>
    <mergeCell ref="D1:F1"/>
    <mergeCell ref="A2:B2"/>
  </mergeCells>
  <phoneticPr fontId="4"/>
  <pageMargins left="0.70866141732283472" right="0.70866141732283472" top="0.74803149606299213" bottom="0.74803149606299213" header="0.31496062992125984" footer="0.31496062992125984"/>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B1:AW22"/>
  <sheetViews>
    <sheetView showGridLines="0" zoomScale="70" zoomScaleNormal="70" zoomScaleSheetLayoutView="100" workbookViewId="0"/>
  </sheetViews>
  <sheetFormatPr defaultColWidth="9" defaultRowHeight="17.5" x14ac:dyDescent="0.2"/>
  <cols>
    <col min="1" max="1" width="2.90625" style="150" customWidth="1"/>
    <col min="2" max="2" width="11.90625" style="150" bestFit="1" customWidth="1"/>
    <col min="3" max="3" width="39.08984375" style="150" customWidth="1"/>
    <col min="4" max="4" width="9" style="150" customWidth="1"/>
    <col min="5" max="6" width="12.7265625" style="150" customWidth="1"/>
    <col min="7" max="7" width="9" style="150" customWidth="1"/>
    <col min="8" max="9" width="9" style="150"/>
    <col min="10" max="10" width="9.7265625" style="150" bestFit="1" customWidth="1"/>
    <col min="11" max="14" width="9" style="150"/>
    <col min="15" max="15" width="11" style="150" customWidth="1"/>
    <col min="16" max="17" width="14.08984375" style="150" bestFit="1" customWidth="1"/>
    <col min="18" max="30" width="9" style="150"/>
    <col min="31" max="31" width="11" style="150" customWidth="1"/>
    <col min="32" max="44" width="9" style="150"/>
    <col min="45" max="45" width="10.08984375" style="150" customWidth="1"/>
    <col min="46" max="46" width="9" style="150"/>
    <col min="47" max="47" width="11" style="150" customWidth="1"/>
    <col min="48" max="16384" width="9" style="150"/>
  </cols>
  <sheetData>
    <row r="1" spans="2:48" s="144" customFormat="1" ht="19.5" customHeight="1" x14ac:dyDescent="0.2">
      <c r="B1" s="142"/>
      <c r="C1" s="143" t="s">
        <v>423</v>
      </c>
    </row>
    <row r="2" spans="2:48" s="144" customFormat="1" ht="16.5" customHeight="1" x14ac:dyDescent="0.2">
      <c r="B2" s="145"/>
      <c r="C2" s="146"/>
    </row>
    <row r="3" spans="2:48" s="144" customFormat="1" ht="33" customHeight="1" x14ac:dyDescent="0.2">
      <c r="B3" s="147" t="s">
        <v>317</v>
      </c>
      <c r="C3" s="148" t="s">
        <v>376</v>
      </c>
    </row>
    <row r="4" spans="2:48" s="144" customFormat="1" ht="35.15" customHeight="1" x14ac:dyDescent="0.2">
      <c r="B4" s="147" t="s">
        <v>36</v>
      </c>
      <c r="C4" s="149" t="s">
        <v>418</v>
      </c>
    </row>
    <row r="9" spans="2:48" hidden="1" x14ac:dyDescent="0.2"/>
    <row r="10" spans="2:48" hidden="1" x14ac:dyDescent="0.2">
      <c r="B10" s="150" t="s">
        <v>409</v>
      </c>
      <c r="C10" s="150" t="s">
        <v>411</v>
      </c>
      <c r="D10" s="150" t="s">
        <v>395</v>
      </c>
      <c r="E10" s="150" t="s">
        <v>324</v>
      </c>
      <c r="F10" s="150" t="s">
        <v>328</v>
      </c>
      <c r="G10" s="150" t="s">
        <v>255</v>
      </c>
      <c r="H10" s="150" t="s">
        <v>332</v>
      </c>
      <c r="I10" s="150" t="s">
        <v>336</v>
      </c>
      <c r="J10" s="150" t="s">
        <v>338</v>
      </c>
      <c r="K10" s="150" t="s">
        <v>339</v>
      </c>
      <c r="L10" s="150" t="s">
        <v>340</v>
      </c>
      <c r="M10" s="150" t="s">
        <v>341</v>
      </c>
      <c r="N10" s="150" t="s">
        <v>344</v>
      </c>
      <c r="O10" s="150" t="s">
        <v>256</v>
      </c>
      <c r="P10" s="150" t="s">
        <v>346</v>
      </c>
      <c r="Q10" s="150" t="s">
        <v>352</v>
      </c>
      <c r="R10" s="150" t="s">
        <v>354</v>
      </c>
      <c r="S10" s="150" t="s">
        <v>257</v>
      </c>
      <c r="T10" s="150" t="s">
        <v>358</v>
      </c>
      <c r="U10" s="150" t="s">
        <v>360</v>
      </c>
      <c r="V10" s="150" t="s">
        <v>362</v>
      </c>
      <c r="W10" s="150" t="s">
        <v>258</v>
      </c>
      <c r="X10" s="150" t="s">
        <v>259</v>
      </c>
      <c r="Y10" s="150" t="s">
        <v>260</v>
      </c>
      <c r="Z10" s="150" t="s">
        <v>396</v>
      </c>
      <c r="AA10" s="150" t="s">
        <v>368</v>
      </c>
      <c r="AB10" s="150" t="s">
        <v>261</v>
      </c>
      <c r="AC10" s="150" t="s">
        <v>371</v>
      </c>
      <c r="AD10" s="150" t="s">
        <v>397</v>
      </c>
      <c r="AE10" s="150" t="s">
        <v>398</v>
      </c>
      <c r="AF10" s="150" t="s">
        <v>262</v>
      </c>
      <c r="AG10" s="150" t="s">
        <v>399</v>
      </c>
      <c r="AH10" s="150" t="s">
        <v>263</v>
      </c>
      <c r="AI10" s="150" t="s">
        <v>376</v>
      </c>
      <c r="AJ10" s="150" t="s">
        <v>400</v>
      </c>
      <c r="AK10" s="150" t="s">
        <v>264</v>
      </c>
      <c r="AL10" s="150" t="s">
        <v>378</v>
      </c>
      <c r="AM10" s="150" t="s">
        <v>401</v>
      </c>
      <c r="AN10" s="150" t="s">
        <v>381</v>
      </c>
      <c r="AO10" s="150" t="s">
        <v>382</v>
      </c>
      <c r="AP10" s="150" t="s">
        <v>265</v>
      </c>
      <c r="AQ10" s="150" t="s">
        <v>384</v>
      </c>
      <c r="AR10" s="150" t="s">
        <v>266</v>
      </c>
      <c r="AS10" s="150" t="s">
        <v>387</v>
      </c>
      <c r="AT10" s="150" t="s">
        <v>389</v>
      </c>
      <c r="AU10" s="150" t="s">
        <v>391</v>
      </c>
      <c r="AV10" s="150" t="s">
        <v>393</v>
      </c>
    </row>
    <row r="11" spans="2:48" hidden="1" x14ac:dyDescent="0.2">
      <c r="B11" s="150" t="s">
        <v>319</v>
      </c>
      <c r="C11" s="150" t="s">
        <v>412</v>
      </c>
      <c r="D11" s="150" t="s">
        <v>407</v>
      </c>
      <c r="E11" s="150" t="s">
        <v>325</v>
      </c>
      <c r="F11" s="150" t="s">
        <v>329</v>
      </c>
      <c r="G11" s="150" t="s">
        <v>330</v>
      </c>
      <c r="H11" s="150" t="s">
        <v>333</v>
      </c>
      <c r="I11" s="150" t="s">
        <v>337</v>
      </c>
      <c r="J11" s="150" t="s">
        <v>337</v>
      </c>
      <c r="K11" s="150" t="s">
        <v>337</v>
      </c>
      <c r="L11" s="150" t="s">
        <v>337</v>
      </c>
      <c r="M11" s="150" t="s">
        <v>342</v>
      </c>
      <c r="N11" s="150" t="s">
        <v>342</v>
      </c>
      <c r="O11" s="150" t="s">
        <v>342</v>
      </c>
      <c r="P11" s="150" t="s">
        <v>347</v>
      </c>
      <c r="Q11" s="150" t="s">
        <v>353</v>
      </c>
      <c r="R11" s="150" t="s">
        <v>355</v>
      </c>
      <c r="S11" s="150" t="s">
        <v>357</v>
      </c>
      <c r="T11" s="150" t="s">
        <v>359</v>
      </c>
      <c r="U11" s="150" t="s">
        <v>361</v>
      </c>
      <c r="V11" s="150" t="s">
        <v>363</v>
      </c>
      <c r="W11" s="150" t="s">
        <v>364</v>
      </c>
      <c r="X11" s="150" t="s">
        <v>363</v>
      </c>
      <c r="Y11" s="150" t="s">
        <v>367</v>
      </c>
      <c r="Z11" s="150" t="s">
        <v>406</v>
      </c>
      <c r="AA11" s="150" t="s">
        <v>369</v>
      </c>
      <c r="AB11" s="150" t="s">
        <v>370</v>
      </c>
      <c r="AC11" s="150" t="s">
        <v>372</v>
      </c>
      <c r="AD11" s="150" t="s">
        <v>402</v>
      </c>
      <c r="AE11" s="150" t="s">
        <v>408</v>
      </c>
      <c r="AF11" s="150" t="s">
        <v>417</v>
      </c>
      <c r="AG11" s="150" t="s">
        <v>403</v>
      </c>
      <c r="AH11" s="150" t="s">
        <v>375</v>
      </c>
      <c r="AI11" s="150" t="s">
        <v>418</v>
      </c>
      <c r="AJ11" s="150" t="s">
        <v>404</v>
      </c>
      <c r="AK11" s="150" t="s">
        <v>377</v>
      </c>
      <c r="AL11" s="150" t="s">
        <v>379</v>
      </c>
      <c r="AM11" s="150" t="s">
        <v>405</v>
      </c>
      <c r="AN11" s="150" t="s">
        <v>414</v>
      </c>
      <c r="AO11" s="150" t="s">
        <v>383</v>
      </c>
      <c r="AP11" s="150" t="s">
        <v>383</v>
      </c>
      <c r="AQ11" s="150" t="s">
        <v>385</v>
      </c>
      <c r="AR11" s="150" t="s">
        <v>386</v>
      </c>
      <c r="AS11" s="150" t="s">
        <v>388</v>
      </c>
      <c r="AT11" s="150" t="s">
        <v>390</v>
      </c>
      <c r="AU11" s="150" t="s">
        <v>392</v>
      </c>
      <c r="AV11" s="150" t="s">
        <v>394</v>
      </c>
    </row>
    <row r="12" spans="2:48" hidden="1" x14ac:dyDescent="0.2">
      <c r="B12" s="150" t="s">
        <v>320</v>
      </c>
      <c r="C12" s="150" t="s">
        <v>322</v>
      </c>
      <c r="E12" s="150" t="s">
        <v>326</v>
      </c>
      <c r="G12" s="150" t="s">
        <v>331</v>
      </c>
      <c r="H12" s="150" t="s">
        <v>334</v>
      </c>
      <c r="M12" s="150" t="s">
        <v>343</v>
      </c>
      <c r="O12" s="150" t="s">
        <v>345</v>
      </c>
      <c r="P12" s="150" t="s">
        <v>348</v>
      </c>
      <c r="R12" s="150" t="s">
        <v>356</v>
      </c>
      <c r="W12" s="150" t="s">
        <v>365</v>
      </c>
      <c r="X12" s="150" t="s">
        <v>419</v>
      </c>
      <c r="AC12" s="150" t="s">
        <v>373</v>
      </c>
      <c r="AL12" s="150" t="s">
        <v>380</v>
      </c>
    </row>
    <row r="13" spans="2:48" hidden="1" x14ac:dyDescent="0.2">
      <c r="B13" s="150" t="s">
        <v>321</v>
      </c>
      <c r="C13" s="150" t="s">
        <v>323</v>
      </c>
      <c r="E13" s="150" t="s">
        <v>415</v>
      </c>
      <c r="H13" s="150" t="s">
        <v>335</v>
      </c>
      <c r="O13" s="150" t="s">
        <v>410</v>
      </c>
      <c r="P13" s="150" t="s">
        <v>349</v>
      </c>
      <c r="W13" s="150" t="s">
        <v>366</v>
      </c>
      <c r="X13" s="150" t="s">
        <v>420</v>
      </c>
      <c r="AC13" s="150" t="s">
        <v>374</v>
      </c>
    </row>
    <row r="14" spans="2:48" hidden="1" x14ac:dyDescent="0.2">
      <c r="E14" s="150" t="s">
        <v>327</v>
      </c>
      <c r="P14" s="150" t="s">
        <v>350</v>
      </c>
      <c r="AC14" s="150" t="s">
        <v>370</v>
      </c>
    </row>
    <row r="15" spans="2:48" hidden="1" x14ac:dyDescent="0.2">
      <c r="P15" s="150" t="s">
        <v>351</v>
      </c>
    </row>
    <row r="16" spans="2:48" hidden="1" x14ac:dyDescent="0.2"/>
    <row r="17" spans="2:49" hidden="1" x14ac:dyDescent="0.2">
      <c r="B17" s="150" t="s">
        <v>409</v>
      </c>
      <c r="D17" s="150" t="s">
        <v>411</v>
      </c>
      <c r="E17" s="150" t="s">
        <v>395</v>
      </c>
      <c r="F17" s="150" t="s">
        <v>324</v>
      </c>
      <c r="G17" s="150" t="s">
        <v>328</v>
      </c>
      <c r="H17" s="150" t="s">
        <v>255</v>
      </c>
      <c r="I17" s="150" t="s">
        <v>332</v>
      </c>
      <c r="J17" s="150" t="s">
        <v>336</v>
      </c>
      <c r="K17" s="150" t="s">
        <v>338</v>
      </c>
      <c r="L17" s="150" t="s">
        <v>339</v>
      </c>
      <c r="M17" s="150" t="s">
        <v>340</v>
      </c>
      <c r="N17" s="150" t="s">
        <v>341</v>
      </c>
      <c r="O17" s="150" t="s">
        <v>344</v>
      </c>
      <c r="P17" s="150" t="s">
        <v>256</v>
      </c>
      <c r="Q17" s="150" t="s">
        <v>346</v>
      </c>
      <c r="R17" s="150" t="s">
        <v>352</v>
      </c>
      <c r="S17" s="150" t="s">
        <v>354</v>
      </c>
      <c r="T17" s="150" t="s">
        <v>257</v>
      </c>
      <c r="U17" s="150" t="s">
        <v>358</v>
      </c>
      <c r="V17" s="150" t="s">
        <v>360</v>
      </c>
      <c r="W17" s="150" t="s">
        <v>362</v>
      </c>
      <c r="X17" s="150" t="s">
        <v>258</v>
      </c>
      <c r="Y17" s="150" t="s">
        <v>259</v>
      </c>
      <c r="Z17" s="150" t="s">
        <v>260</v>
      </c>
      <c r="AA17" s="150" t="s">
        <v>396</v>
      </c>
      <c r="AB17" s="150" t="s">
        <v>368</v>
      </c>
      <c r="AC17" s="150" t="s">
        <v>261</v>
      </c>
      <c r="AD17" s="150" t="s">
        <v>371</v>
      </c>
      <c r="AE17" s="150" t="s">
        <v>397</v>
      </c>
      <c r="AF17" s="150" t="s">
        <v>398</v>
      </c>
      <c r="AG17" s="150" t="s">
        <v>262</v>
      </c>
      <c r="AH17" s="150" t="s">
        <v>399</v>
      </c>
      <c r="AI17" s="150" t="s">
        <v>263</v>
      </c>
      <c r="AJ17" s="150" t="s">
        <v>376</v>
      </c>
      <c r="AK17" s="150" t="s">
        <v>400</v>
      </c>
      <c r="AL17" s="150" t="s">
        <v>264</v>
      </c>
      <c r="AM17" s="150" t="s">
        <v>378</v>
      </c>
      <c r="AN17" s="150" t="s">
        <v>401</v>
      </c>
      <c r="AO17" s="150" t="s">
        <v>381</v>
      </c>
      <c r="AP17" s="150" t="s">
        <v>382</v>
      </c>
      <c r="AQ17" s="150" t="s">
        <v>265</v>
      </c>
      <c r="AR17" s="150" t="s">
        <v>384</v>
      </c>
      <c r="AS17" s="150" t="s">
        <v>266</v>
      </c>
      <c r="AT17" s="150" t="s">
        <v>387</v>
      </c>
      <c r="AU17" s="150" t="s">
        <v>389</v>
      </c>
      <c r="AV17" s="150" t="s">
        <v>391</v>
      </c>
      <c r="AW17" s="150" t="s">
        <v>393</v>
      </c>
    </row>
    <row r="18" spans="2:49" hidden="1" x14ac:dyDescent="0.2">
      <c r="B18" s="150" t="s">
        <v>319</v>
      </c>
      <c r="D18" s="150" t="s">
        <v>412</v>
      </c>
      <c r="E18" s="150" t="s">
        <v>407</v>
      </c>
      <c r="F18" s="150" t="s">
        <v>325</v>
      </c>
      <c r="G18" s="150" t="s">
        <v>329</v>
      </c>
      <c r="H18" s="150" t="s">
        <v>330</v>
      </c>
      <c r="I18" s="150" t="s">
        <v>333</v>
      </c>
      <c r="J18" s="150" t="s">
        <v>337</v>
      </c>
      <c r="K18" s="150" t="s">
        <v>337</v>
      </c>
      <c r="L18" s="150" t="s">
        <v>337</v>
      </c>
      <c r="M18" s="150" t="s">
        <v>337</v>
      </c>
      <c r="N18" s="150" t="s">
        <v>342</v>
      </c>
      <c r="O18" s="150" t="s">
        <v>342</v>
      </c>
      <c r="P18" s="150" t="s">
        <v>342</v>
      </c>
      <c r="Q18" s="150" t="s">
        <v>347</v>
      </c>
      <c r="R18" s="150" t="s">
        <v>353</v>
      </c>
      <c r="S18" s="150" t="s">
        <v>355</v>
      </c>
      <c r="T18" s="150" t="s">
        <v>357</v>
      </c>
      <c r="U18" s="150" t="s">
        <v>359</v>
      </c>
      <c r="V18" s="150" t="s">
        <v>361</v>
      </c>
      <c r="W18" s="150" t="s">
        <v>363</v>
      </c>
      <c r="X18" s="150" t="s">
        <v>364</v>
      </c>
      <c r="Y18" s="150" t="s">
        <v>363</v>
      </c>
      <c r="Z18" s="150" t="s">
        <v>367</v>
      </c>
      <c r="AA18" s="150" t="s">
        <v>406</v>
      </c>
      <c r="AB18" s="150" t="s">
        <v>369</v>
      </c>
      <c r="AC18" s="150" t="s">
        <v>370</v>
      </c>
      <c r="AD18" s="150" t="s">
        <v>372</v>
      </c>
      <c r="AE18" s="150" t="s">
        <v>402</v>
      </c>
      <c r="AF18" s="150" t="s">
        <v>408</v>
      </c>
      <c r="AG18" s="150" t="s">
        <v>417</v>
      </c>
      <c r="AH18" s="150" t="s">
        <v>403</v>
      </c>
      <c r="AI18" s="150" t="s">
        <v>375</v>
      </c>
      <c r="AJ18" s="150" t="s">
        <v>418</v>
      </c>
      <c r="AK18" s="150" t="s">
        <v>404</v>
      </c>
      <c r="AL18" s="150" t="s">
        <v>377</v>
      </c>
      <c r="AM18" s="150" t="s">
        <v>379</v>
      </c>
      <c r="AN18" s="150" t="s">
        <v>405</v>
      </c>
      <c r="AO18" s="150" t="s">
        <v>414</v>
      </c>
      <c r="AP18" s="150" t="s">
        <v>383</v>
      </c>
      <c r="AQ18" s="150" t="s">
        <v>383</v>
      </c>
      <c r="AR18" s="150" t="s">
        <v>385</v>
      </c>
      <c r="AS18" s="150" t="s">
        <v>386</v>
      </c>
      <c r="AT18" s="150" t="s">
        <v>388</v>
      </c>
      <c r="AU18" s="150" t="s">
        <v>390</v>
      </c>
      <c r="AV18" s="150" t="s">
        <v>392</v>
      </c>
      <c r="AW18" s="150" t="s">
        <v>394</v>
      </c>
    </row>
    <row r="19" spans="2:49" hidden="1" x14ac:dyDescent="0.2">
      <c r="B19" s="150" t="s">
        <v>320</v>
      </c>
      <c r="D19" s="150" t="s">
        <v>322</v>
      </c>
      <c r="F19" s="150" t="s">
        <v>326</v>
      </c>
      <c r="H19" s="150" t="s">
        <v>331</v>
      </c>
      <c r="I19" s="150" t="s">
        <v>334</v>
      </c>
      <c r="N19" s="150" t="s">
        <v>343</v>
      </c>
      <c r="P19" s="150" t="s">
        <v>345</v>
      </c>
      <c r="Q19" s="150" t="s">
        <v>348</v>
      </c>
      <c r="S19" s="150" t="s">
        <v>356</v>
      </c>
      <c r="X19" s="150" t="s">
        <v>365</v>
      </c>
      <c r="Y19" s="150" t="s">
        <v>419</v>
      </c>
      <c r="AD19" s="150" t="s">
        <v>373</v>
      </c>
      <c r="AM19" s="150" t="s">
        <v>380</v>
      </c>
    </row>
    <row r="20" spans="2:49" hidden="1" x14ac:dyDescent="0.2">
      <c r="B20" s="150" t="s">
        <v>321</v>
      </c>
      <c r="D20" s="150" t="s">
        <v>323</v>
      </c>
      <c r="F20" s="150" t="s">
        <v>415</v>
      </c>
      <c r="I20" s="150" t="s">
        <v>335</v>
      </c>
      <c r="P20" s="150" t="s">
        <v>410</v>
      </c>
      <c r="Q20" s="150" t="s">
        <v>349</v>
      </c>
      <c r="X20" s="150" t="s">
        <v>366</v>
      </c>
      <c r="Y20" s="150" t="s">
        <v>420</v>
      </c>
      <c r="AD20" s="150" t="s">
        <v>374</v>
      </c>
    </row>
    <row r="21" spans="2:49" hidden="1" x14ac:dyDescent="0.2">
      <c r="F21" s="150" t="s">
        <v>327</v>
      </c>
      <c r="Q21" s="150" t="s">
        <v>350</v>
      </c>
      <c r="AD21" s="150" t="s">
        <v>370</v>
      </c>
    </row>
    <row r="22" spans="2:49" hidden="1" x14ac:dyDescent="0.2">
      <c r="Q22" s="150" t="s">
        <v>351</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1"/>
  <sheetViews>
    <sheetView showGridLines="0" topLeftCell="B1" zoomScale="70" zoomScaleNormal="70" zoomScaleSheetLayoutView="100" workbookViewId="0">
      <selection activeCell="B2" sqref="B2"/>
    </sheetView>
  </sheetViews>
  <sheetFormatPr defaultColWidth="9" defaultRowHeight="14.5" x14ac:dyDescent="0.2"/>
  <cols>
    <col min="1" max="1" width="2.26953125" style="151" hidden="1" customWidth="1"/>
    <col min="2" max="2" width="7.36328125" style="153" customWidth="1"/>
    <col min="3" max="3" width="21.36328125" style="153" customWidth="1"/>
    <col min="4" max="4" width="28.90625" style="153" customWidth="1"/>
    <col min="5" max="5" width="30.90625" style="153" customWidth="1"/>
    <col min="6" max="6" width="22.7265625" style="153" customWidth="1"/>
    <col min="7" max="16384" width="9" style="153"/>
  </cols>
  <sheetData>
    <row r="1" spans="1:248" ht="17.5" x14ac:dyDescent="0.2">
      <c r="B1" s="152" t="s">
        <v>288</v>
      </c>
    </row>
    <row r="2" spans="1:248" s="154" customFormat="1" x14ac:dyDescent="0.2">
      <c r="A2" s="151"/>
      <c r="B2" s="156"/>
      <c r="C2" s="155"/>
      <c r="D2" s="155"/>
    </row>
    <row r="3" spans="1:248" ht="16.5" customHeight="1" x14ac:dyDescent="0.2">
      <c r="B3" s="157" t="s">
        <v>36</v>
      </c>
      <c r="C3" s="158"/>
      <c r="D3" s="159" t="str">
        <f>IF(ｼｰﾄ0!C4="","",ｼｰﾄ0!C3 &amp; (ｼｰﾄ0!C4))</f>
        <v>広島県広島平野</v>
      </c>
      <c r="E3" s="159"/>
      <c r="F3" s="159"/>
      <c r="IN3" s="154">
        <v>1</v>
      </c>
    </row>
    <row r="4" spans="1:248" ht="54" customHeight="1" x14ac:dyDescent="0.2">
      <c r="B4" s="157" t="s">
        <v>37</v>
      </c>
      <c r="C4" s="158"/>
      <c r="D4" s="160" t="s">
        <v>291</v>
      </c>
      <c r="E4" s="161" t="s">
        <v>416</v>
      </c>
      <c r="F4" s="162" t="s">
        <v>292</v>
      </c>
    </row>
    <row r="5" spans="1:248" ht="26.15" customHeight="1" x14ac:dyDescent="0.2">
      <c r="B5" s="163" t="s">
        <v>52</v>
      </c>
      <c r="C5" s="163"/>
      <c r="D5" s="164" t="s">
        <v>426</v>
      </c>
      <c r="E5" s="164"/>
      <c r="F5" s="165" t="s">
        <v>432</v>
      </c>
    </row>
    <row r="6" spans="1:248" ht="26.15" customHeight="1" x14ac:dyDescent="0.2">
      <c r="B6" s="166" t="s">
        <v>183</v>
      </c>
      <c r="C6" s="166"/>
      <c r="D6" s="167" t="s">
        <v>427</v>
      </c>
      <c r="E6" s="167"/>
      <c r="F6" s="168" t="s">
        <v>428</v>
      </c>
    </row>
    <row r="7" spans="1:248" ht="25" customHeight="1" x14ac:dyDescent="0.2">
      <c r="B7" s="169" t="s">
        <v>40</v>
      </c>
      <c r="C7" s="169"/>
      <c r="D7" s="167" t="s">
        <v>429</v>
      </c>
      <c r="E7" s="167"/>
      <c r="F7" s="168" t="s">
        <v>429</v>
      </c>
    </row>
    <row r="8" spans="1:248" ht="27" customHeight="1" x14ac:dyDescent="0.2">
      <c r="B8" s="170" t="s">
        <v>163</v>
      </c>
      <c r="C8" s="171"/>
      <c r="D8" s="167" t="s">
        <v>430</v>
      </c>
      <c r="E8" s="167"/>
      <c r="F8" s="168" t="s">
        <v>431</v>
      </c>
    </row>
    <row r="9" spans="1:248" ht="26.25" customHeight="1" x14ac:dyDescent="0.2">
      <c r="B9" s="172" t="s">
        <v>298</v>
      </c>
      <c r="C9" s="173"/>
      <c r="D9" s="167" t="s">
        <v>433</v>
      </c>
      <c r="E9" s="174"/>
      <c r="F9" s="168" t="s">
        <v>434</v>
      </c>
    </row>
    <row r="10" spans="1:248" ht="30" customHeight="1" x14ac:dyDescent="0.2">
      <c r="B10" s="172" t="s">
        <v>421</v>
      </c>
      <c r="C10" s="175"/>
      <c r="D10" s="28"/>
      <c r="E10" s="176"/>
      <c r="F10" s="28"/>
    </row>
    <row r="11" spans="1:248" ht="29.25" customHeight="1" x14ac:dyDescent="0.2">
      <c r="B11" s="177" t="s">
        <v>53</v>
      </c>
      <c r="C11" s="178" t="s">
        <v>165</v>
      </c>
      <c r="D11" s="179">
        <v>20</v>
      </c>
      <c r="E11" s="180"/>
      <c r="F11" s="181"/>
    </row>
    <row r="12" spans="1:248" ht="30" customHeight="1" x14ac:dyDescent="0.2">
      <c r="B12" s="177"/>
      <c r="C12" s="182" t="s">
        <v>164</v>
      </c>
      <c r="D12" s="183"/>
      <c r="E12" s="180"/>
      <c r="F12" s="183"/>
    </row>
    <row r="13" spans="1:248" ht="30.75" customHeight="1" x14ac:dyDescent="0.2">
      <c r="B13" s="177"/>
      <c r="C13" s="178" t="s">
        <v>299</v>
      </c>
      <c r="D13" s="183"/>
      <c r="E13" s="183"/>
      <c r="F13" s="167">
        <v>0.2</v>
      </c>
    </row>
    <row r="14" spans="1:248" ht="19.5" customHeight="1" x14ac:dyDescent="0.2">
      <c r="B14" s="184"/>
      <c r="C14" s="185" t="s">
        <v>51</v>
      </c>
      <c r="D14" s="186"/>
      <c r="E14" s="186"/>
      <c r="F14" s="186"/>
    </row>
    <row r="15" spans="1:248" ht="19.5" customHeight="1" x14ac:dyDescent="0.2">
      <c r="B15" s="184"/>
      <c r="C15" s="185" t="s">
        <v>209</v>
      </c>
      <c r="D15" s="186"/>
      <c r="E15" s="186"/>
      <c r="F15" s="186"/>
    </row>
    <row r="16" spans="1:248" ht="19.5" customHeight="1" x14ac:dyDescent="0.2">
      <c r="B16" s="184"/>
      <c r="C16" s="185" t="s">
        <v>55</v>
      </c>
      <c r="D16" s="186"/>
      <c r="E16" s="187"/>
      <c r="F16" s="186"/>
    </row>
    <row r="17" spans="1:6" ht="19.5" customHeight="1" x14ac:dyDescent="0.2">
      <c r="B17" s="184"/>
      <c r="C17" s="185" t="s">
        <v>57</v>
      </c>
      <c r="D17" s="186"/>
      <c r="E17" s="186"/>
      <c r="F17" s="186"/>
    </row>
    <row r="18" spans="1:6" ht="19.5" customHeight="1" x14ac:dyDescent="0.2">
      <c r="B18" s="184"/>
      <c r="C18" s="185" t="s">
        <v>56</v>
      </c>
      <c r="D18" s="186"/>
      <c r="E18" s="186"/>
      <c r="F18" s="186"/>
    </row>
    <row r="19" spans="1:6" ht="19.5" customHeight="1" x14ac:dyDescent="0.2">
      <c r="B19" s="184"/>
      <c r="C19" s="185" t="s">
        <v>145</v>
      </c>
      <c r="D19" s="186"/>
      <c r="E19" s="186"/>
      <c r="F19" s="188"/>
    </row>
    <row r="20" spans="1:6" ht="19.5" customHeight="1" x14ac:dyDescent="0.2">
      <c r="B20" s="184"/>
      <c r="C20" s="189" t="s">
        <v>210</v>
      </c>
      <c r="D20" s="186"/>
      <c r="E20" s="186"/>
      <c r="F20" s="186"/>
    </row>
    <row r="21" spans="1:6" ht="19.5" customHeight="1" x14ac:dyDescent="0.2">
      <c r="B21" s="184"/>
      <c r="C21" s="189" t="s">
        <v>224</v>
      </c>
      <c r="D21" s="186"/>
      <c r="E21" s="186"/>
      <c r="F21" s="186"/>
    </row>
    <row r="22" spans="1:6" ht="19.5" customHeight="1" x14ac:dyDescent="0.2">
      <c r="B22" s="184"/>
      <c r="C22" s="189" t="s">
        <v>300</v>
      </c>
      <c r="D22" s="186"/>
      <c r="E22" s="186"/>
      <c r="F22" s="186"/>
    </row>
    <row r="23" spans="1:6" ht="19.5" customHeight="1" x14ac:dyDescent="0.2">
      <c r="B23" s="190"/>
      <c r="C23" s="189" t="s">
        <v>308</v>
      </c>
      <c r="D23" s="186"/>
      <c r="E23" s="186"/>
      <c r="F23" s="188"/>
    </row>
    <row r="24" spans="1:6" s="192" customFormat="1" ht="12" customHeight="1" x14ac:dyDescent="0.2">
      <c r="A24" s="191"/>
      <c r="C24" s="193" t="s">
        <v>193</v>
      </c>
      <c r="D24" s="194" t="s">
        <v>293</v>
      </c>
      <c r="E24" s="195"/>
      <c r="F24" s="196"/>
    </row>
    <row r="25" spans="1:6" s="192" customFormat="1" ht="12" customHeight="1" x14ac:dyDescent="0.2">
      <c r="A25" s="191"/>
      <c r="C25" s="197"/>
      <c r="D25" s="198" t="s">
        <v>189</v>
      </c>
      <c r="E25" s="195"/>
      <c r="F25" s="199"/>
    </row>
    <row r="26" spans="1:6" s="192" customFormat="1" ht="12" customHeight="1" x14ac:dyDescent="0.2">
      <c r="A26" s="191"/>
      <c r="C26" s="200"/>
      <c r="D26" s="198"/>
      <c r="E26" s="195"/>
      <c r="F26" s="199"/>
    </row>
    <row r="27" spans="1:6" s="192" customFormat="1" ht="12" customHeight="1" x14ac:dyDescent="0.2">
      <c r="A27" s="191"/>
      <c r="D27" s="201"/>
      <c r="E27" s="195"/>
      <c r="F27" s="199"/>
    </row>
    <row r="28" spans="1:6" s="192" customFormat="1" ht="12" customHeight="1" x14ac:dyDescent="0.2">
      <c r="A28" s="191"/>
      <c r="D28" s="202"/>
      <c r="E28" s="203"/>
      <c r="F28" s="204"/>
    </row>
    <row r="29" spans="1:6" s="192" customFormat="1" x14ac:dyDescent="0.2">
      <c r="A29" s="191"/>
    </row>
    <row r="30" spans="1:6" s="192" customFormat="1" x14ac:dyDescent="0.2">
      <c r="A30" s="191"/>
    </row>
    <row r="31" spans="1:6" s="192" customFormat="1" x14ac:dyDescent="0.2">
      <c r="A31" s="191"/>
    </row>
    <row r="32" spans="1:6" s="192" customFormat="1" x14ac:dyDescent="0.2">
      <c r="A32" s="191"/>
    </row>
    <row r="33" spans="1:3" s="192" customFormat="1" x14ac:dyDescent="0.2">
      <c r="A33" s="191"/>
    </row>
    <row r="34" spans="1:3" s="192" customFormat="1" x14ac:dyDescent="0.2">
      <c r="A34" s="191"/>
    </row>
    <row r="35" spans="1:3" s="192" customFormat="1" x14ac:dyDescent="0.2">
      <c r="A35" s="191"/>
    </row>
    <row r="40" spans="1:3" x14ac:dyDescent="0.2">
      <c r="C40" s="205"/>
    </row>
    <row r="41" spans="1:3" x14ac:dyDescent="0.2">
      <c r="C41" s="205"/>
    </row>
  </sheetData>
  <sheetProtection formatCells="0"/>
  <mergeCells count="15">
    <mergeCell ref="D25:F25"/>
    <mergeCell ref="D26:F26"/>
    <mergeCell ref="D27:F27"/>
    <mergeCell ref="D28:F28"/>
    <mergeCell ref="B7:C7"/>
    <mergeCell ref="B8:C8"/>
    <mergeCell ref="B9:C9"/>
    <mergeCell ref="B10:C10"/>
    <mergeCell ref="B11:B23"/>
    <mergeCell ref="D24:F24"/>
    <mergeCell ref="B3:C3"/>
    <mergeCell ref="D3:F3"/>
    <mergeCell ref="B4:C4"/>
    <mergeCell ref="B5:C5"/>
    <mergeCell ref="B6:C6"/>
  </mergeCells>
  <phoneticPr fontId="4"/>
  <conditionalFormatting sqref="D12:D13">
    <cfRule type="expression" dxfId="4" priority="23">
      <formula>$D$5&lt;&gt;""</formula>
    </cfRule>
  </conditionalFormatting>
  <conditionalFormatting sqref="E13">
    <cfRule type="expression" dxfId="3" priority="21">
      <formula>$D$5&lt;&gt;""</formula>
    </cfRule>
  </conditionalFormatting>
  <conditionalFormatting sqref="F12">
    <cfRule type="expression" dxfId="2" priority="22">
      <formula>$D$5&lt;&gt;""</formula>
    </cfRule>
  </conditionalFormatting>
  <dataValidations xWindow="975" yWindow="680" count="9">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D9" xr:uid="{00000000-0002-0000-0500-000003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4000000}">
      <formula1>D12=ROUNDDOWN(D12,2)</formula1>
    </dataValidation>
    <dataValidation type="custom" allowBlank="1" showInputMessage="1" showErrorMessage="1" errorTitle="ご注意" error="沈下量の数値は、小数点第２位までご記入ください。_x000a__x000a_12.56  19.08_x000a_5.03    14.10" sqref="E11:F11 E12" xr:uid="{00000000-0002-0000-0500-000005000000}">
      <formula1>E11=ROUNDDOWN(E11,2)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D23 F14:F23 E14:E15 E17:E23" xr:uid="{00000000-0002-0000-0500-000006000000}">
      <formula1>D14=ROUNDDOWN(D14,2)</formula1>
    </dataValidation>
    <dataValidation type="custom" allowBlank="1" showInputMessage="1" showErrorMessage="1" error="小数点第三位は切り捨てしてください_x000a__x000a_例：　3.55_x000a_　　　　10.3０_x000a_" promptTitle="ご注意" prompt="累計沈下量は、少数第２位まで記載してください。_x000a_第３位以下切り捨てです。_x000a_例　123.02, 46.59, 30.00" sqref="D11" xr:uid="{00000000-0002-0000-0500-000007000000}">
      <formula1>D11=ROUNDDOWN(D11,2)</formula1>
    </dataValidation>
    <dataValidation type="custom" imeMode="halfAlpha" allowBlank="1" showInputMessage="1" showErrorMessage="1" prompt="沈下量は、下記例と同じく少数第２位まで記載してください。_x000a_第３位以下切り捨てです。_x000a_例　2.02,  4.59,  3.00_x000a__x000a_隆起量の場合はマイナス (-) を入力してください。                          例   　-4.03   -2.00" sqref="F13" xr:uid="{00000000-0002-0000-0500-000008000000}">
      <formula1>F13=ROUNDDOWN(F13,2)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2" sqref="B2:C2"/>
    </sheetView>
  </sheetViews>
  <sheetFormatPr defaultColWidth="9" defaultRowHeight="14.5" x14ac:dyDescent="0.2"/>
  <cols>
    <col min="1" max="1" width="2.453125" style="200" hidden="1" customWidth="1"/>
    <col min="2" max="2" width="6.90625" style="200" customWidth="1"/>
    <col min="3" max="3" width="14.26953125" style="200" customWidth="1"/>
    <col min="4" max="5" width="26.26953125" style="200" customWidth="1"/>
    <col min="6" max="6" width="23.453125" style="200" customWidth="1"/>
    <col min="7" max="7" width="24.6328125" style="200" customWidth="1"/>
    <col min="8" max="16384" width="9" style="200"/>
  </cols>
  <sheetData>
    <row r="1" spans="2:7" ht="17.5" x14ac:dyDescent="0.2">
      <c r="B1" s="206" t="s">
        <v>289</v>
      </c>
    </row>
    <row r="2" spans="2:7" ht="18.75" customHeight="1" x14ac:dyDescent="0.2">
      <c r="B2" s="209" t="str">
        <f>IF(ｼｰﾄ0!C4="","",ｼｰﾄ0!C3   &amp; (ｼｰﾄ0!C4) )</f>
        <v>広島県広島平野</v>
      </c>
      <c r="C2" s="209"/>
      <c r="D2" s="210"/>
      <c r="E2" s="210"/>
      <c r="F2" s="210"/>
      <c r="G2" s="210"/>
    </row>
    <row r="3" spans="2:7" ht="27" customHeight="1" x14ac:dyDescent="0.2">
      <c r="B3" s="211" t="s">
        <v>185</v>
      </c>
      <c r="C3" s="212"/>
      <c r="D3" s="213" t="s">
        <v>435</v>
      </c>
      <c r="E3" s="213" t="s">
        <v>436</v>
      </c>
      <c r="F3" s="213"/>
      <c r="G3" s="213"/>
    </row>
    <row r="4" spans="2:7" ht="27" customHeight="1" x14ac:dyDescent="0.2">
      <c r="B4" s="211" t="s">
        <v>181</v>
      </c>
      <c r="C4" s="212"/>
      <c r="D4" s="214" t="s">
        <v>437</v>
      </c>
      <c r="E4" s="214" t="s">
        <v>438</v>
      </c>
      <c r="F4" s="214"/>
      <c r="G4" s="214"/>
    </row>
    <row r="5" spans="2:7" ht="27" customHeight="1" x14ac:dyDescent="0.2">
      <c r="B5" s="211" t="s">
        <v>23</v>
      </c>
      <c r="C5" s="212"/>
      <c r="D5" s="214">
        <v>4.76</v>
      </c>
      <c r="E5" s="214">
        <v>2.99</v>
      </c>
      <c r="F5" s="214"/>
      <c r="G5" s="214"/>
    </row>
    <row r="6" spans="2:7" ht="27" customHeight="1" x14ac:dyDescent="0.2">
      <c r="B6" s="211" t="s">
        <v>39</v>
      </c>
      <c r="C6" s="212"/>
      <c r="D6" s="214"/>
      <c r="E6" s="214"/>
      <c r="F6" s="214"/>
      <c r="G6" s="214"/>
    </row>
    <row r="7" spans="2:7" ht="27" customHeight="1" x14ac:dyDescent="0.2">
      <c r="B7" s="211" t="s">
        <v>40</v>
      </c>
      <c r="C7" s="212"/>
      <c r="D7" s="214" t="s">
        <v>439</v>
      </c>
      <c r="E7" s="214" t="s">
        <v>439</v>
      </c>
      <c r="F7" s="214"/>
      <c r="G7" s="214"/>
    </row>
    <row r="8" spans="2:7" ht="27" customHeight="1" x14ac:dyDescent="0.2">
      <c r="B8" s="211" t="s">
        <v>24</v>
      </c>
      <c r="C8" s="212"/>
      <c r="D8" s="214" t="s">
        <v>440</v>
      </c>
      <c r="E8" s="214" t="s">
        <v>440</v>
      </c>
      <c r="F8" s="214"/>
      <c r="G8" s="214"/>
    </row>
    <row r="9" spans="2:7" ht="27" customHeight="1" x14ac:dyDescent="0.2">
      <c r="B9" s="211" t="s">
        <v>184</v>
      </c>
      <c r="C9" s="212"/>
      <c r="D9" s="214" t="s">
        <v>441</v>
      </c>
      <c r="E9" s="214" t="s">
        <v>442</v>
      </c>
      <c r="F9" s="214"/>
      <c r="G9" s="214"/>
    </row>
    <row r="10" spans="2:7" ht="27" customHeight="1" x14ac:dyDescent="0.2">
      <c r="B10" s="215" t="s">
        <v>41</v>
      </c>
      <c r="C10" s="216"/>
      <c r="D10" s="217"/>
      <c r="E10" s="217"/>
      <c r="F10" s="217"/>
      <c r="G10" s="217"/>
    </row>
    <row r="11" spans="2:7" ht="18.75" customHeight="1" x14ac:dyDescent="0.2">
      <c r="B11" s="218" t="s">
        <v>22</v>
      </c>
      <c r="C11" s="213" t="s">
        <v>51</v>
      </c>
      <c r="D11" s="217">
        <v>4.1100000000000003</v>
      </c>
      <c r="E11" s="217">
        <v>2.56</v>
      </c>
      <c r="F11" s="219"/>
      <c r="G11" s="219"/>
    </row>
    <row r="12" spans="2:7" ht="18.75" customHeight="1" x14ac:dyDescent="0.2">
      <c r="B12" s="220"/>
      <c r="C12" s="213" t="s">
        <v>54</v>
      </c>
      <c r="D12" s="217">
        <v>4.0999999999999996</v>
      </c>
      <c r="E12" s="217">
        <v>2.56</v>
      </c>
      <c r="F12" s="219"/>
      <c r="G12" s="219"/>
    </row>
    <row r="13" spans="2:7" ht="18.75" customHeight="1" x14ac:dyDescent="0.2">
      <c r="B13" s="220"/>
      <c r="C13" s="213" t="s">
        <v>186</v>
      </c>
      <c r="D13" s="217">
        <v>4.08</v>
      </c>
      <c r="E13" s="217">
        <v>2.52</v>
      </c>
      <c r="F13" s="219"/>
      <c r="G13" s="219"/>
    </row>
    <row r="14" spans="2:7" ht="18.75" customHeight="1" x14ac:dyDescent="0.2">
      <c r="B14" s="220"/>
      <c r="C14" s="213" t="s">
        <v>57</v>
      </c>
      <c r="D14" s="217">
        <v>4</v>
      </c>
      <c r="E14" s="217">
        <v>2.46</v>
      </c>
      <c r="F14" s="219"/>
      <c r="G14" s="219"/>
    </row>
    <row r="15" spans="2:7" ht="18.75" customHeight="1" x14ac:dyDescent="0.2">
      <c r="B15" s="221" t="s">
        <v>42</v>
      </c>
      <c r="C15" s="213" t="s">
        <v>56</v>
      </c>
      <c r="D15" s="217">
        <v>4.07</v>
      </c>
      <c r="E15" s="217">
        <v>2.5</v>
      </c>
      <c r="F15" s="219"/>
      <c r="G15" s="219"/>
    </row>
    <row r="16" spans="2:7" ht="18.75" customHeight="1" x14ac:dyDescent="0.2">
      <c r="B16" s="221"/>
      <c r="C16" s="213" t="s">
        <v>145</v>
      </c>
      <c r="D16" s="217">
        <v>4.08</v>
      </c>
      <c r="E16" s="217">
        <v>2.5</v>
      </c>
      <c r="F16" s="219"/>
      <c r="G16" s="219"/>
    </row>
    <row r="17" spans="2:7" ht="18.75" customHeight="1" x14ac:dyDescent="0.2">
      <c r="B17" s="221"/>
      <c r="C17" s="185" t="s">
        <v>208</v>
      </c>
      <c r="D17" s="217">
        <v>4.16</v>
      </c>
      <c r="E17" s="217">
        <v>3.01</v>
      </c>
      <c r="F17" s="219"/>
      <c r="G17" s="219"/>
    </row>
    <row r="18" spans="2:7" ht="18.75" customHeight="1" x14ac:dyDescent="0.2">
      <c r="B18" s="221"/>
      <c r="C18" s="185" t="s">
        <v>224</v>
      </c>
      <c r="D18" s="217">
        <v>4.01</v>
      </c>
      <c r="E18" s="217">
        <v>2.6</v>
      </c>
      <c r="F18" s="219"/>
      <c r="G18" s="219"/>
    </row>
    <row r="19" spans="2:7" ht="18.75" customHeight="1" x14ac:dyDescent="0.2">
      <c r="B19" s="221"/>
      <c r="C19" s="185" t="s">
        <v>300</v>
      </c>
      <c r="D19" s="217">
        <v>3.96</v>
      </c>
      <c r="E19" s="217">
        <v>2.41</v>
      </c>
      <c r="F19" s="219"/>
      <c r="G19" s="219"/>
    </row>
    <row r="20" spans="2:7" ht="18.75" customHeight="1" x14ac:dyDescent="0.2">
      <c r="B20" s="222"/>
      <c r="C20" s="185" t="s">
        <v>308</v>
      </c>
      <c r="D20" s="219">
        <v>4.09</v>
      </c>
      <c r="E20" s="219">
        <v>2.52</v>
      </c>
      <c r="F20" s="219"/>
      <c r="G20" s="219"/>
    </row>
    <row r="21" spans="2:7" x14ac:dyDescent="0.2">
      <c r="B21" s="208"/>
      <c r="C21" s="223" t="s">
        <v>192</v>
      </c>
      <c r="D21" s="224" t="s">
        <v>58</v>
      </c>
      <c r="E21" s="225"/>
      <c r="F21" s="225"/>
      <c r="G21" s="196"/>
    </row>
    <row r="22" spans="2:7" x14ac:dyDescent="0.2">
      <c r="B22" s="208"/>
      <c r="C22" s="208"/>
      <c r="D22" s="226"/>
      <c r="E22" s="195"/>
      <c r="F22" s="195"/>
      <c r="G22" s="199"/>
    </row>
    <row r="23" spans="2:7" x14ac:dyDescent="0.2">
      <c r="B23" s="208"/>
      <c r="C23" s="208"/>
      <c r="D23" s="226"/>
      <c r="E23" s="195"/>
      <c r="F23" s="195"/>
      <c r="G23" s="199"/>
    </row>
    <row r="24" spans="2:7" x14ac:dyDescent="0.2">
      <c r="B24" s="208"/>
      <c r="C24" s="208"/>
      <c r="D24" s="227"/>
      <c r="E24" s="203"/>
      <c r="F24" s="203"/>
      <c r="G24" s="204"/>
    </row>
  </sheetData>
  <sheetProtection insertColumns="0"/>
  <mergeCells count="15">
    <mergeCell ref="B7:C7"/>
    <mergeCell ref="D22:G22"/>
    <mergeCell ref="D23:G23"/>
    <mergeCell ref="D24:G24"/>
    <mergeCell ref="B8:C8"/>
    <mergeCell ref="B9:C9"/>
    <mergeCell ref="B10:C10"/>
    <mergeCell ref="B11:B14"/>
    <mergeCell ref="B15:B20"/>
    <mergeCell ref="D21:G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80" zoomScaleNormal="80" zoomScaleSheetLayoutView="90" workbookViewId="0">
      <pane xSplit="1" ySplit="5" topLeftCell="B66" activePane="bottomRight" state="frozen"/>
      <selection pane="topRight" activeCell="B1" sqref="B1"/>
      <selection pane="bottomLeft" activeCell="A8" sqref="A8"/>
      <selection pane="bottomRight" activeCell="B1" sqref="B1"/>
    </sheetView>
  </sheetViews>
  <sheetFormatPr defaultColWidth="9" defaultRowHeight="14.5" outlineLevelRow="1" x14ac:dyDescent="0.2"/>
  <cols>
    <col min="1" max="1" width="2.6328125" style="10" hidden="1" customWidth="1"/>
    <col min="2" max="2" width="16.6328125" style="10" customWidth="1"/>
    <col min="3" max="3" width="12.7265625" style="10" customWidth="1"/>
    <col min="4" max="4" width="10.36328125" style="10" customWidth="1"/>
    <col min="5" max="8" width="8.7265625" style="10" customWidth="1"/>
    <col min="9" max="12" width="12" style="10" customWidth="1"/>
    <col min="13" max="16384" width="9" style="10"/>
  </cols>
  <sheetData>
    <row r="1" spans="1:18" s="200" customFormat="1" ht="17.5" x14ac:dyDescent="0.2">
      <c r="B1" s="206" t="s">
        <v>425</v>
      </c>
    </row>
    <row r="2" spans="1:18" s="200" customFormat="1" ht="15" thickBot="1" x14ac:dyDescent="0.25">
      <c r="A2" s="8"/>
      <c r="B2" s="228" t="str">
        <f>IF(ｼｰﾄ0!C4="","",ｼｰﾄ0!C3   &amp; (ｼｰﾄ0!C4) )</f>
        <v>広島県広島平野</v>
      </c>
      <c r="C2" s="228"/>
      <c r="D2" s="207"/>
      <c r="E2" s="229"/>
      <c r="F2" s="229"/>
      <c r="G2" s="229"/>
      <c r="H2" s="229"/>
    </row>
    <row r="3" spans="1:18" ht="48.65" customHeight="1" x14ac:dyDescent="0.2">
      <c r="A3" s="9"/>
      <c r="B3" s="230" t="s">
        <v>445</v>
      </c>
      <c r="C3" s="231" t="s">
        <v>211</v>
      </c>
      <c r="D3" s="232"/>
      <c r="E3" s="233" t="s">
        <v>309</v>
      </c>
      <c r="F3" s="234"/>
      <c r="G3" s="234"/>
      <c r="H3" s="235"/>
      <c r="I3" s="236" t="s">
        <v>446</v>
      </c>
      <c r="J3" s="237"/>
      <c r="K3" s="238" t="s">
        <v>447</v>
      </c>
      <c r="L3" s="239"/>
    </row>
    <row r="4" spans="1:18" ht="37.5" customHeight="1" x14ac:dyDescent="0.2">
      <c r="A4" s="9"/>
      <c r="B4" s="240"/>
      <c r="C4" s="241"/>
      <c r="D4" s="242" t="s">
        <v>301</v>
      </c>
      <c r="E4" s="243" t="s">
        <v>233</v>
      </c>
      <c r="F4" s="244" t="s">
        <v>232</v>
      </c>
      <c r="G4" s="244" t="s">
        <v>137</v>
      </c>
      <c r="H4" s="242" t="s">
        <v>225</v>
      </c>
      <c r="I4" s="245" t="s">
        <v>268</v>
      </c>
      <c r="J4" s="246" t="s">
        <v>269</v>
      </c>
      <c r="K4" s="245" t="s">
        <v>297</v>
      </c>
      <c r="L4" s="247" t="s">
        <v>270</v>
      </c>
    </row>
    <row r="5" spans="1:18" ht="29.15" customHeight="1" thickBot="1" x14ac:dyDescent="0.25">
      <c r="A5" s="9"/>
      <c r="B5" s="248"/>
      <c r="C5" s="249"/>
      <c r="D5" s="250"/>
      <c r="E5" s="251"/>
      <c r="F5" s="252"/>
      <c r="G5" s="252"/>
      <c r="H5" s="250"/>
      <c r="I5" s="253" t="s">
        <v>271</v>
      </c>
      <c r="J5" s="254" t="s">
        <v>274</v>
      </c>
      <c r="K5" s="255" t="s">
        <v>273</v>
      </c>
      <c r="L5" s="256" t="s">
        <v>272</v>
      </c>
    </row>
    <row r="6" spans="1:18" ht="19.5" customHeight="1" thickTop="1" x14ac:dyDescent="0.2">
      <c r="A6" s="9">
        <f>IF(COUNTIF(E6:E65,"/")&gt;=1,1,"")</f>
        <v>1</v>
      </c>
      <c r="B6" s="276" t="s">
        <v>443</v>
      </c>
      <c r="C6" s="277">
        <v>35</v>
      </c>
      <c r="D6" s="277">
        <v>9</v>
      </c>
      <c r="E6" s="278" t="s">
        <v>444</v>
      </c>
      <c r="F6" s="278" t="s">
        <v>444</v>
      </c>
      <c r="G6" s="278" t="s">
        <v>444</v>
      </c>
      <c r="H6" s="278" t="s">
        <v>444</v>
      </c>
      <c r="I6" s="278"/>
      <c r="J6" s="278"/>
      <c r="K6" s="278"/>
      <c r="L6" s="278"/>
    </row>
    <row r="7" spans="1:18" ht="19.5" hidden="1" customHeight="1" outlineLevel="1" x14ac:dyDescent="0.2">
      <c r="A7" s="9" t="str">
        <f>IF(COUNTIF(E6:E65,"-")&gt;=1,2,"")</f>
        <v/>
      </c>
      <c r="B7" s="276"/>
      <c r="C7" s="277"/>
      <c r="D7" s="277"/>
      <c r="E7" s="278"/>
      <c r="F7" s="278"/>
      <c r="G7" s="278"/>
      <c r="H7" s="278"/>
      <c r="I7" s="279"/>
      <c r="J7" s="280"/>
      <c r="K7" s="280"/>
      <c r="L7" s="280"/>
    </row>
    <row r="8" spans="1:18" ht="19.5" hidden="1" customHeight="1" outlineLevel="1" x14ac:dyDescent="0.2">
      <c r="A8" s="9" t="str">
        <f>IF(COUNTIF(E6:E65,"#")&gt;=1,4,"")</f>
        <v/>
      </c>
      <c r="B8" s="276"/>
      <c r="C8" s="277"/>
      <c r="D8" s="277"/>
      <c r="E8" s="278"/>
      <c r="F8" s="278"/>
      <c r="G8" s="278"/>
      <c r="H8" s="278"/>
      <c r="I8" s="279"/>
      <c r="J8" s="280"/>
      <c r="K8" s="280"/>
      <c r="L8" s="280"/>
    </row>
    <row r="9" spans="1:18" ht="19.5" hidden="1" customHeight="1" outlineLevel="1" x14ac:dyDescent="0.2">
      <c r="A9" s="9"/>
      <c r="B9" s="276"/>
      <c r="C9" s="277"/>
      <c r="D9" s="277"/>
      <c r="E9" s="278"/>
      <c r="F9" s="278"/>
      <c r="G9" s="278"/>
      <c r="H9" s="278"/>
      <c r="I9" s="279"/>
      <c r="J9" s="280"/>
      <c r="K9" s="280"/>
      <c r="L9" s="280"/>
    </row>
    <row r="10" spans="1:18" ht="19.5" hidden="1" customHeight="1" outlineLevel="1" x14ac:dyDescent="0.2">
      <c r="A10" s="9" t="str">
        <f>IF(COUNTIF(F6:F65,"-")&gt;=1,2,"")</f>
        <v/>
      </c>
      <c r="B10" s="276"/>
      <c r="C10" s="277"/>
      <c r="D10" s="277"/>
      <c r="E10" s="278"/>
      <c r="F10" s="278"/>
      <c r="G10" s="278"/>
      <c r="H10" s="278"/>
      <c r="I10" s="279"/>
      <c r="J10" s="280"/>
      <c r="K10" s="280"/>
      <c r="L10" s="280"/>
    </row>
    <row r="11" spans="1:18" ht="19.5" hidden="1" customHeight="1" outlineLevel="1" x14ac:dyDescent="0.2">
      <c r="A11" s="9">
        <f>IF(COUNTIF(F6:F65,"/")&gt;=1,1,"")</f>
        <v>1</v>
      </c>
      <c r="B11" s="276"/>
      <c r="C11" s="277"/>
      <c r="D11" s="277"/>
      <c r="E11" s="278"/>
      <c r="F11" s="278"/>
      <c r="G11" s="278"/>
      <c r="H11" s="278"/>
      <c r="I11" s="279"/>
      <c r="J11" s="280"/>
      <c r="K11" s="280"/>
      <c r="L11" s="280"/>
      <c r="R11" s="10" t="s">
        <v>424</v>
      </c>
    </row>
    <row r="12" spans="1:18" ht="19.5" hidden="1" customHeight="1" outlineLevel="1" x14ac:dyDescent="0.2">
      <c r="A12" s="9" t="str">
        <f>IF(COUNTIF(F6:F65,"#")&gt;=1,4,"")</f>
        <v/>
      </c>
      <c r="B12" s="276"/>
      <c r="C12" s="277"/>
      <c r="D12" s="277"/>
      <c r="E12" s="278"/>
      <c r="F12" s="278"/>
      <c r="G12" s="278"/>
      <c r="H12" s="278"/>
      <c r="I12" s="279"/>
      <c r="J12" s="280"/>
      <c r="K12" s="280"/>
      <c r="L12" s="280"/>
    </row>
    <row r="13" spans="1:18" ht="19.5" hidden="1" customHeight="1" outlineLevel="1" x14ac:dyDescent="0.2">
      <c r="A13" s="9"/>
      <c r="B13" s="276"/>
      <c r="C13" s="277"/>
      <c r="D13" s="277"/>
      <c r="E13" s="278"/>
      <c r="F13" s="278"/>
      <c r="G13" s="278"/>
      <c r="H13" s="278"/>
      <c r="I13" s="279"/>
      <c r="J13" s="280"/>
      <c r="K13" s="280"/>
      <c r="L13" s="280"/>
    </row>
    <row r="14" spans="1:18" ht="19.5" hidden="1" customHeight="1" outlineLevel="1" x14ac:dyDescent="0.2">
      <c r="A14" s="9">
        <f>IF(COUNTIF(G6:G65,"/")&gt;=1,1,"")</f>
        <v>1</v>
      </c>
      <c r="B14" s="276"/>
      <c r="C14" s="277"/>
      <c r="D14" s="277"/>
      <c r="E14" s="278"/>
      <c r="F14" s="278"/>
      <c r="G14" s="278"/>
      <c r="H14" s="278"/>
      <c r="I14" s="279"/>
      <c r="J14" s="280"/>
      <c r="K14" s="280"/>
      <c r="L14" s="280"/>
    </row>
    <row r="15" spans="1:18" ht="19.5" hidden="1" customHeight="1" outlineLevel="1" x14ac:dyDescent="0.2">
      <c r="A15" s="9" t="str">
        <f>IF(COUNTIF(G6:G65,"-")&gt;=1,2,"")</f>
        <v/>
      </c>
      <c r="B15" s="276"/>
      <c r="C15" s="277"/>
      <c r="D15" s="277"/>
      <c r="E15" s="278"/>
      <c r="F15" s="278"/>
      <c r="G15" s="278"/>
      <c r="H15" s="278"/>
      <c r="I15" s="279"/>
      <c r="J15" s="280"/>
      <c r="K15" s="280"/>
      <c r="L15" s="280"/>
    </row>
    <row r="16" spans="1:18" ht="19.5" hidden="1" customHeight="1" outlineLevel="1" x14ac:dyDescent="0.2">
      <c r="A16" s="9" t="str">
        <f>IF(COUNTIF(G6:G65,"#")&gt;=1,4,"")</f>
        <v/>
      </c>
      <c r="B16" s="276"/>
      <c r="C16" s="277"/>
      <c r="D16" s="277"/>
      <c r="E16" s="278"/>
      <c r="F16" s="278"/>
      <c r="G16" s="278"/>
      <c r="H16" s="278"/>
      <c r="I16" s="279"/>
      <c r="J16" s="280"/>
      <c r="K16" s="280"/>
      <c r="L16" s="280"/>
    </row>
    <row r="17" spans="1:12" ht="19.5" hidden="1" customHeight="1" outlineLevel="1" x14ac:dyDescent="0.2">
      <c r="A17" s="9"/>
      <c r="B17" s="276"/>
      <c r="C17" s="277"/>
      <c r="D17" s="277"/>
      <c r="E17" s="278"/>
      <c r="F17" s="278"/>
      <c r="G17" s="278"/>
      <c r="H17" s="278"/>
      <c r="I17" s="279"/>
      <c r="J17" s="280"/>
      <c r="K17" s="280"/>
      <c r="L17" s="280"/>
    </row>
    <row r="18" spans="1:12" ht="19.5" hidden="1" customHeight="1" outlineLevel="1" x14ac:dyDescent="0.2">
      <c r="A18" s="9">
        <f>IF(COUNTIF(H6:H65,"/")&gt;=1,1,"")</f>
        <v>1</v>
      </c>
      <c r="B18" s="276"/>
      <c r="C18" s="277"/>
      <c r="D18" s="277"/>
      <c r="E18" s="278"/>
      <c r="F18" s="278"/>
      <c r="G18" s="278"/>
      <c r="H18" s="278"/>
      <c r="I18" s="279"/>
      <c r="J18" s="280"/>
      <c r="K18" s="280"/>
      <c r="L18" s="280"/>
    </row>
    <row r="19" spans="1:12" ht="19.5" hidden="1" customHeight="1" outlineLevel="1" x14ac:dyDescent="0.2">
      <c r="A19" s="9" t="str">
        <f>IF(COUNTIF(H6:H65,"-")&gt;=1,2,"")</f>
        <v/>
      </c>
      <c r="B19" s="276"/>
      <c r="C19" s="277"/>
      <c r="D19" s="277"/>
      <c r="E19" s="278"/>
      <c r="F19" s="278"/>
      <c r="G19" s="278"/>
      <c r="H19" s="278"/>
      <c r="I19" s="279"/>
      <c r="J19" s="280"/>
      <c r="K19" s="280"/>
      <c r="L19" s="280"/>
    </row>
    <row r="20" spans="1:12" ht="19.5" hidden="1" customHeight="1" outlineLevel="1" x14ac:dyDescent="0.2">
      <c r="A20" s="9" t="str">
        <f>IF(COUNTIF(H6:H65,"#")&gt;=1,4,"")</f>
        <v/>
      </c>
      <c r="B20" s="276"/>
      <c r="C20" s="277"/>
      <c r="D20" s="277"/>
      <c r="E20" s="278"/>
      <c r="F20" s="278"/>
      <c r="G20" s="278"/>
      <c r="H20" s="278"/>
      <c r="I20" s="279"/>
      <c r="J20" s="280"/>
      <c r="K20" s="280"/>
      <c r="L20" s="280"/>
    </row>
    <row r="21" spans="1:12" ht="19.5" hidden="1" customHeight="1" outlineLevel="1" x14ac:dyDescent="0.2">
      <c r="B21" s="276"/>
      <c r="C21" s="277"/>
      <c r="D21" s="277"/>
      <c r="E21" s="278"/>
      <c r="F21" s="278"/>
      <c r="G21" s="278"/>
      <c r="H21" s="278"/>
      <c r="I21" s="279"/>
      <c r="J21" s="280"/>
      <c r="K21" s="280"/>
      <c r="L21" s="280"/>
    </row>
    <row r="22" spans="1:12" ht="19.5" hidden="1" customHeight="1" outlineLevel="1" x14ac:dyDescent="0.2">
      <c r="B22" s="276"/>
      <c r="C22" s="277"/>
      <c r="D22" s="277"/>
      <c r="E22" s="278"/>
      <c r="F22" s="278"/>
      <c r="G22" s="278"/>
      <c r="H22" s="278"/>
      <c r="I22" s="279"/>
      <c r="J22" s="280"/>
      <c r="K22" s="280"/>
      <c r="L22" s="280"/>
    </row>
    <row r="23" spans="1:12" ht="19.5" hidden="1" customHeight="1" outlineLevel="1" x14ac:dyDescent="0.2">
      <c r="B23" s="276"/>
      <c r="C23" s="277"/>
      <c r="D23" s="277"/>
      <c r="E23" s="278"/>
      <c r="F23" s="278"/>
      <c r="G23" s="278"/>
      <c r="H23" s="278"/>
      <c r="I23" s="279"/>
      <c r="J23" s="280"/>
      <c r="K23" s="280"/>
      <c r="L23" s="280"/>
    </row>
    <row r="24" spans="1:12" ht="19.5" hidden="1" customHeight="1" outlineLevel="1" x14ac:dyDescent="0.2">
      <c r="B24" s="276"/>
      <c r="C24" s="277"/>
      <c r="D24" s="277"/>
      <c r="E24" s="278"/>
      <c r="F24" s="278"/>
      <c r="G24" s="278"/>
      <c r="H24" s="278"/>
      <c r="I24" s="279"/>
      <c r="J24" s="280"/>
      <c r="K24" s="280"/>
      <c r="L24" s="280"/>
    </row>
    <row r="25" spans="1:12" ht="19.5" hidden="1" customHeight="1" outlineLevel="1" x14ac:dyDescent="0.2">
      <c r="B25" s="276"/>
      <c r="C25" s="277"/>
      <c r="D25" s="277"/>
      <c r="E25" s="278"/>
      <c r="F25" s="278"/>
      <c r="G25" s="278"/>
      <c r="H25" s="278"/>
      <c r="I25" s="279"/>
      <c r="J25" s="280"/>
      <c r="K25" s="280"/>
      <c r="L25" s="280"/>
    </row>
    <row r="26" spans="1:12" ht="19.5" hidden="1" customHeight="1" outlineLevel="1" x14ac:dyDescent="0.2">
      <c r="B26" s="276"/>
      <c r="C26" s="277"/>
      <c r="D26" s="277"/>
      <c r="E26" s="278"/>
      <c r="F26" s="278"/>
      <c r="G26" s="278"/>
      <c r="H26" s="278"/>
      <c r="I26" s="279"/>
      <c r="J26" s="280"/>
      <c r="K26" s="280"/>
      <c r="L26" s="280"/>
    </row>
    <row r="27" spans="1:12" ht="19.5" hidden="1" customHeight="1" outlineLevel="1" x14ac:dyDescent="0.2">
      <c r="B27" s="276"/>
      <c r="C27" s="277"/>
      <c r="D27" s="277"/>
      <c r="E27" s="278"/>
      <c r="F27" s="278"/>
      <c r="G27" s="278"/>
      <c r="H27" s="278"/>
      <c r="I27" s="279"/>
      <c r="J27" s="280"/>
      <c r="K27" s="280"/>
      <c r="L27" s="280"/>
    </row>
    <row r="28" spans="1:12" ht="19.5" hidden="1" customHeight="1" outlineLevel="1" x14ac:dyDescent="0.2">
      <c r="B28" s="276"/>
      <c r="C28" s="277"/>
      <c r="D28" s="277"/>
      <c r="E28" s="278"/>
      <c r="F28" s="278"/>
      <c r="G28" s="278"/>
      <c r="H28" s="278"/>
      <c r="I28" s="279"/>
      <c r="J28" s="280"/>
      <c r="K28" s="280"/>
      <c r="L28" s="280"/>
    </row>
    <row r="29" spans="1:12" ht="19.5" hidden="1" customHeight="1" outlineLevel="1" x14ac:dyDescent="0.2">
      <c r="B29" s="276"/>
      <c r="C29" s="277"/>
      <c r="D29" s="277"/>
      <c r="E29" s="278"/>
      <c r="F29" s="278"/>
      <c r="G29" s="278"/>
      <c r="H29" s="278"/>
      <c r="I29" s="279"/>
      <c r="J29" s="280"/>
      <c r="K29" s="280"/>
      <c r="L29" s="280"/>
    </row>
    <row r="30" spans="1:12" ht="19.5" hidden="1" customHeight="1" outlineLevel="1" x14ac:dyDescent="0.2">
      <c r="B30" s="276"/>
      <c r="C30" s="277"/>
      <c r="D30" s="277"/>
      <c r="E30" s="278"/>
      <c r="F30" s="278"/>
      <c r="G30" s="278"/>
      <c r="H30" s="278"/>
      <c r="I30" s="279"/>
      <c r="J30" s="280"/>
      <c r="K30" s="280"/>
      <c r="L30" s="280"/>
    </row>
    <row r="31" spans="1:12" ht="19.5" hidden="1" customHeight="1" outlineLevel="1" x14ac:dyDescent="0.2">
      <c r="B31" s="276"/>
      <c r="C31" s="277"/>
      <c r="D31" s="277"/>
      <c r="E31" s="278"/>
      <c r="F31" s="278"/>
      <c r="G31" s="278"/>
      <c r="H31" s="278"/>
      <c r="I31" s="279"/>
      <c r="J31" s="280"/>
      <c r="K31" s="280"/>
      <c r="L31" s="280"/>
    </row>
    <row r="32" spans="1:12" ht="19.5" hidden="1" customHeight="1" outlineLevel="1" x14ac:dyDescent="0.2">
      <c r="B32" s="276"/>
      <c r="C32" s="277"/>
      <c r="D32" s="277"/>
      <c r="E32" s="278"/>
      <c r="F32" s="278"/>
      <c r="G32" s="278"/>
      <c r="H32" s="278"/>
      <c r="I32" s="279"/>
      <c r="J32" s="280"/>
      <c r="K32" s="280"/>
      <c r="L32" s="280"/>
    </row>
    <row r="33" spans="2:12" ht="19.5" hidden="1" customHeight="1" outlineLevel="1" x14ac:dyDescent="0.2">
      <c r="B33" s="276"/>
      <c r="C33" s="277"/>
      <c r="D33" s="277"/>
      <c r="E33" s="278"/>
      <c r="F33" s="278"/>
      <c r="G33" s="278"/>
      <c r="H33" s="278"/>
      <c r="I33" s="279"/>
      <c r="J33" s="280"/>
      <c r="K33" s="280"/>
      <c r="L33" s="280"/>
    </row>
    <row r="34" spans="2:12" ht="19.5" hidden="1" customHeight="1" outlineLevel="1" x14ac:dyDescent="0.2">
      <c r="B34" s="276"/>
      <c r="C34" s="277"/>
      <c r="D34" s="277"/>
      <c r="E34" s="278"/>
      <c r="F34" s="278"/>
      <c r="G34" s="278"/>
      <c r="H34" s="278"/>
      <c r="I34" s="279"/>
      <c r="J34" s="280"/>
      <c r="K34" s="280"/>
      <c r="L34" s="280"/>
    </row>
    <row r="35" spans="2:12" ht="19.5" hidden="1" customHeight="1" outlineLevel="1" x14ac:dyDescent="0.2">
      <c r="B35" s="276"/>
      <c r="C35" s="277"/>
      <c r="D35" s="277"/>
      <c r="E35" s="278"/>
      <c r="F35" s="278"/>
      <c r="G35" s="278"/>
      <c r="H35" s="278"/>
      <c r="I35" s="279"/>
      <c r="J35" s="280"/>
      <c r="K35" s="280"/>
      <c r="L35" s="280"/>
    </row>
    <row r="36" spans="2:12" ht="19.5" hidden="1" customHeight="1" outlineLevel="1" x14ac:dyDescent="0.2">
      <c r="B36" s="276"/>
      <c r="C36" s="277"/>
      <c r="D36" s="277"/>
      <c r="E36" s="278"/>
      <c r="F36" s="278"/>
      <c r="G36" s="278"/>
      <c r="H36" s="278"/>
      <c r="I36" s="279"/>
      <c r="J36" s="280"/>
      <c r="K36" s="280"/>
      <c r="L36" s="280"/>
    </row>
    <row r="37" spans="2:12" ht="19.5" hidden="1" customHeight="1" outlineLevel="1" x14ac:dyDescent="0.2">
      <c r="B37" s="276"/>
      <c r="C37" s="277"/>
      <c r="D37" s="277"/>
      <c r="E37" s="278"/>
      <c r="F37" s="278"/>
      <c r="G37" s="278"/>
      <c r="H37" s="278"/>
      <c r="I37" s="279"/>
      <c r="J37" s="280"/>
      <c r="K37" s="280"/>
      <c r="L37" s="280"/>
    </row>
    <row r="38" spans="2:12" ht="19.5" hidden="1" customHeight="1" outlineLevel="1" x14ac:dyDescent="0.2">
      <c r="B38" s="276"/>
      <c r="C38" s="277"/>
      <c r="D38" s="277"/>
      <c r="E38" s="278"/>
      <c r="F38" s="278"/>
      <c r="G38" s="278"/>
      <c r="H38" s="278"/>
      <c r="I38" s="279"/>
      <c r="J38" s="280"/>
      <c r="K38" s="280"/>
      <c r="L38" s="280"/>
    </row>
    <row r="39" spans="2:12" ht="19.5" hidden="1" customHeight="1" outlineLevel="1" x14ac:dyDescent="0.2">
      <c r="B39" s="276"/>
      <c r="C39" s="277"/>
      <c r="D39" s="277"/>
      <c r="E39" s="278"/>
      <c r="F39" s="278"/>
      <c r="G39" s="278"/>
      <c r="H39" s="278"/>
      <c r="I39" s="279"/>
      <c r="J39" s="280"/>
      <c r="K39" s="280"/>
      <c r="L39" s="280"/>
    </row>
    <row r="40" spans="2:12" ht="19.5" hidden="1" customHeight="1" outlineLevel="1" x14ac:dyDescent="0.2">
      <c r="B40" s="276"/>
      <c r="C40" s="277"/>
      <c r="D40" s="277"/>
      <c r="E40" s="278"/>
      <c r="F40" s="278"/>
      <c r="G40" s="278"/>
      <c r="H40" s="278"/>
      <c r="I40" s="279"/>
      <c r="J40" s="280"/>
      <c r="K40" s="280"/>
      <c r="L40" s="280"/>
    </row>
    <row r="41" spans="2:12" ht="19.5" hidden="1" customHeight="1" outlineLevel="1" x14ac:dyDescent="0.2">
      <c r="B41" s="276"/>
      <c r="C41" s="277"/>
      <c r="D41" s="277"/>
      <c r="E41" s="278"/>
      <c r="F41" s="278"/>
      <c r="G41" s="278"/>
      <c r="H41" s="278"/>
      <c r="I41" s="279"/>
      <c r="J41" s="280"/>
      <c r="K41" s="280"/>
      <c r="L41" s="280"/>
    </row>
    <row r="42" spans="2:12" ht="19.5" hidden="1" customHeight="1" outlineLevel="1" x14ac:dyDescent="0.2">
      <c r="B42" s="276"/>
      <c r="C42" s="277"/>
      <c r="D42" s="277"/>
      <c r="E42" s="278"/>
      <c r="F42" s="278"/>
      <c r="G42" s="278"/>
      <c r="H42" s="278"/>
      <c r="I42" s="279"/>
      <c r="J42" s="280"/>
      <c r="K42" s="280"/>
      <c r="L42" s="280"/>
    </row>
    <row r="43" spans="2:12" ht="19.5" hidden="1" customHeight="1" outlineLevel="1" x14ac:dyDescent="0.2">
      <c r="B43" s="276"/>
      <c r="C43" s="277"/>
      <c r="D43" s="277"/>
      <c r="E43" s="278"/>
      <c r="F43" s="278"/>
      <c r="G43" s="278"/>
      <c r="H43" s="278"/>
      <c r="I43" s="279"/>
      <c r="J43" s="280"/>
      <c r="K43" s="280"/>
      <c r="L43" s="280"/>
    </row>
    <row r="44" spans="2:12" ht="19.5" hidden="1" customHeight="1" outlineLevel="1" x14ac:dyDescent="0.2">
      <c r="B44" s="276"/>
      <c r="C44" s="277"/>
      <c r="D44" s="277"/>
      <c r="E44" s="278"/>
      <c r="F44" s="278"/>
      <c r="G44" s="278"/>
      <c r="H44" s="278"/>
      <c r="I44" s="279"/>
      <c r="J44" s="280"/>
      <c r="K44" s="280"/>
      <c r="L44" s="280"/>
    </row>
    <row r="45" spans="2:12" ht="19.5" hidden="1" customHeight="1" outlineLevel="1" x14ac:dyDescent="0.2">
      <c r="B45" s="276"/>
      <c r="C45" s="277"/>
      <c r="D45" s="277"/>
      <c r="E45" s="278"/>
      <c r="F45" s="278"/>
      <c r="G45" s="278"/>
      <c r="H45" s="278"/>
      <c r="I45" s="279"/>
      <c r="J45" s="280"/>
      <c r="K45" s="280"/>
      <c r="L45" s="280"/>
    </row>
    <row r="46" spans="2:12" ht="19.5" hidden="1" customHeight="1" outlineLevel="1" x14ac:dyDescent="0.2">
      <c r="B46" s="276"/>
      <c r="C46" s="277"/>
      <c r="D46" s="277"/>
      <c r="E46" s="278"/>
      <c r="F46" s="278"/>
      <c r="G46" s="278"/>
      <c r="H46" s="278"/>
      <c r="I46" s="279"/>
      <c r="J46" s="280"/>
      <c r="K46" s="280"/>
      <c r="L46" s="280"/>
    </row>
    <row r="47" spans="2:12" ht="19.5" hidden="1" customHeight="1" outlineLevel="1" x14ac:dyDescent="0.2">
      <c r="B47" s="276"/>
      <c r="C47" s="277"/>
      <c r="D47" s="277"/>
      <c r="E47" s="278"/>
      <c r="F47" s="278"/>
      <c r="G47" s="278"/>
      <c r="H47" s="278"/>
      <c r="I47" s="279"/>
      <c r="J47" s="280"/>
      <c r="K47" s="280"/>
      <c r="L47" s="280"/>
    </row>
    <row r="48" spans="2:12" ht="19.5" hidden="1" customHeight="1" outlineLevel="1" x14ac:dyDescent="0.2">
      <c r="B48" s="276"/>
      <c r="C48" s="277"/>
      <c r="D48" s="277"/>
      <c r="E48" s="278"/>
      <c r="F48" s="278"/>
      <c r="G48" s="278"/>
      <c r="H48" s="278"/>
      <c r="I48" s="279"/>
      <c r="J48" s="280"/>
      <c r="K48" s="280"/>
      <c r="L48" s="280"/>
    </row>
    <row r="49" spans="2:12" ht="19.5" hidden="1" customHeight="1" outlineLevel="1" x14ac:dyDescent="0.2">
      <c r="B49" s="276"/>
      <c r="C49" s="277"/>
      <c r="D49" s="277"/>
      <c r="E49" s="278"/>
      <c r="F49" s="278"/>
      <c r="G49" s="278"/>
      <c r="H49" s="278"/>
      <c r="I49" s="279"/>
      <c r="J49" s="280"/>
      <c r="K49" s="280"/>
      <c r="L49" s="280"/>
    </row>
    <row r="50" spans="2:12" ht="19.5" hidden="1" customHeight="1" outlineLevel="1" x14ac:dyDescent="0.2">
      <c r="B50" s="276"/>
      <c r="C50" s="277"/>
      <c r="D50" s="277"/>
      <c r="E50" s="278"/>
      <c r="F50" s="278"/>
      <c r="G50" s="278"/>
      <c r="H50" s="278"/>
      <c r="I50" s="279"/>
      <c r="J50" s="280"/>
      <c r="K50" s="280"/>
      <c r="L50" s="280"/>
    </row>
    <row r="51" spans="2:12" ht="19.5" hidden="1" customHeight="1" outlineLevel="1" x14ac:dyDescent="0.2">
      <c r="B51" s="276"/>
      <c r="C51" s="277"/>
      <c r="D51" s="277"/>
      <c r="E51" s="278"/>
      <c r="F51" s="278"/>
      <c r="G51" s="278"/>
      <c r="H51" s="278"/>
      <c r="I51" s="279"/>
      <c r="J51" s="280"/>
      <c r="K51" s="280"/>
      <c r="L51" s="280"/>
    </row>
    <row r="52" spans="2:12" ht="19.5" hidden="1" customHeight="1" outlineLevel="1" x14ac:dyDescent="0.2">
      <c r="B52" s="276"/>
      <c r="C52" s="277"/>
      <c r="D52" s="277"/>
      <c r="E52" s="278"/>
      <c r="F52" s="278"/>
      <c r="G52" s="278"/>
      <c r="H52" s="278"/>
      <c r="I52" s="279"/>
      <c r="J52" s="280"/>
      <c r="K52" s="280"/>
      <c r="L52" s="280"/>
    </row>
    <row r="53" spans="2:12" ht="19.5" hidden="1" customHeight="1" outlineLevel="1" x14ac:dyDescent="0.2">
      <c r="B53" s="276"/>
      <c r="C53" s="277"/>
      <c r="D53" s="277"/>
      <c r="E53" s="278"/>
      <c r="F53" s="278"/>
      <c r="G53" s="278"/>
      <c r="H53" s="278"/>
      <c r="I53" s="279"/>
      <c r="J53" s="280"/>
      <c r="K53" s="280"/>
      <c r="L53" s="280"/>
    </row>
    <row r="54" spans="2:12" ht="19.5" hidden="1" customHeight="1" outlineLevel="1" x14ac:dyDescent="0.2">
      <c r="B54" s="276"/>
      <c r="C54" s="277"/>
      <c r="D54" s="277"/>
      <c r="E54" s="278"/>
      <c r="F54" s="278"/>
      <c r="G54" s="278"/>
      <c r="H54" s="278"/>
      <c r="I54" s="279"/>
      <c r="J54" s="280"/>
      <c r="K54" s="280"/>
      <c r="L54" s="280"/>
    </row>
    <row r="55" spans="2:12" ht="19.5" hidden="1" customHeight="1" outlineLevel="1" x14ac:dyDescent="0.2">
      <c r="B55" s="276"/>
      <c r="C55" s="277"/>
      <c r="D55" s="277"/>
      <c r="E55" s="278"/>
      <c r="F55" s="278"/>
      <c r="G55" s="278"/>
      <c r="H55" s="278"/>
      <c r="I55" s="279"/>
      <c r="J55" s="280"/>
      <c r="K55" s="280"/>
      <c r="L55" s="280"/>
    </row>
    <row r="56" spans="2:12" ht="19.5" hidden="1" customHeight="1" outlineLevel="1" x14ac:dyDescent="0.2">
      <c r="B56" s="276"/>
      <c r="C56" s="277"/>
      <c r="D56" s="277"/>
      <c r="E56" s="278"/>
      <c r="F56" s="278"/>
      <c r="G56" s="278"/>
      <c r="H56" s="278"/>
      <c r="I56" s="279"/>
      <c r="J56" s="280"/>
      <c r="K56" s="280"/>
      <c r="L56" s="280"/>
    </row>
    <row r="57" spans="2:12" ht="19.5" hidden="1" customHeight="1" outlineLevel="1" x14ac:dyDescent="0.2">
      <c r="B57" s="276"/>
      <c r="C57" s="277"/>
      <c r="D57" s="277"/>
      <c r="E57" s="278"/>
      <c r="F57" s="278"/>
      <c r="G57" s="278"/>
      <c r="H57" s="278"/>
      <c r="I57" s="279"/>
      <c r="J57" s="280"/>
      <c r="K57" s="280"/>
      <c r="L57" s="280"/>
    </row>
    <row r="58" spans="2:12" ht="19.5" hidden="1" customHeight="1" outlineLevel="1" x14ac:dyDescent="0.2">
      <c r="B58" s="276"/>
      <c r="C58" s="277"/>
      <c r="D58" s="277"/>
      <c r="E58" s="278"/>
      <c r="F58" s="278"/>
      <c r="G58" s="278"/>
      <c r="H58" s="278"/>
      <c r="I58" s="279"/>
      <c r="J58" s="280"/>
      <c r="K58" s="280"/>
      <c r="L58" s="280"/>
    </row>
    <row r="59" spans="2:12" ht="19.5" hidden="1" customHeight="1" outlineLevel="1" x14ac:dyDescent="0.2">
      <c r="B59" s="276"/>
      <c r="C59" s="277"/>
      <c r="D59" s="277"/>
      <c r="E59" s="278"/>
      <c r="F59" s="278"/>
      <c r="G59" s="278"/>
      <c r="H59" s="278"/>
      <c r="I59" s="279"/>
      <c r="J59" s="280"/>
      <c r="K59" s="280"/>
      <c r="L59" s="280"/>
    </row>
    <row r="60" spans="2:12" ht="19.5" hidden="1" customHeight="1" outlineLevel="1" x14ac:dyDescent="0.2">
      <c r="B60" s="276"/>
      <c r="C60" s="277"/>
      <c r="D60" s="277"/>
      <c r="E60" s="278"/>
      <c r="F60" s="278"/>
      <c r="G60" s="278"/>
      <c r="H60" s="278"/>
      <c r="I60" s="279"/>
      <c r="J60" s="280"/>
      <c r="K60" s="280"/>
      <c r="L60" s="280"/>
    </row>
    <row r="61" spans="2:12" ht="19.5" hidden="1" customHeight="1" outlineLevel="1" x14ac:dyDescent="0.2">
      <c r="B61" s="276"/>
      <c r="C61" s="277"/>
      <c r="D61" s="277"/>
      <c r="E61" s="278"/>
      <c r="F61" s="278"/>
      <c r="G61" s="278"/>
      <c r="H61" s="278"/>
      <c r="I61" s="279"/>
      <c r="J61" s="280"/>
      <c r="K61" s="280"/>
      <c r="L61" s="280"/>
    </row>
    <row r="62" spans="2:12" ht="19.5" hidden="1" customHeight="1" outlineLevel="1" x14ac:dyDescent="0.2">
      <c r="B62" s="276"/>
      <c r="C62" s="277"/>
      <c r="D62" s="277"/>
      <c r="E62" s="278"/>
      <c r="F62" s="278"/>
      <c r="G62" s="278"/>
      <c r="H62" s="278"/>
      <c r="I62" s="279"/>
      <c r="J62" s="280"/>
      <c r="K62" s="280"/>
      <c r="L62" s="280"/>
    </row>
    <row r="63" spans="2:12" ht="19.5" hidden="1" customHeight="1" outlineLevel="1" x14ac:dyDescent="0.2">
      <c r="B63" s="276"/>
      <c r="C63" s="277"/>
      <c r="D63" s="277"/>
      <c r="E63" s="278"/>
      <c r="F63" s="278"/>
      <c r="G63" s="278"/>
      <c r="H63" s="278"/>
      <c r="I63" s="279"/>
      <c r="J63" s="280"/>
      <c r="K63" s="280"/>
      <c r="L63" s="280"/>
    </row>
    <row r="64" spans="2:12" ht="19.5" hidden="1" customHeight="1" outlineLevel="1" x14ac:dyDescent="0.2">
      <c r="B64" s="276"/>
      <c r="C64" s="277"/>
      <c r="D64" s="277"/>
      <c r="E64" s="278"/>
      <c r="F64" s="278"/>
      <c r="G64" s="278"/>
      <c r="H64" s="278"/>
      <c r="I64" s="279"/>
      <c r="J64" s="280"/>
      <c r="K64" s="280"/>
      <c r="L64" s="280"/>
    </row>
    <row r="65" spans="2:13" ht="19.5" hidden="1" customHeight="1" outlineLevel="1" x14ac:dyDescent="0.2">
      <c r="B65" s="276"/>
      <c r="C65" s="277"/>
      <c r="D65" s="277"/>
      <c r="E65" s="278"/>
      <c r="F65" s="278"/>
      <c r="G65" s="278"/>
      <c r="H65" s="278"/>
      <c r="I65" s="279"/>
      <c r="J65" s="280"/>
      <c r="K65" s="280"/>
      <c r="L65" s="280"/>
    </row>
    <row r="66" spans="2:13" ht="37.5" customHeight="1" collapsed="1" x14ac:dyDescent="0.2">
      <c r="B66" s="281"/>
      <c r="C66" s="257">
        <f>IF(COUNTA(C6:C65)&lt;&gt;0,SUM(C6:C65),"")</f>
        <v>35</v>
      </c>
      <c r="D66" s="257">
        <f>IF(COUNTA(D6:D65)&lt;&gt;0,SUM(D6:D65),"")</f>
        <v>9</v>
      </c>
      <c r="E66" s="257" t="str">
        <f>IF(COUNT(E6:E65)&gt;=1,SUM(E6:E65),IF(SUM(A6:A8)=1,"/",IF(SUM(A6:A8)=2,"-",IF(SUM(A6:A8)=4,"#",IF(SUM(A6:A8)=3,"/ -",IF(SUM(A6:A8)=5,"/ #",IF(SUM(A6:A8)=6,"- #",IF(SUM(A6:A8)=7,"/ - #",""))))))))</f>
        <v>/</v>
      </c>
      <c r="F66" s="257" t="str">
        <f>IF(COUNT(F6:F65)&gt;=1,SUM(F6:F65),IF(SUM(A10:A12)=1,"/",IF(SUM(A10:A12)=2,"-",IF(SUM(A10:A12)=4,"#",IF(SUM(A10:A12)=3,"/ -",IF(SUM(A10:A12)=5,"/ #",IF(SUM(A10:A12)=6,"- #",IF(SUM(A10:A12)=7,"/ - #",""))))))))</f>
        <v>/</v>
      </c>
      <c r="G66" s="257" t="str">
        <f>IF(COUNT(G6:G65)&gt;=1,SUM(G6:G65),IF(SUM(A14:A16)=1,"/",IF(SUM(A14:A16)=2,"-",IF(SUM(A14:A16)=4,"#",IF(SUM(A14:A16)=3,"/ -",IF(SUM(A14:A16)=5,"/ #",IF(SUM(A14:A16)=6,"- #",IF(SUM(A14:A16)=7,"/ - #",""))))))))</f>
        <v>/</v>
      </c>
      <c r="H66" s="257" t="str">
        <f>IF(COUNT(H6:H65)&gt;=1,SUM(H6:H65),IF(SUM(A18:A20)=1,"/",IF(SUM(A18:A20)=2,"-",IF(SUM(A18:A20)=4,"#",IF(SUM(A18:A20)=3,"/ -",IF(SUM(A18:A20)=5,"/ #",IF(SUM(A18:A20)=6,"- #",IF(SUM(A18:A20)=7,"/ - #",""))))))))</f>
        <v>/</v>
      </c>
      <c r="I66" s="258" t="str">
        <f>IF($I$78=0,"",VLOOKUP($I$78,$K$78:$L$92,2,FALSE))</f>
        <v/>
      </c>
      <c r="J66" s="258"/>
      <c r="K66" s="258"/>
      <c r="L66" s="258"/>
    </row>
    <row r="67" spans="2:13" x14ac:dyDescent="0.2">
      <c r="B67" s="259"/>
      <c r="C67" s="260" t="s">
        <v>192</v>
      </c>
      <c r="D67" s="261"/>
      <c r="E67" s="261"/>
      <c r="F67" s="261"/>
      <c r="G67" s="261"/>
      <c r="H67" s="262"/>
    </row>
    <row r="68" spans="2:13" x14ac:dyDescent="0.2">
      <c r="B68" s="263"/>
      <c r="C68" s="264" t="s">
        <v>188</v>
      </c>
      <c r="D68" s="265"/>
      <c r="E68" s="265"/>
      <c r="F68" s="265"/>
      <c r="G68" s="265"/>
      <c r="H68" s="266"/>
    </row>
    <row r="69" spans="2:13" x14ac:dyDescent="0.2">
      <c r="B69" s="267"/>
      <c r="C69" s="264" t="s">
        <v>187</v>
      </c>
      <c r="D69" s="265"/>
      <c r="E69" s="265"/>
      <c r="F69" s="265"/>
      <c r="G69" s="265"/>
      <c r="H69" s="266"/>
    </row>
    <row r="70" spans="2:13" x14ac:dyDescent="0.2">
      <c r="B70" s="267"/>
      <c r="C70" s="268"/>
      <c r="D70" s="269"/>
      <c r="E70" s="269"/>
      <c r="F70" s="269"/>
      <c r="G70" s="269"/>
      <c r="H70" s="270"/>
    </row>
    <row r="76" spans="2:13" hidden="1" x14ac:dyDescent="0.2"/>
    <row r="77" spans="2:13" hidden="1" x14ac:dyDescent="0.2">
      <c r="E77" s="271" t="s">
        <v>226</v>
      </c>
      <c r="F77" s="271" t="s">
        <v>227</v>
      </c>
      <c r="G77" s="271" t="s">
        <v>228</v>
      </c>
      <c r="H77" s="272" t="s">
        <v>229</v>
      </c>
      <c r="I77" s="273"/>
      <c r="J77" s="273"/>
      <c r="K77" s="273"/>
      <c r="L77" s="273"/>
      <c r="M77" s="273"/>
    </row>
    <row r="78" spans="2:13" hidden="1" x14ac:dyDescent="0.2">
      <c r="E78" s="274">
        <f>IF(COUNTA($I$6:$I$65)=0,0,1)</f>
        <v>0</v>
      </c>
      <c r="F78" s="274">
        <f>IF(COUNTA($J$6:$J$65)=0,0,2)</f>
        <v>0</v>
      </c>
      <c r="G78" s="274">
        <f>IF(COUNTA($K$6:$K$65)=0,0,4)</f>
        <v>0</v>
      </c>
      <c r="H78" s="274">
        <f>IF(COUNTA($L$6:$L$65)=0,0,8)</f>
        <v>0</v>
      </c>
      <c r="I78" s="274">
        <f>SUM($E$78:$H$78)</f>
        <v>0</v>
      </c>
      <c r="J78" s="273"/>
      <c r="K78" s="274">
        <v>1</v>
      </c>
      <c r="L78" s="275" t="s">
        <v>166</v>
      </c>
      <c r="M78" s="275"/>
    </row>
    <row r="79" spans="2:13" hidden="1" x14ac:dyDescent="0.2">
      <c r="E79" s="274"/>
      <c r="F79" s="274"/>
      <c r="G79" s="274"/>
      <c r="H79" s="274"/>
      <c r="I79" s="274"/>
      <c r="J79" s="273"/>
      <c r="K79" s="274">
        <v>2</v>
      </c>
      <c r="L79" s="275" t="s">
        <v>171</v>
      </c>
      <c r="M79" s="275"/>
    </row>
    <row r="80" spans="2:13" hidden="1" x14ac:dyDescent="0.2">
      <c r="E80" s="274"/>
      <c r="F80" s="274"/>
      <c r="G80" s="274"/>
      <c r="H80" s="274"/>
      <c r="I80" s="274"/>
      <c r="J80" s="273"/>
      <c r="K80" s="274">
        <v>3</v>
      </c>
      <c r="L80" s="275" t="s">
        <v>169</v>
      </c>
      <c r="M80" s="275"/>
    </row>
    <row r="81" spans="5:13" hidden="1" x14ac:dyDescent="0.2">
      <c r="E81" s="274"/>
      <c r="F81" s="274"/>
      <c r="G81" s="274"/>
      <c r="H81" s="274"/>
      <c r="I81" s="274"/>
      <c r="J81" s="273"/>
      <c r="K81" s="274">
        <v>4</v>
      </c>
      <c r="L81" s="275" t="s">
        <v>167</v>
      </c>
      <c r="M81" s="275"/>
    </row>
    <row r="82" spans="5:13" hidden="1" x14ac:dyDescent="0.2">
      <c r="E82" s="274"/>
      <c r="F82" s="274"/>
      <c r="G82" s="274"/>
      <c r="H82" s="274"/>
      <c r="I82" s="274"/>
      <c r="J82" s="273"/>
      <c r="K82" s="274">
        <v>5</v>
      </c>
      <c r="L82" s="275" t="s">
        <v>170</v>
      </c>
      <c r="M82" s="275"/>
    </row>
    <row r="83" spans="5:13" hidden="1" x14ac:dyDescent="0.2">
      <c r="E83" s="274"/>
      <c r="F83" s="274"/>
      <c r="G83" s="274"/>
      <c r="H83" s="274"/>
      <c r="I83" s="274"/>
      <c r="J83" s="273"/>
      <c r="K83" s="274">
        <v>6</v>
      </c>
      <c r="L83" s="275" t="s">
        <v>172</v>
      </c>
      <c r="M83" s="275"/>
    </row>
    <row r="84" spans="5:13" hidden="1" x14ac:dyDescent="0.2">
      <c r="E84" s="274"/>
      <c r="F84" s="274"/>
      <c r="G84" s="274"/>
      <c r="H84" s="274"/>
      <c r="I84" s="274"/>
      <c r="J84" s="273"/>
      <c r="K84" s="274">
        <v>7</v>
      </c>
      <c r="L84" s="275" t="s">
        <v>179</v>
      </c>
      <c r="M84" s="275"/>
    </row>
    <row r="85" spans="5:13" hidden="1" x14ac:dyDescent="0.2">
      <c r="E85" s="274"/>
      <c r="F85" s="274"/>
      <c r="G85" s="274"/>
      <c r="H85" s="274"/>
      <c r="I85" s="274"/>
      <c r="J85" s="273"/>
      <c r="K85" s="274">
        <v>8</v>
      </c>
      <c r="L85" s="275" t="s">
        <v>168</v>
      </c>
      <c r="M85" s="275"/>
    </row>
    <row r="86" spans="5:13" hidden="1" x14ac:dyDescent="0.2">
      <c r="E86" s="274"/>
      <c r="F86" s="274"/>
      <c r="G86" s="274"/>
      <c r="H86" s="274"/>
      <c r="I86" s="274"/>
      <c r="J86" s="273"/>
      <c r="K86" s="274">
        <v>9</v>
      </c>
      <c r="L86" s="275" t="s">
        <v>173</v>
      </c>
      <c r="M86" s="275"/>
    </row>
    <row r="87" spans="5:13" hidden="1" x14ac:dyDescent="0.2">
      <c r="E87" s="274"/>
      <c r="F87" s="274"/>
      <c r="G87" s="274"/>
      <c r="H87" s="274"/>
      <c r="I87" s="274"/>
      <c r="J87" s="273"/>
      <c r="K87" s="274">
        <v>10</v>
      </c>
      <c r="L87" s="275" t="s">
        <v>174</v>
      </c>
      <c r="M87" s="275"/>
    </row>
    <row r="88" spans="5:13" hidden="1" x14ac:dyDescent="0.2">
      <c r="E88" s="274"/>
      <c r="F88" s="274"/>
      <c r="G88" s="274"/>
      <c r="H88" s="274"/>
      <c r="I88" s="274"/>
      <c r="J88" s="273"/>
      <c r="K88" s="274">
        <v>11</v>
      </c>
      <c r="L88" s="275" t="s">
        <v>178</v>
      </c>
      <c r="M88" s="275"/>
    </row>
    <row r="89" spans="5:13" hidden="1" x14ac:dyDescent="0.2">
      <c r="E89" s="274"/>
      <c r="F89" s="274"/>
      <c r="G89" s="274"/>
      <c r="H89" s="274"/>
      <c r="I89" s="274"/>
      <c r="J89" s="273"/>
      <c r="K89" s="274">
        <v>12</v>
      </c>
      <c r="L89" s="275" t="s">
        <v>175</v>
      </c>
      <c r="M89" s="275"/>
    </row>
    <row r="90" spans="5:13" hidden="1" x14ac:dyDescent="0.2">
      <c r="E90" s="274"/>
      <c r="F90" s="274"/>
      <c r="G90" s="274"/>
      <c r="H90" s="274"/>
      <c r="I90" s="274"/>
      <c r="J90" s="273"/>
      <c r="K90" s="274">
        <v>13</v>
      </c>
      <c r="L90" s="275" t="s">
        <v>176</v>
      </c>
      <c r="M90" s="275"/>
    </row>
    <row r="91" spans="5:13" hidden="1" x14ac:dyDescent="0.2">
      <c r="E91" s="274"/>
      <c r="F91" s="274"/>
      <c r="G91" s="274"/>
      <c r="H91" s="274"/>
      <c r="I91" s="274"/>
      <c r="J91" s="273"/>
      <c r="K91" s="274">
        <v>14</v>
      </c>
      <c r="L91" s="275" t="s">
        <v>180</v>
      </c>
      <c r="M91" s="275"/>
    </row>
    <row r="92" spans="5:13" hidden="1" x14ac:dyDescent="0.2">
      <c r="E92" s="274"/>
      <c r="F92" s="274"/>
      <c r="G92" s="274"/>
      <c r="H92" s="274"/>
      <c r="I92" s="274"/>
      <c r="J92" s="273"/>
      <c r="K92" s="274">
        <v>15</v>
      </c>
      <c r="L92" s="275" t="s">
        <v>177</v>
      </c>
      <c r="M92" s="275"/>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0000000-0002-0000-0700-000001000000}">
      <formula1>C6=ROUNDDOWN(C6,1)</formula1>
    </dataValidation>
    <dataValidation type="list" errorStyle="warning" allowBlank="1" showInputMessage="1" showErrorMessage="1" error="記号以外の文字は事情がある場合以外、入力しないでください。" sqref="L6:L65" xr:uid="{00000000-0002-0000-0700-000002000000}">
      <formula1>"◇　"</formula1>
    </dataValidation>
    <dataValidation type="list" errorStyle="warning" allowBlank="1" showInputMessage="1" showErrorMessage="1" error="記号以外の文字は事情がある場合以外、入力しないでください。" sqref="K6:K65" xr:uid="{00000000-0002-0000-0700-000003000000}">
      <formula1>"□"</formula1>
    </dataValidation>
    <dataValidation type="list" errorStyle="warning" allowBlank="1" showInputMessage="1" showErrorMessage="1" error="記号以外の文字は事情がある場合以外、入力しないでください。" sqref="J6:J65" xr:uid="{00000000-0002-0000-0700-000004000000}">
      <formula1>"◆"</formula1>
    </dataValidation>
    <dataValidation type="list" errorStyle="warning" allowBlank="1" showInputMessage="1" showErrorMessage="1" error="記号以外の文字は事情がある場合以外、入力しないでください。" sqref="I6:I65" xr:uid="{00000000-0002-0000-0700-000005000000}">
      <formula1>"■"</formula1>
    </dataValidation>
  </dataValidations>
  <pageMargins left="0.70866141732283472" right="0.55118110236220474" top="0.70866141732283472" bottom="0.6692913385826772"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39"/>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3" style="207" hidden="1" customWidth="1"/>
    <col min="2" max="2" width="13.6328125" style="207" customWidth="1"/>
    <col min="3" max="3" width="18.6328125" style="207" customWidth="1"/>
    <col min="4" max="8" width="15.6328125" style="207" customWidth="1"/>
    <col min="9" max="16384" width="9" style="207"/>
  </cols>
  <sheetData>
    <row r="1" spans="1:8" ht="19" x14ac:dyDescent="0.2">
      <c r="C1" s="282" t="s">
        <v>290</v>
      </c>
    </row>
    <row r="2" spans="1:8" hidden="1" outlineLevel="1" x14ac:dyDescent="0.2">
      <c r="A2" s="283">
        <v>1</v>
      </c>
    </row>
    <row r="3" spans="1:8" hidden="1" outlineLevel="1" x14ac:dyDescent="0.2">
      <c r="A3" s="283">
        <f>IF(COUNTA(D7:H14)&lt;&gt;0,1,2)</f>
        <v>2</v>
      </c>
      <c r="B3" s="284"/>
    </row>
    <row r="4" spans="1:8" s="285" customFormat="1" hidden="1" outlineLevel="1" x14ac:dyDescent="0.2">
      <c r="B4" s="286" t="s">
        <v>314</v>
      </c>
    </row>
    <row r="5" spans="1:8" ht="20.5" hidden="1" customHeight="1" outlineLevel="1" x14ac:dyDescent="0.2">
      <c r="B5" s="287" t="s">
        <v>31</v>
      </c>
      <c r="C5" s="288" t="s">
        <v>17</v>
      </c>
      <c r="D5" s="287" t="s">
        <v>294</v>
      </c>
      <c r="E5" s="287"/>
      <c r="F5" s="287"/>
      <c r="G5" s="287"/>
      <c r="H5" s="287"/>
    </row>
    <row r="6" spans="1:8" ht="40" hidden="1" customHeight="1" outlineLevel="1" x14ac:dyDescent="0.2">
      <c r="B6" s="287"/>
      <c r="C6" s="288"/>
      <c r="D6" s="289" t="s">
        <v>18</v>
      </c>
      <c r="E6" s="289" t="s">
        <v>19</v>
      </c>
      <c r="F6" s="289" t="s">
        <v>20</v>
      </c>
      <c r="G6" s="289" t="s">
        <v>49</v>
      </c>
      <c r="H6" s="289" t="s">
        <v>21</v>
      </c>
    </row>
    <row r="7" spans="1:8" ht="28.5" hidden="1" customHeight="1" outlineLevel="1" x14ac:dyDescent="0.2">
      <c r="B7" s="290" t="str">
        <f>IF(OR(ｼｰﾄ0!C4="",ｼｰﾄ0!C3=""),"",ｼｰﾄ0!C3&amp;ｼｰﾄ0!C4)</f>
        <v>広島県広島平野</v>
      </c>
      <c r="C7" s="291" t="s">
        <v>182</v>
      </c>
      <c r="D7" s="292"/>
      <c r="E7" s="292"/>
      <c r="F7" s="293"/>
      <c r="G7" s="294"/>
      <c r="H7" s="295"/>
    </row>
    <row r="8" spans="1:8" ht="28.5" hidden="1" customHeight="1" outlineLevel="1" x14ac:dyDescent="0.2">
      <c r="B8" s="296"/>
      <c r="C8" s="297"/>
      <c r="D8" s="292"/>
      <c r="E8" s="292"/>
      <c r="F8" s="293"/>
      <c r="G8" s="294"/>
      <c r="H8" s="295"/>
    </row>
    <row r="9" spans="1:8" ht="28.5" hidden="1" customHeight="1" outlineLevel="1" x14ac:dyDescent="0.2">
      <c r="B9" s="296"/>
      <c r="C9" s="298" t="s">
        <v>32</v>
      </c>
      <c r="D9" s="292"/>
      <c r="E9" s="292"/>
      <c r="F9" s="293"/>
      <c r="G9" s="294"/>
      <c r="H9" s="295"/>
    </row>
    <row r="10" spans="1:8" ht="28.5" hidden="1" customHeight="1" outlineLevel="1" x14ac:dyDescent="0.2">
      <c r="B10" s="296"/>
      <c r="C10" s="299"/>
      <c r="D10" s="292"/>
      <c r="E10" s="292"/>
      <c r="F10" s="293"/>
      <c r="G10" s="294"/>
      <c r="H10" s="295"/>
    </row>
    <row r="11" spans="1:8" ht="28.5" hidden="1" customHeight="1" outlineLevel="1" x14ac:dyDescent="0.2">
      <c r="B11" s="296"/>
      <c r="C11" s="291" t="s">
        <v>154</v>
      </c>
      <c r="D11" s="292"/>
      <c r="E11" s="292"/>
      <c r="F11" s="293"/>
      <c r="G11" s="294"/>
      <c r="H11" s="295"/>
    </row>
    <row r="12" spans="1:8" ht="28.5" hidden="1" customHeight="1" outlineLevel="1" x14ac:dyDescent="0.2">
      <c r="B12" s="296"/>
      <c r="C12" s="297"/>
      <c r="D12" s="292"/>
      <c r="E12" s="292"/>
      <c r="F12" s="293"/>
      <c r="G12" s="294"/>
      <c r="H12" s="295"/>
    </row>
    <row r="13" spans="1:8" ht="28.5" hidden="1" customHeight="1" outlineLevel="1" x14ac:dyDescent="0.2">
      <c r="B13" s="296"/>
      <c r="C13" s="291" t="s">
        <v>296</v>
      </c>
      <c r="D13" s="292"/>
      <c r="E13" s="292"/>
      <c r="F13" s="293"/>
      <c r="G13" s="294"/>
      <c r="H13" s="295"/>
    </row>
    <row r="14" spans="1:8" ht="28.5" hidden="1" customHeight="1" outlineLevel="1" x14ac:dyDescent="0.2">
      <c r="B14" s="300"/>
      <c r="C14" s="299"/>
      <c r="D14" s="292"/>
      <c r="E14" s="292"/>
      <c r="F14" s="293"/>
      <c r="G14" s="294"/>
      <c r="H14" s="295"/>
    </row>
    <row r="15" spans="1:8" ht="28.5" hidden="1" customHeight="1" outlineLevel="1" x14ac:dyDescent="0.2">
      <c r="B15" s="298" t="s">
        <v>33</v>
      </c>
      <c r="C15" s="301" t="s">
        <v>50</v>
      </c>
      <c r="D15" s="302" t="str">
        <f>IF(COUNTA(D7:D14)=0,"",SUMIFS(D7:D14,$G$7:$G$14,$C$15))</f>
        <v/>
      </c>
      <c r="E15" s="302" t="str">
        <f t="shared" ref="E15:F15" si="0">IF(COUNTA(E7:E14)=0,"",SUMIFS(E7:E14,$G$7:$G$14,$C$15))</f>
        <v/>
      </c>
      <c r="F15" s="303" t="str">
        <f t="shared" si="0"/>
        <v/>
      </c>
      <c r="G15" s="304"/>
      <c r="H15" s="304"/>
    </row>
    <row r="16" spans="1:8" ht="28.5" hidden="1" customHeight="1" outlineLevel="1" x14ac:dyDescent="0.2">
      <c r="B16" s="299"/>
      <c r="C16" s="301" t="s">
        <v>59</v>
      </c>
      <c r="D16" s="302" t="str">
        <f>IF(COUNTA(D7:D14)=0,"",SUMIFS(D7:D14,$G$7:$G$14,$C$16))</f>
        <v/>
      </c>
      <c r="E16" s="302" t="str">
        <f>IF(COUNTA(E7:E14)=0,"",SUMIFS(E7:E14,$G$7:$G$14,$C$16))</f>
        <v/>
      </c>
      <c r="F16" s="303" t="str">
        <f>IF(COUNTA(F7:F14)=0,"",SUMIFS(F7:F14,$G$7:$G$14,$C$16))</f>
        <v/>
      </c>
      <c r="G16" s="304"/>
      <c r="H16" s="304"/>
    </row>
    <row r="17" spans="2:8" hidden="1" outlineLevel="1" x14ac:dyDescent="0.2"/>
    <row r="18" spans="2:8" s="305" customFormat="1" hidden="1" outlineLevel="1" x14ac:dyDescent="0.2">
      <c r="B18" s="305" t="s">
        <v>315</v>
      </c>
    </row>
    <row r="19" spans="2:8" ht="20.25" hidden="1" customHeight="1" outlineLevel="1" x14ac:dyDescent="0.2">
      <c r="B19" s="306" t="s">
        <v>295</v>
      </c>
      <c r="C19" s="288" t="s">
        <v>17</v>
      </c>
      <c r="D19" s="287" t="s">
        <v>294</v>
      </c>
      <c r="E19" s="287"/>
      <c r="F19" s="287"/>
      <c r="G19" s="287"/>
      <c r="H19" s="287"/>
    </row>
    <row r="20" spans="2:8" ht="29" hidden="1" outlineLevel="1" x14ac:dyDescent="0.2">
      <c r="B20" s="306"/>
      <c r="C20" s="288"/>
      <c r="D20" s="289" t="s">
        <v>18</v>
      </c>
      <c r="E20" s="289" t="s">
        <v>19</v>
      </c>
      <c r="F20" s="289" t="s">
        <v>20</v>
      </c>
      <c r="G20" s="289" t="s">
        <v>49</v>
      </c>
      <c r="H20" s="289" t="s">
        <v>21</v>
      </c>
    </row>
    <row r="21" spans="2:8" ht="28.5" hidden="1" customHeight="1" outlineLevel="1" x14ac:dyDescent="0.2">
      <c r="B21" s="307"/>
      <c r="C21" s="291" t="s">
        <v>182</v>
      </c>
      <c r="D21" s="308"/>
      <c r="E21" s="308"/>
      <c r="F21" s="309"/>
      <c r="G21" s="310"/>
      <c r="H21" s="311"/>
    </row>
    <row r="22" spans="2:8" ht="28.5" hidden="1" customHeight="1" outlineLevel="1" x14ac:dyDescent="0.2">
      <c r="B22" s="312"/>
      <c r="C22" s="297"/>
      <c r="D22" s="308"/>
      <c r="E22" s="308"/>
      <c r="F22" s="309"/>
      <c r="G22" s="310"/>
      <c r="H22" s="311"/>
    </row>
    <row r="23" spans="2:8" ht="28.5" hidden="1" customHeight="1" outlineLevel="1" x14ac:dyDescent="0.2">
      <c r="B23" s="312"/>
      <c r="C23" s="298" t="s">
        <v>32</v>
      </c>
      <c r="D23" s="308"/>
      <c r="E23" s="308"/>
      <c r="F23" s="309"/>
      <c r="G23" s="310"/>
      <c r="H23" s="311"/>
    </row>
    <row r="24" spans="2:8" ht="28.5" hidden="1" customHeight="1" outlineLevel="1" x14ac:dyDescent="0.2">
      <c r="B24" s="312"/>
      <c r="C24" s="299"/>
      <c r="D24" s="308"/>
      <c r="E24" s="308"/>
      <c r="F24" s="309"/>
      <c r="G24" s="310"/>
      <c r="H24" s="311"/>
    </row>
    <row r="25" spans="2:8" ht="28.5" hidden="1" customHeight="1" outlineLevel="1" x14ac:dyDescent="0.2">
      <c r="B25" s="312"/>
      <c r="C25" s="291" t="s">
        <v>154</v>
      </c>
      <c r="D25" s="308"/>
      <c r="E25" s="308"/>
      <c r="F25" s="309"/>
      <c r="G25" s="310"/>
      <c r="H25" s="311"/>
    </row>
    <row r="26" spans="2:8" ht="28.5" hidden="1" customHeight="1" outlineLevel="1" x14ac:dyDescent="0.2">
      <c r="B26" s="312"/>
      <c r="C26" s="297"/>
      <c r="D26" s="308"/>
      <c r="E26" s="308"/>
      <c r="F26" s="309"/>
      <c r="G26" s="310"/>
      <c r="H26" s="311"/>
    </row>
    <row r="27" spans="2:8" ht="28.5" hidden="1" customHeight="1" outlineLevel="1" x14ac:dyDescent="0.2">
      <c r="B27" s="312"/>
      <c r="C27" s="291" t="s">
        <v>296</v>
      </c>
      <c r="D27" s="308"/>
      <c r="E27" s="308"/>
      <c r="F27" s="309"/>
      <c r="G27" s="310"/>
      <c r="H27" s="311"/>
    </row>
    <row r="28" spans="2:8" ht="28.5" hidden="1" customHeight="1" outlineLevel="1" x14ac:dyDescent="0.2">
      <c r="B28" s="313"/>
      <c r="C28" s="299"/>
      <c r="D28" s="308"/>
      <c r="E28" s="308"/>
      <c r="F28" s="309"/>
      <c r="G28" s="310"/>
      <c r="H28" s="311"/>
    </row>
    <row r="29" spans="2:8" ht="28.5" hidden="1" customHeight="1" outlineLevel="1" x14ac:dyDescent="0.2">
      <c r="B29" s="298" t="s">
        <v>33</v>
      </c>
      <c r="C29" s="301" t="s">
        <v>50</v>
      </c>
      <c r="D29" s="314" t="str">
        <f>IF(COUNTA(D21:D28)=0,"",SUMIFS(D21:D28,$G$21:$G$28,$C$29))</f>
        <v/>
      </c>
      <c r="E29" s="314" t="str">
        <f>IF(COUNTA(E21:E28)=0,"",SUMIFS(E21:E28,$G$21:$G$28,$C$29))</f>
        <v/>
      </c>
      <c r="F29" s="315" t="str">
        <f>IF(COUNTA(F21:F28)=0,"",SUMIFS(F21:F28,$G$21:$G$28,$C$29))</f>
        <v/>
      </c>
      <c r="G29" s="316"/>
      <c r="H29" s="316"/>
    </row>
    <row r="30" spans="2:8" ht="28.5" hidden="1" customHeight="1" outlineLevel="1" x14ac:dyDescent="0.2">
      <c r="B30" s="299"/>
      <c r="C30" s="301" t="s">
        <v>59</v>
      </c>
      <c r="D30" s="314" t="str">
        <f>IF(COUNTA(D21:D28)=0,"",SUMIFS(D21:D28,$G$21:$G$28,$C$30))</f>
        <v/>
      </c>
      <c r="E30" s="314" t="str">
        <f>IF(COUNTA(E21:E28)=0,"",SUMIFS(E21:E28,$G$21:$G$28,$C$30))</f>
        <v/>
      </c>
      <c r="F30" s="315" t="str">
        <f>IF(COUNTA(F21:F28)=0,"",SUMIFS(F21:F28,$G$21:$G$28,$C$30))</f>
        <v/>
      </c>
      <c r="G30" s="316"/>
      <c r="H30" s="316"/>
    </row>
    <row r="31" spans="2:8" hidden="1" outlineLevel="1" x14ac:dyDescent="0.2">
      <c r="B31" s="286" t="s">
        <v>316</v>
      </c>
    </row>
    <row r="32" spans="2:8" ht="12" customHeight="1" collapsed="1" x14ac:dyDescent="0.2">
      <c r="B32" s="288" t="s">
        <v>31</v>
      </c>
      <c r="C32" s="291" t="s">
        <v>17</v>
      </c>
      <c r="D32" s="157" t="s">
        <v>34</v>
      </c>
      <c r="E32" s="317"/>
      <c r="F32" s="158"/>
      <c r="G32" s="291" t="s">
        <v>16</v>
      </c>
    </row>
    <row r="33" spans="2:7" ht="43.5" x14ac:dyDescent="0.2">
      <c r="B33" s="288"/>
      <c r="C33" s="297"/>
      <c r="D33" s="289" t="s">
        <v>157</v>
      </c>
      <c r="E33" s="289" t="s">
        <v>158</v>
      </c>
      <c r="F33" s="289" t="s">
        <v>159</v>
      </c>
      <c r="G33" s="297"/>
    </row>
    <row r="34" spans="2:7" ht="40.5" customHeight="1" x14ac:dyDescent="0.2">
      <c r="B34" s="290" t="str">
        <f>IF(OR(ｼｰﾄ0!C4="",ｼｰﾄ0!C3=""),"",ｼｰﾄ0!C3&amp;ｼｰﾄ0!C4)</f>
        <v>広島県広島平野</v>
      </c>
      <c r="C34" s="289" t="s">
        <v>47</v>
      </c>
      <c r="D34" s="318"/>
      <c r="E34" s="318"/>
      <c r="F34" s="318"/>
      <c r="G34" s="319" t="str">
        <f>IF(COUNTA(D34:F34)=0,"",SUM(D34:F34))</f>
        <v/>
      </c>
    </row>
    <row r="35" spans="2:7" ht="40.5" customHeight="1" x14ac:dyDescent="0.2">
      <c r="B35" s="296"/>
      <c r="C35" s="320" t="s">
        <v>32</v>
      </c>
      <c r="D35" s="318"/>
      <c r="E35" s="318"/>
      <c r="F35" s="318"/>
      <c r="G35" s="319" t="str">
        <f>IF(COUNTA(D35:F35)=0,"",SUM(D35:F35))</f>
        <v/>
      </c>
    </row>
    <row r="36" spans="2:7" ht="40.5" customHeight="1" x14ac:dyDescent="0.2">
      <c r="B36" s="296"/>
      <c r="C36" s="289" t="s">
        <v>154</v>
      </c>
      <c r="D36" s="318">
        <v>4</v>
      </c>
      <c r="E36" s="318"/>
      <c r="F36" s="318"/>
      <c r="G36" s="319">
        <f>IF(COUNTA(D36:F36)=0,"",SUM(D36:F36))</f>
        <v>4</v>
      </c>
    </row>
    <row r="37" spans="2:7" ht="40.5" customHeight="1" x14ac:dyDescent="0.2">
      <c r="B37" s="300"/>
      <c r="C37" s="320" t="s">
        <v>155</v>
      </c>
      <c r="D37" s="318"/>
      <c r="E37" s="318"/>
      <c r="F37" s="318"/>
      <c r="G37" s="319" t="str">
        <f>IF(COUNTA(D37:F37)=0,"",SUM(D37:F37))</f>
        <v/>
      </c>
    </row>
    <row r="38" spans="2:7" ht="53.25" customHeight="1" x14ac:dyDescent="0.2">
      <c r="B38" s="157" t="s">
        <v>156</v>
      </c>
      <c r="C38" s="158"/>
      <c r="D38" s="321">
        <f>IF(SUM(D34:D37)=0,"",SUM(D34:D37))</f>
        <v>4</v>
      </c>
      <c r="E38" s="321" t="str">
        <f>IF(SUM(E34:E37)=0,"",SUM(E34:E37))</f>
        <v/>
      </c>
      <c r="F38" s="321" t="str">
        <f>IF(SUM(F34:F37)=0,"",SUM(F34:F37))</f>
        <v/>
      </c>
      <c r="G38" s="321">
        <f>IF(SUM(G34:G37)=0,"",SUM(G34:G37))</f>
        <v>4</v>
      </c>
    </row>
    <row r="39" spans="2:7" ht="12" customHeight="1" x14ac:dyDescent="0.2">
      <c r="B39" s="322"/>
      <c r="C39" s="322"/>
      <c r="D39" s="323"/>
      <c r="E39" s="323"/>
      <c r="F39" s="323"/>
      <c r="G39" s="323"/>
    </row>
  </sheetData>
  <mergeCells count="23">
    <mergeCell ref="D32:F32"/>
    <mergeCell ref="G32:G33"/>
    <mergeCell ref="B38:C38"/>
    <mergeCell ref="D19:H19"/>
    <mergeCell ref="C21:C22"/>
    <mergeCell ref="C23:C24"/>
    <mergeCell ref="C25:C26"/>
    <mergeCell ref="C27:C28"/>
    <mergeCell ref="B19:B20"/>
    <mergeCell ref="C19:C20"/>
    <mergeCell ref="B29:B30"/>
    <mergeCell ref="B32:B33"/>
    <mergeCell ref="C32:C33"/>
    <mergeCell ref="B34:B37"/>
    <mergeCell ref="D5:H5"/>
    <mergeCell ref="C5:C6"/>
    <mergeCell ref="B5:B6"/>
    <mergeCell ref="B15:B16"/>
    <mergeCell ref="C7:C8"/>
    <mergeCell ref="C9:C10"/>
    <mergeCell ref="C11:C12"/>
    <mergeCell ref="C13:C14"/>
    <mergeCell ref="B7:B14"/>
  </mergeCells>
  <phoneticPr fontId="5"/>
  <conditionalFormatting sqref="G7">
    <cfRule type="colorScale" priority="1">
      <colorScale>
        <cfvo type="min"/>
        <cfvo type="max"/>
        <color rgb="FFFF7128"/>
        <color rgb="FFFFEF9C"/>
      </colorScale>
    </cfRule>
  </conditionalFormatting>
  <conditionalFormatting sqref="G21">
    <cfRule type="colorScale" priority="2">
      <colorScale>
        <cfvo type="min"/>
        <cfvo type="max"/>
        <color rgb="FFFF7128"/>
        <color rgb="FFFFEF9C"/>
      </colorScale>
    </cfRule>
  </conditionalFormatting>
  <dataValidations count="9">
    <dataValidation type="list" allowBlank="1" showInputMessage="1" showErrorMessage="1" sqref="G21:G28 G7:G14" xr:uid="{00000000-0002-0000-0900-000000000000}">
      <formula1>$C$15:$C$16</formula1>
    </dataValidation>
    <dataValidation allowBlank="1" showInputMessage="1" showErrorMessage="1" prompt="水準点数は数値だけをご記入ください。_x000a__x000a_" sqref="F21:F28 F7:F14" xr:uid="{00000000-0002-0000-0900-000001000000}"/>
    <dataValidation allowBlank="1" showInputMessage="1" showErrorMessage="1" prompt="測量距離は数値だけをご記入ください。_x000a_" sqref="D21:D28 D7:D14" xr:uid="{00000000-0002-0000-0900-000002000000}"/>
    <dataValidation allowBlank="1" showInputMessage="1" showErrorMessage="1" prompt="測量面積は数値だけをご記入ください。_x000a__x000a__x000a_" sqref="E21:E28 E7:E14"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7:F37"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6"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5:F35"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6:F36"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4:F34"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workbookViewId="0">
      <selection activeCell="J8" sqref="J8"/>
    </sheetView>
  </sheetViews>
  <sheetFormatPr defaultRowHeight="13" x14ac:dyDescent="0.2"/>
  <cols>
    <col min="1" max="1" width="8.6328125" customWidth="1"/>
  </cols>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52</vt:i4>
      </vt:variant>
    </vt:vector>
  </HeadingPairs>
  <TitlesOfParts>
    <vt:vector size="60" baseType="lpstr">
      <vt:lpstr>集計1</vt:lpstr>
      <vt:lpstr>目次</vt:lpstr>
      <vt:lpstr>ｼｰﾄ0</vt:lpstr>
      <vt:lpstr>ｼｰﾄ1</vt:lpstr>
      <vt:lpstr>ｼｰﾄ2</vt:lpstr>
      <vt:lpstr>ｼｰﾄ3</vt:lpstr>
      <vt:lpstr>ｼｰﾄ5</vt:lpstr>
      <vt:lpstr>Sheet1</vt:lpstr>
      <vt:lpstr>ｼｰﾄ0!Print_Area</vt:lpstr>
      <vt:lpstr>ｼｰﾄ1!Print_Area</vt:lpstr>
      <vt:lpstr>ｼｰﾄ3!Print_Area</vt:lpstr>
      <vt:lpstr>ｼｰﾄ5!Print_Area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