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141487E5-75B3-454B-8EA6-84C849E97F16}" xr6:coauthVersionLast="47" xr6:coauthVersionMax="47" xr10:uidLastSave="{00000000-0000-0000-0000-000000000000}"/>
  <bookViews>
    <workbookView xWindow="-110" yWindow="-110" windowWidth="19420" windowHeight="10420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Sheet1" sheetId="228" state="hidden" r:id="rId7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5">ｼｰﾄ3!$A$1:$L$71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AO11" i="128"/>
  <c r="D67" i="221"/>
  <c r="C67" i="221"/>
  <c r="AC11" i="128" l="1"/>
  <c r="AB11" i="128"/>
  <c r="AA11" i="128"/>
  <c r="H79" i="221"/>
  <c r="G79" i="221"/>
  <c r="F79" i="221"/>
  <c r="E79" i="221"/>
  <c r="A21" i="221"/>
  <c r="A20" i="221"/>
  <c r="A19" i="221"/>
  <c r="A17" i="221"/>
  <c r="A16" i="221"/>
  <c r="A15" i="221"/>
  <c r="A13" i="221"/>
  <c r="A12" i="221"/>
  <c r="A11" i="221"/>
  <c r="A9" i="221"/>
  <c r="A8" i="221"/>
  <c r="A7" i="221"/>
  <c r="B3" i="221"/>
  <c r="B3" i="21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7" i="221" l="1"/>
  <c r="S11" i="128" s="1"/>
  <c r="H67" i="221"/>
  <c r="V11" i="128" s="1"/>
  <c r="G67" i="221"/>
  <c r="U11" i="128" s="1"/>
  <c r="F67" i="221"/>
  <c r="T11" i="128" s="1"/>
  <c r="I79" i="221"/>
  <c r="I67" i="221" l="1"/>
  <c r="Y11" i="128" s="1"/>
</calcChain>
</file>

<file path=xl/sharedStrings.xml><?xml version="1.0" encoding="utf-8"?>
<sst xmlns="http://schemas.openxmlformats.org/spreadsheetml/2006/main" count="581" uniqueCount="417">
  <si>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</si>
  <si>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</si>
  <si>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</si>
  <si>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</si>
  <si>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</si>
  <si>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</si>
  <si>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</si>
  <si>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</si>
  <si>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</si>
  <si>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</si>
  <si>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</si>
  <si>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</si>
  <si>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</si>
  <si>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</si>
  <si>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</si>
  <si>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</si>
  <si>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</si>
  <si>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</si>
  <si>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</si>
  <si>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</si>
  <si>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</si>
  <si>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</si>
  <si>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</si>
  <si>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</si>
  <si>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</si>
  <si>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</si>
  <si>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</si>
  <si>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</si>
  <si>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</si>
  <si>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</si>
  <si>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</si>
  <si>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</si>
  <si>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</si>
  <si>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</si>
  <si>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</si>
  <si>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</si>
  <si>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</si>
  <si>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</si>
  <si>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</si>
  <si>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</si>
  <si>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</si>
  <si>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</si>
  <si>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</si>
  <si>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</si>
  <si>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</si>
  <si>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</si>
  <si>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</si>
  <si>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</si>
  <si>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</si>
  <si>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</si>
  <si>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</si>
  <si>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</si>
  <si>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</si>
  <si>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</si>
  <si>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</si>
  <si>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</si>
  <si>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</si>
  <si>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</si>
  <si>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</si>
  <si>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</si>
  <si>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</si>
  <si>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</si>
  <si>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</si>
  <si>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</si>
  <si>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</si>
  <si>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</si>
  <si>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</si>
  <si>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</si>
  <si>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</si>
  <si>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</si>
  <si>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</si>
  <si>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</si>
  <si>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</si>
  <si>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</si>
  <si>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</si>
  <si>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</si>
  <si>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</si>
  <si>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</si>
  <si>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</si>
  <si>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</si>
  <si>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</si>
  <si>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</si>
  <si>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</si>
  <si>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</si>
  <si>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</si>
  <si>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</si>
  <si>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</si>
  <si>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</si>
  <si>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</si>
  <si>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</si>
  <si>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</si>
  <si>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</si>
  <si>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</si>
  <si>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</si>
  <si>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</si>
  <si>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</si>
  <si>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</si>
  <si>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</si>
  <si>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</si>
  <si>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</si>
  <si>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</si>
  <si>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</si>
  <si>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</si>
  <si>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</si>
  <si>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</si>
  <si>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</si>
  <si>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</si>
  <si>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</si>
  <si>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</si>
  <si>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</si>
  <si>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</si>
  <si>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</si>
  <si>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</si>
  <si>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</si>
  <si>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</si>
  <si>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</si>
  <si>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</si>
  <si>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</si>
  <si>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</si>
  <si>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</si>
  <si>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</si>
  <si>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</si>
  <si>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</si>
  <si>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</si>
  <si>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</si>
  <si>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</si>
  <si>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</si>
  <si>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</si>
  <si>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</si>
  <si>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</si>
  <si>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</si>
  <si>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</si>
  <si>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</si>
  <si>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</si>
  <si>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</si>
  <si>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</si>
  <si>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</si>
  <si>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</si>
  <si>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</si>
  <si>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</si>
  <si>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</si>
  <si>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</si>
  <si>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</si>
  <si>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</si>
  <si>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</si>
  <si>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</si>
  <si>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</si>
  <si>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</si>
  <si>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</si>
  <si>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</si>
  <si>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</si>
  <si>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</si>
  <si>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</si>
  <si>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</si>
  <si>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</si>
  <si>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</si>
  <si>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</si>
  <si>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</si>
  <si>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</si>
  <si>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</si>
  <si>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</si>
  <si>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</si>
  <si>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</si>
  <si>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</si>
  <si>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</si>
  <si>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</si>
  <si>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</si>
  <si>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>２．測量の基準日：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</si>
  <si>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</si>
  <si>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</si>
  <si>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</si>
  <si>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</si>
  <si>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</si>
  <si>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</si>
  <si>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</si>
  <si>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</si>
  <si>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</si>
  <si>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</si>
  <si>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</si>
  <si>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</si>
  <si>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</si>
  <si>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</si>
  <si>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</si>
  <si>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</si>
  <si>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</si>
  <si>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</si>
  <si>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</si>
  <si>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</si>
  <si>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</si>
  <si>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</si>
  <si>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</si>
  <si>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</si>
  <si>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</si>
  <si>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</si>
  <si>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</si>
  <si>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</si>
  <si>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</si>
  <si>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</si>
  <si>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</si>
  <si>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</si>
  <si>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</si>
  <si>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</si>
  <si>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</si>
  <si>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4cm/年
以上</t>
    <phoneticPr fontId="4"/>
  </si>
  <si>
    <t>■</t>
  </si>
  <si>
    <t>◆</t>
  </si>
  <si>
    <t>□</t>
  </si>
  <si>
    <t>◇</t>
  </si>
  <si>
    <t>旧  ＜詳細データ目次＞　</t>
    <rPh sb="4" eb="6">
      <t>ショウサイ</t>
    </rPh>
    <rPh sb="9" eb="11">
      <t>モクジ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</si>
  <si>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</si>
  <si>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</si>
  <si>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</si>
  <si>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</si>
  <si>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</si>
  <si>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</si>
  <si>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</si>
  <si>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</si>
  <si>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</si>
  <si>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</si>
  <si>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</si>
  <si>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</si>
  <si>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</si>
  <si>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</si>
  <si>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</si>
  <si>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</si>
  <si>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</si>
  <si>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</si>
  <si>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</si>
  <si>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</si>
  <si>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</si>
  <si>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</si>
  <si>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</si>
  <si>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</si>
  <si>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</si>
  <si>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</si>
  <si>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</si>
  <si>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</si>
  <si>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</si>
  <si>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</si>
  <si>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</si>
  <si>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</si>
  <si>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</si>
  <si>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</si>
  <si>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</si>
  <si>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</si>
  <si>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</si>
  <si>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</si>
  <si>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</si>
  <si>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</si>
  <si>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</si>
  <si>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</si>
  <si>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</si>
  <si>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</si>
  <si>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</si>
  <si>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</si>
  <si>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</si>
  <si>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</si>
  <si>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</si>
  <si>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</si>
  <si>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</si>
  <si>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</si>
  <si>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</si>
  <si>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</si>
  <si>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</si>
  <si>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</si>
  <si>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</si>
  <si>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</si>
  <si>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</si>
  <si>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</si>
  <si>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</si>
  <si>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</si>
  <si>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</si>
  <si>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</si>
  <si>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</si>
  <si>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</si>
  <si>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</si>
  <si>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r>
      <t xml:space="preserve">被害の状況
</t>
    </r>
    <r>
      <rPr>
        <sz val="1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</si>
  <si>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rFont val="メイリオ"/>
        <family val="3"/>
        <charset val="128"/>
      </rPr>
      <t>※</t>
    </r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</si>
  <si>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</si>
  <si>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</si>
  <si>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</si>
  <si>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</si>
  <si>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</si>
  <si>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</si>
  <si>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</si>
  <si>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</si>
  <si>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</si>
  <si>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</si>
  <si>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</si>
  <si>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</si>
  <si>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</si>
  <si>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</si>
  <si>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</si>
  <si>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</si>
  <si>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</si>
  <si>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</si>
  <si>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</si>
  <si>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</si>
  <si>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</si>
  <si>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</si>
  <si>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</si>
  <si>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</si>
  <si>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</si>
  <si>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</si>
  <si>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</si>
  <si>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</si>
  <si>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</si>
  <si>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</si>
  <si>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</si>
  <si>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</si>
  <si>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</si>
  <si>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</si>
  <si>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</si>
  <si>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</si>
  <si>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</si>
  <si>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</si>
  <si>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</si>
  <si>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</si>
  <si>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</si>
  <si>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</si>
  <si>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</si>
  <si>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</si>
  <si>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</si>
  <si>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</si>
  <si>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</si>
  <si>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</si>
  <si>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</si>
  <si>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</si>
  <si>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</si>
  <si>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</si>
  <si>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</si>
  <si>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</si>
  <si>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</si>
  <si>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</si>
  <si>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</si>
  <si>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</si>
  <si>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</si>
  <si>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</si>
  <si>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</si>
  <si>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</si>
  <si>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</si>
  <si>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</si>
  <si>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</si>
  <si>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</si>
  <si>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</si>
  <si>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</si>
  <si>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</si>
  <si>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</si>
  <si>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</si>
  <si>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</si>
  <si>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</si>
  <si>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</si>
  <si>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</si>
  <si>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</si>
  <si>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</si>
  <si>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</si>
  <si>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</si>
  <si>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</si>
  <si>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</si>
  <si>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</si>
  <si>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</si>
  <si>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</si>
  <si>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</si>
  <si>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</si>
  <si>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</si>
  <si>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</si>
  <si>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</si>
  <si>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</si>
  <si>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</si>
  <si>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</si>
  <si>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</si>
  <si>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</si>
  <si>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</si>
  <si>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</si>
  <si>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</si>
  <si>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</si>
  <si>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</si>
  <si>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</si>
  <si>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</si>
  <si>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</si>
  <si>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</si>
  <si>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</si>
  <si>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</si>
  <si>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</si>
  <si>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</si>
  <si>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</si>
  <si>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</si>
  <si>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</si>
  <si>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</si>
  <si>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</si>
  <si>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</si>
  <si>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</si>
  <si>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</si>
  <si>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</si>
  <si>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</si>
  <si>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</si>
  <si>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</si>
  <si>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交6112</t>
    <phoneticPr fontId="4"/>
  </si>
  <si>
    <t>五所川原市岩木町</t>
    <phoneticPr fontId="4"/>
  </si>
  <si>
    <t>S43～S61</t>
    <phoneticPr fontId="4"/>
  </si>
  <si>
    <t>S58～S61</t>
    <phoneticPr fontId="4"/>
  </si>
  <si>
    <t>S61</t>
    <phoneticPr fontId="4"/>
  </si>
  <si>
    <t>弘前観測井</t>
    <rPh sb="0" eb="2">
      <t>ヒロサキ</t>
    </rPh>
    <rPh sb="2" eb="4">
      <t>カンソク</t>
    </rPh>
    <rPh sb="4" eb="5">
      <t>イ</t>
    </rPh>
    <phoneticPr fontId="4"/>
  </si>
  <si>
    <t>弘前市大字平岡町72
（弘前市立第二中学校）</t>
    <rPh sb="0" eb="3">
      <t>ヒロサキシ</t>
    </rPh>
    <rPh sb="3" eb="5">
      <t>オオアザ</t>
    </rPh>
    <rPh sb="5" eb="8">
      <t>ヒラオカマチ</t>
    </rPh>
    <rPh sb="12" eb="16">
      <t>ヒロサキシリツ</t>
    </rPh>
    <rPh sb="16" eb="18">
      <t>ダイニ</t>
    </rPh>
    <rPh sb="18" eb="21">
      <t>チュウガッコウ</t>
    </rPh>
    <phoneticPr fontId="4"/>
  </si>
  <si>
    <t>180ｍ</t>
    <phoneticPr fontId="4"/>
  </si>
  <si>
    <t>弘前市</t>
    <rPh sb="0" eb="3">
      <t>ヒロサキシ</t>
    </rPh>
    <phoneticPr fontId="4"/>
  </si>
  <si>
    <t>S58</t>
    <phoneticPr fontId="4"/>
  </si>
  <si>
    <t>36.2ｍ</t>
    <phoneticPr fontId="4"/>
  </si>
  <si>
    <t>欠測</t>
    <rPh sb="0" eb="2">
      <t>ケッソク</t>
    </rPh>
    <phoneticPr fontId="4"/>
  </si>
  <si>
    <t>水位の説明：各年度の平均水位</t>
    <rPh sb="6" eb="9">
      <t>カクネンド</t>
    </rPh>
    <rPh sb="10" eb="12">
      <t>ヘイキン</t>
    </rPh>
    <rPh sb="12" eb="14">
      <t>スイイ</t>
    </rPh>
    <phoneticPr fontId="4"/>
  </si>
  <si>
    <t>水位の基準：地盤高（観測井の管頭高）</t>
    <rPh sb="0" eb="2">
      <t>スイイ</t>
    </rPh>
    <rPh sb="3" eb="5">
      <t>キジュン</t>
    </rPh>
    <rPh sb="6" eb="9">
      <t>ジバンダカ</t>
    </rPh>
    <rPh sb="10" eb="12">
      <t>カンソク</t>
    </rPh>
    <rPh sb="12" eb="13">
      <t>イ</t>
    </rPh>
    <rPh sb="14" eb="15">
      <t>カン</t>
    </rPh>
    <rPh sb="15" eb="16">
      <t>アタマ</t>
    </rPh>
    <rPh sb="16" eb="17">
      <t>ダカ</t>
    </rPh>
    <phoneticPr fontId="4"/>
  </si>
  <si>
    <t>深度　GL　-180.0ｍ　　孔口高　ＧＬ　0.33ｍ</t>
    <rPh sb="0" eb="2">
      <t>シンド</t>
    </rPh>
    <rPh sb="15" eb="16">
      <t>アナ</t>
    </rPh>
    <rPh sb="16" eb="17">
      <t>クチ</t>
    </rPh>
    <rPh sb="17" eb="18">
      <t>ダカ</t>
    </rPh>
    <phoneticPr fontId="4"/>
  </si>
  <si>
    <t>弘前市</t>
    <rPh sb="0" eb="3">
      <t>ヒロサキシ</t>
    </rPh>
    <phoneticPr fontId="4"/>
  </si>
  <si>
    <t>/</t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</si>
  <si>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</si>
  <si>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rFont val="メイリオ"/>
        <family val="3"/>
        <charset val="128"/>
      </rPr>
      <t>※１</t>
    </r>
    <r>
      <rPr>
        <sz val="8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</si>
  <si>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rFont val="メイリオ"/>
        <family val="3"/>
        <charset val="128"/>
      </rPr>
      <t>※１</t>
    </r>
    <r>
      <rPr>
        <sz val="8"/>
        <rFont val="メイリオ"/>
        <family val="3"/>
        <charset val="128"/>
      </rPr>
      <t>に関わる</t>
    </r>
    <r>
      <rPr>
        <b/>
        <sz val="8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</si>
</sst>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3"/>
      <name val="メイリオ"/>
      <family val="3"/>
      <charset val="128"/>
    </font>
    <font>
      <sz val="13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b/>
      <sz val="11"/>
      <color indexed="8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8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2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28" applyNumberFormat="0" applyFon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3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31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5" fillId="0" borderId="0" applyNumberFormat="0" applyFill="0" applyBorder="0" applyAlignment="0" applyProtection="0">
      <alignment vertical="center"/>
    </xf>
    <xf numFmtId="0" fontId="4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</cellStyleXfs>
  <cellXfs count="283">
    <xf numFmtId="0" fontId="0" fillId="0" borderId="0" xfId="0">
      <alignment vertical="center"/>
    </xf>
    <xf numFmtId="0" fontId="25" fillId="2" borderId="1" xfId="55" applyFont="1" applyFill="1" applyBorder="1" applyAlignment="1">
      <alignment horizontal="center" vertical="center" wrapText="1"/>
    </xf>
    <xf numFmtId="181" fontId="25" fillId="2" borderId="1" xfId="33" applyNumberFormat="1" applyFont="1" applyFill="1" applyBorder="1" applyAlignment="1" applyProtection="1">
      <alignment horizontal="center" vertical="center" wrapText="1"/>
    </xf>
    <xf numFmtId="182" fontId="25" fillId="2" borderId="1" xfId="55" applyNumberFormat="1" applyFont="1" applyFill="1" applyBorder="1" applyAlignment="1">
      <alignment horizontal="center" vertical="center" wrapText="1"/>
    </xf>
    <xf numFmtId="181" fontId="25" fillId="2" borderId="1" xfId="55" applyNumberFormat="1" applyFont="1" applyFill="1" applyBorder="1" applyAlignment="1">
      <alignment horizontal="center" vertical="center" wrapText="1"/>
    </xf>
    <xf numFmtId="181" fontId="25" fillId="2" borderId="6" xfId="55" applyNumberFormat="1" applyFont="1" applyFill="1" applyBorder="1" applyAlignment="1">
      <alignment horizontal="center" vertical="center" wrapText="1"/>
    </xf>
    <xf numFmtId="177" fontId="25" fillId="2" borderId="6" xfId="55" applyNumberFormat="1" applyFont="1" applyFill="1" applyBorder="1" applyAlignment="1">
      <alignment horizontal="center" vertical="center" wrapText="1"/>
    </xf>
    <xf numFmtId="0" fontId="25" fillId="2" borderId="6" xfId="55" applyFont="1" applyFill="1" applyBorder="1" applyAlignment="1">
      <alignment horizontal="center" vertical="center" wrapText="1"/>
    </xf>
    <xf numFmtId="0" fontId="25" fillId="34" borderId="0" xfId="0" applyFont="1" applyFill="1" applyProtection="1">
      <alignment vertical="center"/>
      <protection locked="0" hidden="1"/>
    </xf>
    <xf numFmtId="0" fontId="25" fillId="34" borderId="0" xfId="0" applyFont="1" applyFill="1" applyProtection="1">
      <alignment vertical="center"/>
      <protection hidden="1"/>
    </xf>
    <xf numFmtId="0" fontId="25" fillId="34" borderId="0" xfId="0" applyFont="1" applyFill="1">
      <alignment vertical="center"/>
    </xf>
    <xf numFmtId="0" fontId="36" fillId="34" borderId="0" xfId="0" applyFont="1" applyFill="1" applyAlignment="1">
      <alignment horizontal="left" vertical="center"/>
    </xf>
    <xf numFmtId="0" fontId="29" fillId="0" borderId="0" xfId="55" applyFont="1" applyProtection="1">
      <alignment vertical="center"/>
      <protection locked="0"/>
    </xf>
    <xf numFmtId="0" fontId="38" fillId="0" borderId="0" xfId="55" applyFont="1" applyAlignment="1" applyProtection="1">
      <alignment horizontal="left" vertical="center"/>
      <protection locked="0"/>
    </xf>
    <xf numFmtId="0" fontId="38" fillId="0" borderId="0" xfId="55" applyFont="1" applyAlignment="1" applyProtection="1">
      <alignment horizontal="center" vertical="center"/>
      <protection locked="0"/>
    </xf>
    <xf numFmtId="0" fontId="38" fillId="0" borderId="0" xfId="55" applyFont="1" applyProtection="1">
      <alignment vertical="center"/>
      <protection locked="0"/>
    </xf>
    <xf numFmtId="0" fontId="29" fillId="34" borderId="0" xfId="55" applyFont="1" applyFill="1" applyProtection="1">
      <alignment vertical="center"/>
      <protection locked="0"/>
    </xf>
    <xf numFmtId="0" fontId="32" fillId="0" borderId="0" xfId="55" applyFont="1" applyProtection="1">
      <alignment vertical="center"/>
      <protection locked="0"/>
    </xf>
    <xf numFmtId="0" fontId="26" fillId="0" borderId="0" xfId="55" applyFont="1" applyProtection="1">
      <alignment vertical="center"/>
      <protection locked="0"/>
    </xf>
    <xf numFmtId="49" fontId="29" fillId="0" borderId="0" xfId="55" applyNumberFormat="1" applyFont="1" applyAlignment="1" applyProtection="1">
      <alignment horizontal="center" vertical="center"/>
      <protection locked="0"/>
    </xf>
    <xf numFmtId="0" fontId="29" fillId="0" borderId="0" xfId="55" applyFont="1" applyAlignment="1" applyProtection="1">
      <alignment horizontal="center" vertical="center"/>
      <protection locked="0"/>
    </xf>
    <xf numFmtId="0" fontId="32" fillId="0" borderId="0" xfId="55" applyFont="1" applyAlignment="1" applyProtection="1">
      <alignment horizontal="left" vertical="center"/>
      <protection locked="0"/>
    </xf>
    <xf numFmtId="0" fontId="29" fillId="0" borderId="0" xfId="55" applyFont="1" applyAlignment="1" applyProtection="1">
      <alignment horizontal="left" vertical="center"/>
      <protection locked="0"/>
    </xf>
    <xf numFmtId="0" fontId="26" fillId="0" borderId="0" xfId="55" applyFont="1" applyAlignment="1" applyProtection="1">
      <alignment horizontal="left" vertical="center"/>
      <protection locked="0"/>
    </xf>
    <xf numFmtId="0" fontId="29" fillId="34" borderId="0" xfId="55" applyFont="1" applyFill="1" applyAlignment="1" applyProtection="1">
      <alignment horizontal="left" vertical="center"/>
      <protection locked="0"/>
    </xf>
    <xf numFmtId="0" fontId="26" fillId="0" borderId="0" xfId="55" applyFont="1" applyAlignment="1" applyProtection="1">
      <alignment horizontal="left" vertical="center" wrapText="1"/>
      <protection locked="0"/>
    </xf>
    <xf numFmtId="0" fontId="32" fillId="0" borderId="0" xfId="55" applyFont="1" applyAlignment="1" applyProtection="1">
      <alignment vertical="top" wrapText="1"/>
      <protection locked="0"/>
    </xf>
    <xf numFmtId="0" fontId="32" fillId="0" borderId="0" xfId="55" applyFont="1" applyAlignment="1" applyProtection="1">
      <alignment vertical="top"/>
      <protection locked="0"/>
    </xf>
    <xf numFmtId="178" fontId="25" fillId="34" borderId="43" xfId="59" applyNumberFormat="1" applyFont="1" applyFill="1" applyBorder="1" applyProtection="1">
      <alignment vertical="center"/>
      <protection locked="0"/>
    </xf>
    <xf numFmtId="0" fontId="26" fillId="34" borderId="6" xfId="55" applyFont="1" applyFill="1" applyBorder="1" applyAlignment="1">
      <alignment horizontal="centerContinuous" vertical="center" wrapText="1"/>
    </xf>
    <xf numFmtId="0" fontId="26" fillId="34" borderId="7" xfId="55" applyFont="1" applyFill="1" applyBorder="1" applyAlignment="1">
      <alignment horizontal="centerContinuous" vertical="center"/>
    </xf>
    <xf numFmtId="0" fontId="26" fillId="0" borderId="1" xfId="60" applyFont="1" applyBorder="1" applyAlignment="1">
      <alignment horizontal="center" vertical="center" wrapText="1"/>
    </xf>
    <xf numFmtId="0" fontId="26" fillId="0" borderId="15" xfId="55" applyFont="1" applyBorder="1" applyAlignment="1">
      <alignment vertical="center" wrapText="1"/>
    </xf>
    <xf numFmtId="0" fontId="29" fillId="0" borderId="0" xfId="60" applyFont="1" applyAlignment="1">
      <alignment horizontal="center" vertical="center"/>
    </xf>
    <xf numFmtId="0" fontId="26" fillId="0" borderId="17" xfId="55" applyFont="1" applyBorder="1">
      <alignment vertical="center"/>
    </xf>
    <xf numFmtId="0" fontId="29" fillId="0" borderId="13" xfId="60" applyFont="1" applyBorder="1" applyAlignment="1">
      <alignment horizontal="center" vertical="top"/>
    </xf>
    <xf numFmtId="0" fontId="26" fillId="34" borderId="4" xfId="55" applyFont="1" applyFill="1" applyBorder="1" applyAlignment="1">
      <alignment horizontal="center" vertical="center" wrapText="1"/>
    </xf>
    <xf numFmtId="0" fontId="26" fillId="34" borderId="16" xfId="55" applyFont="1" applyFill="1" applyBorder="1" applyAlignment="1">
      <alignment horizontal="center" vertical="center" wrapText="1"/>
    </xf>
    <xf numFmtId="0" fontId="29" fillId="0" borderId="0" xfId="55" applyFont="1">
      <alignment vertical="center"/>
    </xf>
    <xf numFmtId="0" fontId="32" fillId="0" borderId="13" xfId="55" applyFont="1" applyBorder="1" applyAlignment="1">
      <alignment horizontal="center" vertical="center"/>
    </xf>
    <xf numFmtId="0" fontId="29" fillId="0" borderId="0" xfId="60" applyFont="1" applyAlignment="1">
      <alignment horizontal="center" vertical="top"/>
    </xf>
    <xf numFmtId="0" fontId="29" fillId="34" borderId="13" xfId="55" applyFont="1" applyFill="1" applyBorder="1">
      <alignment vertical="center"/>
    </xf>
    <xf numFmtId="0" fontId="25" fillId="0" borderId="1" xfId="55" applyFont="1" applyBorder="1" applyAlignment="1">
      <alignment horizontal="left" vertical="top" wrapText="1"/>
    </xf>
    <xf numFmtId="0" fontId="25" fillId="0" borderId="1" xfId="55" applyFont="1" applyBorder="1" applyAlignment="1">
      <alignment horizontal="center" vertical="top" wrapText="1"/>
    </xf>
    <xf numFmtId="0" fontId="25" fillId="0" borderId="6" xfId="55" applyFont="1" applyBorder="1" applyAlignment="1">
      <alignment horizontal="centerContinuous" vertical="top" wrapText="1"/>
    </xf>
    <xf numFmtId="0" fontId="25" fillId="0" borderId="7" xfId="55" applyFont="1" applyBorder="1" applyAlignment="1">
      <alignment horizontal="centerContinuous" vertical="top" wrapText="1"/>
    </xf>
    <xf numFmtId="0" fontId="25" fillId="0" borderId="5" xfId="55" applyFont="1" applyBorder="1" applyAlignment="1">
      <alignment horizontal="centerContinuous" vertical="top" wrapText="1"/>
    </xf>
    <xf numFmtId="0" fontId="25" fillId="0" borderId="1" xfId="55" applyFont="1" applyBorder="1" applyAlignment="1">
      <alignment horizontal="centerContinuous" vertical="top" wrapText="1"/>
    </xf>
    <xf numFmtId="0" fontId="25" fillId="0" borderId="1" xfId="55" applyFont="1" applyBorder="1" applyAlignment="1">
      <alignment horizontal="centerContinuous" vertical="top"/>
    </xf>
    <xf numFmtId="0" fontId="25" fillId="0" borderId="1" xfId="55" applyFont="1" applyBorder="1" applyAlignment="1">
      <alignment vertical="top"/>
    </xf>
    <xf numFmtId="0" fontId="29" fillId="0" borderId="0" xfId="55" applyFont="1" applyAlignment="1">
      <alignment vertical="center" wrapText="1"/>
    </xf>
    <xf numFmtId="0" fontId="25" fillId="0" borderId="6" xfId="55" applyFont="1" applyBorder="1" applyAlignment="1">
      <alignment horizontal="center" vertical="top" wrapText="1"/>
    </xf>
    <xf numFmtId="0" fontId="49" fillId="0" borderId="0" xfId="55" applyFont="1" applyAlignment="1" applyProtection="1">
      <alignment horizontal="left" vertical="center"/>
      <protection locked="0"/>
    </xf>
    <xf numFmtId="180" fontId="26" fillId="0" borderId="0" xfId="55" applyNumberFormat="1" applyFont="1" applyProtection="1">
      <alignment vertical="center"/>
      <protection locked="0"/>
    </xf>
    <xf numFmtId="185" fontId="29" fillId="0" borderId="1" xfId="55" applyNumberFormat="1" applyFont="1" applyBorder="1" applyAlignment="1" applyProtection="1">
      <alignment horizontal="center" vertical="center"/>
      <protection locked="0"/>
    </xf>
    <xf numFmtId="0" fontId="26" fillId="34" borderId="0" xfId="55" applyFont="1" applyFill="1" applyProtection="1">
      <alignment vertical="center"/>
      <protection locked="0"/>
    </xf>
    <xf numFmtId="0" fontId="29" fillId="0" borderId="14" xfId="55" applyFont="1" applyBorder="1" applyAlignment="1">
      <alignment horizontal="center" vertical="center" wrapText="1"/>
    </xf>
    <xf numFmtId="0" fontId="29" fillId="0" borderId="10" xfId="55" applyFont="1" applyBorder="1" applyAlignment="1">
      <alignment horizontal="center" vertical="center" wrapText="1"/>
    </xf>
    <xf numFmtId="0" fontId="32" fillId="0" borderId="6" xfId="55" applyFont="1" applyBorder="1" applyAlignment="1">
      <alignment horizontal="center" vertical="center" wrapText="1"/>
    </xf>
    <xf numFmtId="0" fontId="32" fillId="0" borderId="7" xfId="55" applyFont="1" applyBorder="1" applyAlignment="1">
      <alignment horizontal="center" vertical="center" wrapText="1"/>
    </xf>
    <xf numFmtId="0" fontId="26" fillId="34" borderId="2" xfId="55" applyFont="1" applyFill="1" applyBorder="1" applyAlignment="1">
      <alignment horizontal="center" vertical="center" wrapText="1"/>
    </xf>
    <xf numFmtId="0" fontId="26" fillId="34" borderId="4" xfId="55" applyFont="1" applyFill="1" applyBorder="1" applyAlignment="1">
      <alignment horizontal="center" vertical="center" wrapText="1"/>
    </xf>
    <xf numFmtId="0" fontId="26" fillId="34" borderId="3" xfId="55" applyFont="1" applyFill="1" applyBorder="1" applyAlignment="1">
      <alignment horizontal="center" vertical="center" wrapText="1"/>
    </xf>
    <xf numFmtId="0" fontId="29" fillId="0" borderId="2" xfId="55" applyFont="1" applyBorder="1" applyAlignment="1">
      <alignment horizontal="center" vertical="center" wrapText="1"/>
    </xf>
    <xf numFmtId="0" fontId="29" fillId="0" borderId="4" xfId="55" applyFont="1" applyBorder="1" applyAlignment="1">
      <alignment horizontal="center" vertical="center" wrapText="1"/>
    </xf>
    <xf numFmtId="0" fontId="29" fillId="0" borderId="3" xfId="55" applyFont="1" applyBorder="1" applyAlignment="1">
      <alignment horizontal="center" vertical="center" wrapText="1"/>
    </xf>
    <xf numFmtId="0" fontId="26" fillId="0" borderId="2" xfId="55" applyFont="1" applyBorder="1" applyAlignment="1">
      <alignment horizontal="center" vertical="center" wrapText="1"/>
    </xf>
    <xf numFmtId="0" fontId="26" fillId="0" borderId="4" xfId="55" applyFont="1" applyBorder="1" applyAlignment="1">
      <alignment horizontal="center" vertical="center" wrapText="1"/>
    </xf>
    <xf numFmtId="0" fontId="26" fillId="0" borderId="3" xfId="55" applyFont="1" applyBorder="1" applyAlignment="1">
      <alignment horizontal="center" vertical="center" wrapText="1"/>
    </xf>
    <xf numFmtId="0" fontId="26" fillId="0" borderId="14" xfId="55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 wrapText="1"/>
    </xf>
    <xf numFmtId="0" fontId="32" fillId="0" borderId="2" xfId="55" applyFont="1" applyBorder="1" applyAlignment="1">
      <alignment horizontal="center" vertical="center"/>
    </xf>
    <xf numFmtId="0" fontId="32" fillId="0" borderId="4" xfId="55" applyFont="1" applyBorder="1" applyAlignment="1">
      <alignment horizontal="center" vertical="center"/>
    </xf>
    <xf numFmtId="0" fontId="32" fillId="0" borderId="3" xfId="55" applyFont="1" applyBorder="1" applyAlignment="1">
      <alignment horizontal="center" vertical="center"/>
    </xf>
    <xf numFmtId="0" fontId="32" fillId="0" borderId="14" xfId="55" applyFont="1" applyBorder="1" applyAlignment="1">
      <alignment horizontal="center" vertical="center"/>
    </xf>
    <xf numFmtId="0" fontId="32" fillId="0" borderId="15" xfId="55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179" fontId="30" fillId="0" borderId="2" xfId="55" applyNumberFormat="1" applyFont="1" applyBorder="1" applyAlignment="1">
      <alignment horizontal="center" vertical="center" wrapText="1"/>
    </xf>
    <xf numFmtId="179" fontId="30" fillId="0" borderId="4" xfId="55" applyNumberFormat="1" applyFont="1" applyBorder="1" applyAlignment="1">
      <alignment horizontal="center" vertical="center" wrapText="1"/>
    </xf>
    <xf numFmtId="179" fontId="30" fillId="0" borderId="3" xfId="55" applyNumberFormat="1" applyFont="1" applyBorder="1" applyAlignment="1">
      <alignment horizontal="center" vertical="center" wrapText="1"/>
    </xf>
    <xf numFmtId="0" fontId="29" fillId="0" borderId="2" xfId="55" applyFont="1" applyBorder="1" applyAlignment="1">
      <alignment horizontal="center" vertical="center"/>
    </xf>
    <xf numFmtId="0" fontId="29" fillId="0" borderId="4" xfId="55" applyFont="1" applyBorder="1" applyAlignment="1">
      <alignment horizontal="center" vertical="center"/>
    </xf>
    <xf numFmtId="0" fontId="29" fillId="0" borderId="3" xfId="55" applyFont="1" applyBorder="1" applyAlignment="1">
      <alignment horizontal="center" vertical="center"/>
    </xf>
    <xf numFmtId="0" fontId="30" fillId="34" borderId="2" xfId="55" applyFont="1" applyFill="1" applyBorder="1" applyAlignment="1">
      <alignment horizontal="center" vertical="center" wrapText="1"/>
    </xf>
    <xf numFmtId="0" fontId="30" fillId="34" borderId="3" xfId="55" applyFont="1" applyFill="1" applyBorder="1" applyAlignment="1">
      <alignment horizontal="center" vertical="center" wrapText="1"/>
    </xf>
    <xf numFmtId="0" fontId="30" fillId="34" borderId="4" xfId="55" applyFont="1" applyFill="1" applyBorder="1" applyAlignment="1">
      <alignment horizontal="center" vertical="top" wrapText="1"/>
    </xf>
    <xf numFmtId="0" fontId="30" fillId="34" borderId="3" xfId="55" applyFont="1" applyFill="1" applyBorder="1" applyAlignment="1">
      <alignment horizontal="center" vertical="top" wrapText="1"/>
    </xf>
    <xf numFmtId="0" fontId="29" fillId="0" borderId="2" xfId="55" applyFont="1" applyBorder="1" applyAlignment="1">
      <alignment horizontal="center" vertical="center" textRotation="255"/>
    </xf>
    <xf numFmtId="0" fontId="29" fillId="0" borderId="4" xfId="55" applyFont="1" applyBorder="1" applyAlignment="1">
      <alignment horizontal="center" vertical="center" textRotation="255"/>
    </xf>
    <xf numFmtId="0" fontId="29" fillId="0" borderId="3" xfId="55" applyFont="1" applyBorder="1" applyAlignment="1">
      <alignment horizontal="center" vertical="center" textRotation="255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6" fillId="0" borderId="15" xfId="55" applyFont="1" applyBorder="1" applyAlignment="1">
      <alignment horizontal="center" vertical="center" wrapText="1"/>
    </xf>
    <xf numFmtId="0" fontId="26" fillId="0" borderId="11" xfId="55" applyFont="1" applyBorder="1" applyAlignment="1">
      <alignment horizontal="center" vertical="center" wrapText="1"/>
    </xf>
    <xf numFmtId="0" fontId="26" fillId="0" borderId="17" xfId="55" applyFont="1" applyBorder="1" applyAlignment="1">
      <alignment horizontal="center" vertical="center" wrapText="1"/>
    </xf>
    <xf numFmtId="0" fontId="32" fillId="0" borderId="2" xfId="55" applyFont="1" applyBorder="1" applyAlignment="1">
      <alignment horizontal="center" vertical="center" wrapText="1"/>
    </xf>
    <xf numFmtId="0" fontId="32" fillId="0" borderId="4" xfId="55" applyFont="1" applyBorder="1" applyAlignment="1">
      <alignment horizontal="center" vertical="center" wrapText="1"/>
    </xf>
    <xf numFmtId="0" fontId="32" fillId="0" borderId="14" xfId="55" applyFont="1" applyBorder="1" applyAlignment="1">
      <alignment horizontal="center" vertical="center" wrapText="1"/>
    </xf>
    <xf numFmtId="0" fontId="32" fillId="0" borderId="15" xfId="55" applyFont="1" applyBorder="1" applyAlignment="1">
      <alignment horizontal="center" vertical="center" wrapText="1"/>
    </xf>
    <xf numFmtId="0" fontId="32" fillId="0" borderId="11" xfId="55" applyFont="1" applyBorder="1" applyAlignment="1">
      <alignment horizontal="center" vertical="center" wrapText="1"/>
    </xf>
    <xf numFmtId="0" fontId="32" fillId="0" borderId="17" xfId="55" applyFont="1" applyBorder="1" applyAlignment="1">
      <alignment horizontal="center" vertical="center" wrapText="1"/>
    </xf>
    <xf numFmtId="179" fontId="26" fillId="0" borderId="2" xfId="55" applyNumberFormat="1" applyFont="1" applyBorder="1" applyAlignment="1">
      <alignment horizontal="center" vertical="center" wrapText="1"/>
    </xf>
    <xf numFmtId="179" fontId="26" fillId="0" borderId="4" xfId="55" applyNumberFormat="1" applyFont="1" applyBorder="1" applyAlignment="1">
      <alignment horizontal="center" vertical="center" wrapText="1"/>
    </xf>
    <xf numFmtId="179" fontId="26" fillId="0" borderId="3" xfId="55" applyNumberFormat="1" applyFont="1" applyBorder="1" applyAlignment="1">
      <alignment horizontal="center" vertical="center" wrapText="1"/>
    </xf>
    <xf numFmtId="0" fontId="32" fillId="0" borderId="7" xfId="55" applyFont="1" applyBorder="1" applyAlignment="1">
      <alignment horizontal="center" vertical="center"/>
    </xf>
    <xf numFmtId="0" fontId="32" fillId="0" borderId="6" xfId="55" applyFont="1" applyBorder="1" applyAlignment="1">
      <alignment horizontal="center" vertical="center"/>
    </xf>
    <xf numFmtId="0" fontId="32" fillId="0" borderId="5" xfId="55" applyFont="1" applyBorder="1" applyAlignment="1">
      <alignment horizontal="center" vertical="center"/>
    </xf>
    <xf numFmtId="0" fontId="26" fillId="0" borderId="0" xfId="55" applyFont="1" applyAlignment="1" applyProtection="1">
      <alignment vertical="center" shrinkToFit="1"/>
      <protection locked="0"/>
    </xf>
    <xf numFmtId="0" fontId="29" fillId="0" borderId="0" xfId="55" applyFont="1" applyAlignment="1" applyProtection="1">
      <alignment vertical="center" shrinkToFit="1"/>
      <protection locked="0"/>
    </xf>
    <xf numFmtId="0" fontId="39" fillId="0" borderId="0" xfId="55" applyFont="1" applyProtection="1">
      <alignment vertical="center"/>
      <protection locked="0"/>
    </xf>
    <xf numFmtId="0" fontId="29" fillId="0" borderId="0" xfId="55" applyFont="1" applyProtection="1">
      <alignment vertical="center"/>
      <protection locked="0"/>
    </xf>
    <xf numFmtId="0" fontId="26" fillId="0" borderId="2" xfId="55" applyFont="1" applyBorder="1" applyAlignment="1">
      <alignment horizontal="center" vertical="top" wrapText="1"/>
    </xf>
    <xf numFmtId="0" fontId="26" fillId="0" borderId="4" xfId="55" applyFont="1" applyBorder="1" applyAlignment="1">
      <alignment horizontal="center" vertical="top" wrapText="1"/>
    </xf>
    <xf numFmtId="0" fontId="26" fillId="0" borderId="3" xfId="55" applyFont="1" applyBorder="1" applyAlignment="1">
      <alignment horizontal="center" vertical="top" wrapText="1"/>
    </xf>
    <xf numFmtId="0" fontId="26" fillId="0" borderId="4" xfId="55" applyFont="1" applyBorder="1" applyAlignment="1">
      <alignment horizontal="center" vertical="center"/>
    </xf>
    <xf numFmtId="0" fontId="28" fillId="34" borderId="0" xfId="59" applyFont="1" applyFill="1">
      <alignment vertical="center"/>
    </xf>
    <xf numFmtId="0" fontId="48" fillId="34" borderId="0" xfId="0" applyFont="1" applyFill="1" applyAlignment="1" applyProtection="1">
      <alignment horizontal="left" vertical="center"/>
      <protection locked="0"/>
    </xf>
    <xf numFmtId="0" fontId="28" fillId="34" borderId="0" xfId="59" applyFont="1" applyFill="1" applyProtection="1">
      <alignment vertical="center"/>
      <protection locked="0"/>
    </xf>
    <xf numFmtId="0" fontId="31" fillId="34" borderId="0" xfId="0" applyFont="1" applyFill="1" applyAlignment="1" applyProtection="1">
      <alignment horizontal="left" vertical="center"/>
      <protection locked="0"/>
    </xf>
    <xf numFmtId="0" fontId="28" fillId="34" borderId="0" xfId="56" applyFont="1" applyFill="1" applyProtection="1">
      <alignment vertical="center"/>
      <protection locked="0"/>
    </xf>
    <xf numFmtId="0" fontId="31" fillId="34" borderId="0" xfId="59" applyFont="1" applyFill="1" applyProtection="1">
      <alignment vertical="center"/>
      <protection locked="0"/>
    </xf>
    <xf numFmtId="0" fontId="25" fillId="34" borderId="6" xfId="56" applyFont="1" applyFill="1" applyBorder="1" applyAlignment="1" applyProtection="1">
      <alignment horizontal="center" vertical="center"/>
      <protection locked="0"/>
    </xf>
    <xf numFmtId="0" fontId="25" fillId="34" borderId="5" xfId="56" applyFont="1" applyFill="1" applyBorder="1" applyAlignment="1" applyProtection="1">
      <alignment horizontal="center" vertical="center"/>
      <protection locked="0"/>
    </xf>
    <xf numFmtId="0" fontId="25" fillId="34" borderId="1" xfId="56" applyFont="1" applyFill="1" applyBorder="1" applyAlignment="1" applyProtection="1">
      <alignment horizontal="center" vertical="center"/>
      <protection locked="0" hidden="1"/>
    </xf>
    <xf numFmtId="0" fontId="25" fillId="34" borderId="1" xfId="59" applyFont="1" applyFill="1" applyBorder="1" applyAlignment="1" applyProtection="1">
      <alignment horizontal="center" vertical="center" wrapText="1"/>
      <protection locked="0"/>
    </xf>
    <xf numFmtId="0" fontId="25" fillId="34" borderId="1" xfId="0" applyFont="1" applyFill="1" applyBorder="1" applyAlignment="1" applyProtection="1">
      <alignment horizontal="center" vertical="center" wrapText="1"/>
      <protection locked="0"/>
    </xf>
    <xf numFmtId="0" fontId="25" fillId="34" borderId="5" xfId="59" applyFont="1" applyFill="1" applyBorder="1" applyAlignment="1" applyProtection="1">
      <alignment horizontal="center" vertical="center" wrapText="1"/>
      <protection locked="0"/>
    </xf>
    <xf numFmtId="0" fontId="25" fillId="34" borderId="3" xfId="0" applyFont="1" applyFill="1" applyBorder="1" applyAlignment="1" applyProtection="1">
      <alignment horizontal="center" vertical="center"/>
      <protection locked="0"/>
    </xf>
    <xf numFmtId="49" fontId="25" fillId="34" borderId="3" xfId="59" applyNumberFormat="1" applyFont="1" applyFill="1" applyBorder="1" applyProtection="1">
      <alignment vertical="center"/>
      <protection locked="0"/>
    </xf>
    <xf numFmtId="49" fontId="25" fillId="34" borderId="13" xfId="59" applyNumberFormat="1" applyFont="1" applyFill="1" applyBorder="1" applyProtection="1">
      <alignment vertical="center"/>
      <protection locked="0"/>
    </xf>
    <xf numFmtId="0" fontId="25" fillId="34" borderId="1" xfId="0" applyFont="1" applyFill="1" applyBorder="1" applyAlignment="1" applyProtection="1">
      <alignment horizontal="center" vertical="center"/>
      <protection locked="0"/>
    </xf>
    <xf numFmtId="178" fontId="25" fillId="34" borderId="1" xfId="59" applyNumberFormat="1" applyFont="1" applyFill="1" applyBorder="1" applyProtection="1">
      <alignment vertical="center"/>
      <protection locked="0"/>
    </xf>
    <xf numFmtId="178" fontId="25" fillId="34" borderId="5" xfId="59" applyNumberFormat="1" applyFont="1" applyFill="1" applyBorder="1" applyProtection="1">
      <alignment vertical="center"/>
      <protection locked="0"/>
    </xf>
    <xf numFmtId="0" fontId="25" fillId="34" borderId="2" xfId="0" applyFont="1" applyFill="1" applyBorder="1" applyAlignment="1" applyProtection="1">
      <alignment horizontal="center" vertical="center"/>
      <protection locked="0"/>
    </xf>
    <xf numFmtId="49" fontId="25" fillId="34" borderId="18" xfId="59" applyNumberFormat="1" applyFont="1" applyFill="1" applyBorder="1" applyAlignment="1" applyProtection="1">
      <alignment horizontal="center" vertical="center" wrapText="1"/>
      <protection locked="0"/>
    </xf>
    <xf numFmtId="49" fontId="25" fillId="34" borderId="19" xfId="59" applyNumberFormat="1" applyFont="1" applyFill="1" applyBorder="1" applyAlignment="1" applyProtection="1">
      <alignment horizontal="center" vertical="center" wrapText="1"/>
      <protection locked="0"/>
    </xf>
    <xf numFmtId="49" fontId="25" fillId="34" borderId="20" xfId="59" applyNumberFormat="1" applyFont="1" applyFill="1" applyBorder="1" applyAlignment="1" applyProtection="1">
      <alignment horizontal="center" vertical="center" wrapText="1"/>
      <protection locked="0"/>
    </xf>
    <xf numFmtId="49" fontId="25" fillId="34" borderId="21" xfId="59" applyNumberFormat="1" applyFont="1" applyFill="1" applyBorder="1" applyAlignment="1" applyProtection="1">
      <alignment horizontal="center" vertical="center" wrapText="1"/>
      <protection locked="0"/>
    </xf>
    <xf numFmtId="178" fontId="25" fillId="34" borderId="2" xfId="59" applyNumberFormat="1" applyFont="1" applyFill="1" applyBorder="1" applyProtection="1">
      <alignment vertical="center"/>
      <protection locked="0"/>
    </xf>
    <xf numFmtId="49" fontId="25" fillId="34" borderId="36" xfId="59" applyNumberFormat="1" applyFont="1" applyFill="1" applyBorder="1" applyAlignment="1" applyProtection="1">
      <alignment horizontal="center" vertical="center" wrapText="1"/>
      <protection locked="0"/>
    </xf>
    <xf numFmtId="0" fontId="25" fillId="34" borderId="10" xfId="59" applyFont="1" applyFill="1" applyBorder="1" applyAlignment="1" applyProtection="1">
      <alignment horizontal="center" vertical="center" textRotation="255"/>
      <protection locked="0"/>
    </xf>
    <xf numFmtId="0" fontId="25" fillId="34" borderId="1" xfId="0" applyFont="1" applyFill="1" applyBorder="1" applyAlignment="1" applyProtection="1">
      <alignment horizontal="center" vertical="center" shrinkToFit="1"/>
      <protection locked="0"/>
    </xf>
    <xf numFmtId="178" fontId="25" fillId="34" borderId="6" xfId="59" applyNumberFormat="1" applyFont="1" applyFill="1" applyBorder="1" applyProtection="1">
      <alignment vertical="center"/>
      <protection locked="0"/>
    </xf>
    <xf numFmtId="0" fontId="25" fillId="34" borderId="1" xfId="0" applyFont="1" applyFill="1" applyBorder="1" applyAlignment="1" applyProtection="1">
      <alignment horizontal="center" vertical="center" wrapText="1" shrinkToFit="1"/>
      <protection locked="0"/>
    </xf>
    <xf numFmtId="0" fontId="25" fillId="34" borderId="43" xfId="59" applyFont="1" applyFill="1" applyBorder="1" applyAlignment="1" applyProtection="1">
      <alignment vertical="center" wrapText="1"/>
      <protection locked="0"/>
    </xf>
    <xf numFmtId="0" fontId="25" fillId="34" borderId="4" xfId="59" applyFont="1" applyFill="1" applyBorder="1" applyAlignment="1" applyProtection="1">
      <alignment horizontal="center" vertical="center" textRotation="255"/>
      <protection locked="0"/>
    </xf>
    <xf numFmtId="0" fontId="25" fillId="34" borderId="1" xfId="0" applyFont="1" applyFill="1" applyBorder="1" applyAlignment="1" applyProtection="1">
      <alignment horizontal="center" vertical="center"/>
      <protection locked="0"/>
    </xf>
    <xf numFmtId="178" fontId="25" fillId="34" borderId="3" xfId="59" applyNumberFormat="1" applyFont="1" applyFill="1" applyBorder="1" applyProtection="1">
      <alignment vertical="center"/>
      <protection locked="0"/>
    </xf>
    <xf numFmtId="0" fontId="55" fillId="34" borderId="1" xfId="0" applyFont="1" applyFill="1" applyBorder="1">
      <alignment vertical="center"/>
    </xf>
    <xf numFmtId="177" fontId="25" fillId="34" borderId="3" xfId="59" applyNumberFormat="1" applyFont="1" applyFill="1" applyBorder="1" applyProtection="1">
      <alignment vertical="center"/>
      <protection locked="0"/>
    </xf>
    <xf numFmtId="0" fontId="28" fillId="34" borderId="1" xfId="59" applyFont="1" applyFill="1" applyBorder="1" applyAlignment="1" applyProtection="1">
      <alignment horizontal="center" vertical="center"/>
      <protection locked="0"/>
    </xf>
    <xf numFmtId="0" fontId="25" fillId="34" borderId="3" xfId="59" applyFont="1" applyFill="1" applyBorder="1" applyAlignment="1" applyProtection="1">
      <alignment horizontal="center" vertical="center" textRotation="255"/>
      <protection locked="0"/>
    </xf>
    <xf numFmtId="0" fontId="25" fillId="34" borderId="0" xfId="59" applyFont="1" applyFill="1">
      <alignment vertical="center"/>
    </xf>
    <xf numFmtId="0" fontId="25" fillId="34" borderId="0" xfId="59" applyFont="1" applyFill="1" applyProtection="1">
      <alignment vertical="center"/>
      <protection locked="0"/>
    </xf>
    <xf numFmtId="0" fontId="25" fillId="34" borderId="0" xfId="0" applyFont="1" applyFill="1" applyAlignment="1" applyProtection="1">
      <alignment horizontal="right" vertical="top"/>
      <protection locked="0"/>
    </xf>
    <xf numFmtId="0" fontId="25" fillId="34" borderId="14" xfId="0" applyFont="1" applyFill="1" applyBorder="1" applyAlignment="1" applyProtection="1">
      <alignment horizontal="left" vertical="center" wrapText="1"/>
      <protection locked="0"/>
    </xf>
    <xf numFmtId="0" fontId="25" fillId="34" borderId="0" xfId="0" applyFont="1" applyFill="1" applyAlignment="1" applyProtection="1">
      <alignment horizontal="left" vertical="center" wrapText="1"/>
      <protection locked="0"/>
    </xf>
    <xf numFmtId="0" fontId="25" fillId="34" borderId="8" xfId="0" applyFont="1" applyFill="1" applyBorder="1" applyAlignment="1" applyProtection="1">
      <alignment horizontal="left" vertical="center" wrapText="1"/>
      <protection locked="0"/>
    </xf>
    <xf numFmtId="0" fontId="25" fillId="34" borderId="0" xfId="0" applyFont="1" applyFill="1" applyAlignment="1" applyProtection="1">
      <alignment horizontal="left" vertical="center"/>
      <protection locked="0"/>
    </xf>
    <xf numFmtId="0" fontId="25" fillId="34" borderId="10" xfId="0" applyFont="1" applyFill="1" applyBorder="1" applyAlignment="1" applyProtection="1">
      <alignment horizontal="left" vertical="center" wrapText="1"/>
      <protection locked="0"/>
    </xf>
    <xf numFmtId="0" fontId="25" fillId="34" borderId="16" xfId="0" applyFont="1" applyFill="1" applyBorder="1" applyAlignment="1" applyProtection="1">
      <alignment horizontal="left" vertical="center" wrapText="1"/>
      <protection locked="0"/>
    </xf>
    <xf numFmtId="0" fontId="25" fillId="34" borderId="0" xfId="0" applyFont="1" applyFill="1" applyProtection="1">
      <alignment vertical="center"/>
      <protection locked="0"/>
    </xf>
    <xf numFmtId="0" fontId="25" fillId="34" borderId="10" xfId="59" applyFont="1" applyFill="1" applyBorder="1" applyAlignment="1" applyProtection="1">
      <alignment horizontal="left" vertical="center" wrapText="1"/>
      <protection locked="0"/>
    </xf>
    <xf numFmtId="0" fontId="25" fillId="34" borderId="11" xfId="0" applyFont="1" applyFill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left" vertical="center" wrapText="1"/>
      <protection locked="0"/>
    </xf>
    <xf numFmtId="0" fontId="25" fillId="34" borderId="13" xfId="0" applyFont="1" applyFill="1" applyBorder="1" applyAlignment="1" applyProtection="1">
      <alignment horizontal="left" vertical="center" wrapText="1"/>
      <protection locked="0"/>
    </xf>
    <xf numFmtId="0" fontId="28" fillId="34" borderId="0" xfId="0" applyFont="1" applyFill="1" applyAlignment="1" applyProtection="1">
      <alignment horizontal="left" vertical="center"/>
      <protection locked="0"/>
    </xf>
    <xf numFmtId="0" fontId="43" fillId="34" borderId="0" xfId="0" applyFont="1" applyFill="1" applyAlignment="1" applyProtection="1">
      <alignment horizontal="left" vertical="center"/>
      <protection locked="0"/>
    </xf>
    <xf numFmtId="0" fontId="25" fillId="34" borderId="0" xfId="56" applyFont="1" applyFill="1" applyProtection="1">
      <alignment vertical="center"/>
      <protection locked="0"/>
    </xf>
    <xf numFmtId="0" fontId="25" fillId="34" borderId="0" xfId="57" applyFont="1" applyFill="1" applyProtection="1">
      <alignment vertical="center"/>
      <protection locked="0"/>
    </xf>
    <xf numFmtId="0" fontId="25" fillId="34" borderId="17" xfId="57" applyFont="1" applyFill="1" applyBorder="1" applyAlignment="1">
      <alignment horizontal="center" vertical="center" wrapText="1"/>
    </xf>
    <xf numFmtId="49" fontId="25" fillId="34" borderId="0" xfId="57" applyNumberFormat="1" applyFont="1" applyFill="1" applyAlignment="1" applyProtection="1">
      <alignment vertical="center" wrapText="1"/>
      <protection locked="0"/>
    </xf>
    <xf numFmtId="49" fontId="25" fillId="34" borderId="6" xfId="57" applyNumberFormat="1" applyFont="1" applyFill="1" applyBorder="1" applyAlignment="1" applyProtection="1">
      <alignment horizontal="center" vertical="center" wrapText="1"/>
      <protection locked="0"/>
    </xf>
    <xf numFmtId="49" fontId="25" fillId="34" borderId="5" xfId="57" applyNumberFormat="1" applyFont="1" applyFill="1" applyBorder="1" applyAlignment="1" applyProtection="1">
      <alignment horizontal="center" vertical="center" wrapText="1"/>
      <protection locked="0"/>
    </xf>
    <xf numFmtId="49" fontId="25" fillId="34" borderId="1" xfId="57" applyNumberFormat="1" applyFont="1" applyFill="1" applyBorder="1" applyAlignment="1" applyProtection="1">
      <alignment horizontal="center" vertical="center" wrapText="1"/>
      <protection locked="0"/>
    </xf>
    <xf numFmtId="177" fontId="25" fillId="34" borderId="1" xfId="57" applyNumberFormat="1" applyFont="1" applyFill="1" applyBorder="1" applyAlignment="1" applyProtection="1">
      <alignment horizontal="center" vertical="center" wrapText="1"/>
      <protection locked="0"/>
    </xf>
    <xf numFmtId="0" fontId="25" fillId="34" borderId="6" xfId="0" applyFont="1" applyFill="1" applyBorder="1" applyAlignment="1" applyProtection="1">
      <alignment horizontal="center" vertical="center" wrapText="1"/>
      <protection locked="0"/>
    </xf>
    <xf numFmtId="0" fontId="25" fillId="34" borderId="5" xfId="0" applyFont="1" applyFill="1" applyBorder="1" applyAlignment="1" applyProtection="1">
      <alignment horizontal="center" vertical="center" wrapText="1"/>
      <protection locked="0"/>
    </xf>
    <xf numFmtId="177" fontId="25" fillId="34" borderId="1" xfId="57" applyNumberFormat="1" applyFont="1" applyFill="1" applyBorder="1" applyAlignment="1" applyProtection="1">
      <alignment horizontal="right" vertical="center" wrapText="1"/>
      <protection locked="0"/>
    </xf>
    <xf numFmtId="0" fontId="25" fillId="34" borderId="2" xfId="57" applyFont="1" applyFill="1" applyBorder="1" applyAlignment="1" applyProtection="1">
      <alignment horizontal="center" textRotation="255"/>
      <protection locked="0"/>
    </xf>
    <xf numFmtId="177" fontId="26" fillId="34" borderId="1" xfId="57" applyNumberFormat="1" applyFont="1" applyFill="1" applyBorder="1" applyAlignment="1" applyProtection="1">
      <alignment horizontal="right" vertical="center" wrapText="1"/>
      <protection locked="0"/>
    </xf>
    <xf numFmtId="182" fontId="25" fillId="34" borderId="1" xfId="57" applyNumberFormat="1" applyFont="1" applyFill="1" applyBorder="1" applyAlignment="1" applyProtection="1">
      <alignment horizontal="right" vertical="center" wrapText="1"/>
      <protection locked="0"/>
    </xf>
    <xf numFmtId="0" fontId="25" fillId="34" borderId="4" xfId="57" applyFont="1" applyFill="1" applyBorder="1" applyAlignment="1" applyProtection="1">
      <alignment horizontal="center" textRotation="255"/>
      <protection locked="0"/>
    </xf>
    <xf numFmtId="0" fontId="25" fillId="34" borderId="4" xfId="57" applyFont="1" applyFill="1" applyBorder="1" applyAlignment="1" applyProtection="1">
      <alignment horizontal="center" vertical="top"/>
      <protection locked="0"/>
    </xf>
    <xf numFmtId="0" fontId="25" fillId="34" borderId="3" xfId="57" applyFont="1" applyFill="1" applyBorder="1" applyAlignment="1" applyProtection="1">
      <alignment horizontal="center" vertical="top"/>
      <protection locked="0"/>
    </xf>
    <xf numFmtId="49" fontId="25" fillId="34" borderId="0" xfId="57" applyNumberFormat="1" applyFont="1" applyFill="1" applyAlignment="1" applyProtection="1">
      <alignment horizontal="right" vertical="center"/>
      <protection locked="0"/>
    </xf>
    <xf numFmtId="49" fontId="26" fillId="34" borderId="14" xfId="57" applyNumberFormat="1" applyFont="1" applyFill="1" applyBorder="1" applyAlignment="1" applyProtection="1">
      <alignment horizontal="left" vertical="center" wrapText="1"/>
      <protection locked="0"/>
    </xf>
    <xf numFmtId="0" fontId="26" fillId="34" borderId="15" xfId="0" applyFont="1" applyFill="1" applyBorder="1" applyAlignment="1" applyProtection="1">
      <alignment horizontal="left" vertical="center" wrapText="1"/>
      <protection locked="0"/>
    </xf>
    <xf numFmtId="0" fontId="26" fillId="34" borderId="8" xfId="0" applyFont="1" applyFill="1" applyBorder="1" applyAlignment="1" applyProtection="1">
      <alignment horizontal="left" vertical="center" wrapText="1"/>
      <protection locked="0"/>
    </xf>
    <xf numFmtId="0" fontId="26" fillId="34" borderId="10" xfId="57" applyFont="1" applyFill="1" applyBorder="1" applyAlignment="1" applyProtection="1">
      <alignment horizontal="left" vertical="center" wrapText="1"/>
      <protection locked="0"/>
    </xf>
    <xf numFmtId="0" fontId="26" fillId="34" borderId="0" xfId="0" applyFont="1" applyFill="1" applyAlignment="1" applyProtection="1">
      <alignment horizontal="left" vertical="center" wrapText="1"/>
      <protection locked="0"/>
    </xf>
    <xf numFmtId="0" fontId="26" fillId="34" borderId="16" xfId="0" applyFont="1" applyFill="1" applyBorder="1" applyAlignment="1" applyProtection="1">
      <alignment horizontal="left" vertical="center" wrapText="1"/>
      <protection locked="0"/>
    </xf>
    <xf numFmtId="0" fontId="25" fillId="34" borderId="11" xfId="57" applyFont="1" applyFill="1" applyBorder="1" applyAlignment="1" applyProtection="1">
      <alignment horizontal="left" vertical="center" wrapText="1"/>
      <protection locked="0"/>
    </xf>
    <xf numFmtId="0" fontId="25" fillId="34" borderId="0" xfId="58" applyFont="1" applyFill="1" applyProtection="1">
      <alignment vertical="center"/>
      <protection locked="0"/>
    </xf>
    <xf numFmtId="0" fontId="25" fillId="34" borderId="0" xfId="57" applyFont="1" applyFill="1" applyAlignment="1" applyProtection="1">
      <alignment horizontal="left" vertical="center" wrapText="1"/>
      <protection locked="0"/>
    </xf>
    <xf numFmtId="0" fontId="52" fillId="34" borderId="40" xfId="56" applyFont="1" applyFill="1" applyBorder="1" applyAlignment="1">
      <alignment horizontal="left" vertical="center" wrapText="1"/>
    </xf>
    <xf numFmtId="0" fontId="52" fillId="34" borderId="22" xfId="56" applyFont="1" applyFill="1" applyBorder="1" applyAlignment="1">
      <alignment horizontal="center" vertical="top" wrapText="1"/>
    </xf>
    <xf numFmtId="0" fontId="30" fillId="34" borderId="9" xfId="56" applyFont="1" applyFill="1" applyBorder="1" applyAlignment="1">
      <alignment vertical="center" wrapText="1"/>
    </xf>
    <xf numFmtId="0" fontId="30" fillId="34" borderId="39" xfId="56" applyFont="1" applyFill="1" applyBorder="1" applyAlignment="1">
      <alignment horizontal="center" vertical="center" wrapText="1"/>
    </xf>
    <xf numFmtId="0" fontId="30" fillId="34" borderId="24" xfId="56" applyFont="1" applyFill="1" applyBorder="1" applyAlignment="1">
      <alignment horizontal="center" vertical="center" wrapText="1"/>
    </xf>
    <xf numFmtId="0" fontId="30" fillId="34" borderId="9" xfId="56" applyFont="1" applyFill="1" applyBorder="1" applyAlignment="1">
      <alignment horizontal="center" vertical="center" wrapText="1"/>
    </xf>
    <xf numFmtId="0" fontId="30" fillId="34" borderId="24" xfId="60" applyFont="1" applyFill="1" applyBorder="1" applyAlignment="1">
      <alignment horizontal="center" vertical="center" wrapText="1"/>
    </xf>
    <xf numFmtId="0" fontId="30" fillId="34" borderId="9" xfId="60" applyFont="1" applyFill="1" applyBorder="1" applyAlignment="1">
      <alignment horizontal="center" vertical="center"/>
    </xf>
    <xf numFmtId="0" fontId="30" fillId="34" borderId="24" xfId="0" applyFont="1" applyFill="1" applyBorder="1" applyAlignment="1">
      <alignment horizontal="center" vertical="center" wrapText="1"/>
    </xf>
    <xf numFmtId="0" fontId="30" fillId="34" borderId="44" xfId="0" applyFont="1" applyFill="1" applyBorder="1" applyAlignment="1">
      <alignment horizontal="center" vertical="center"/>
    </xf>
    <xf numFmtId="0" fontId="52" fillId="34" borderId="41" xfId="56" applyFont="1" applyFill="1" applyBorder="1" applyAlignment="1">
      <alignment horizontal="left" vertical="center" wrapText="1"/>
    </xf>
    <xf numFmtId="0" fontId="52" fillId="34" borderId="10" xfId="56" applyFont="1" applyFill="1" applyBorder="1" applyAlignment="1">
      <alignment horizontal="center" vertical="top" wrapText="1"/>
    </xf>
    <xf numFmtId="0" fontId="30" fillId="34" borderId="25" xfId="56" applyFont="1" applyFill="1" applyBorder="1" applyAlignment="1">
      <alignment horizontal="center" vertical="center" wrapText="1"/>
    </xf>
    <xf numFmtId="0" fontId="30" fillId="34" borderId="37" xfId="56" applyFont="1" applyFill="1" applyBorder="1" applyAlignment="1">
      <alignment horizontal="center" vertical="center" wrapText="1"/>
    </xf>
    <xf numFmtId="0" fontId="30" fillId="34" borderId="2" xfId="56" applyFont="1" applyFill="1" applyBorder="1" applyAlignment="1">
      <alignment horizontal="center" vertical="center" wrapText="1"/>
    </xf>
    <xf numFmtId="0" fontId="30" fillId="34" borderId="13" xfId="60" applyFont="1" applyFill="1" applyBorder="1" applyAlignment="1">
      <alignment horizontal="center" vertical="center"/>
    </xf>
    <xf numFmtId="0" fontId="30" fillId="34" borderId="49" xfId="6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horizontal="center" vertical="center"/>
    </xf>
    <xf numFmtId="0" fontId="52" fillId="34" borderId="42" xfId="56" applyFont="1" applyFill="1" applyBorder="1" applyAlignment="1">
      <alignment horizontal="left" vertical="center" wrapText="1"/>
    </xf>
    <xf numFmtId="0" fontId="52" fillId="34" borderId="23" xfId="56" applyFont="1" applyFill="1" applyBorder="1" applyAlignment="1">
      <alignment horizontal="center" vertical="top" wrapText="1"/>
    </xf>
    <xf numFmtId="0" fontId="30" fillId="34" borderId="26" xfId="56" applyFont="1" applyFill="1" applyBorder="1" applyAlignment="1">
      <alignment horizontal="center" vertical="center" wrapText="1"/>
    </xf>
    <xf numFmtId="0" fontId="30" fillId="34" borderId="38" xfId="56" applyFont="1" applyFill="1" applyBorder="1" applyAlignment="1">
      <alignment horizontal="center" vertical="center" wrapText="1"/>
    </xf>
    <xf numFmtId="0" fontId="30" fillId="34" borderId="12" xfId="56" applyFont="1" applyFill="1" applyBorder="1" applyAlignment="1">
      <alignment horizontal="center" vertical="center" wrapText="1"/>
    </xf>
    <xf numFmtId="0" fontId="30" fillId="34" borderId="46" xfId="0" applyFont="1" applyFill="1" applyBorder="1" applyAlignment="1">
      <alignment horizontal="center" vertical="center"/>
    </xf>
    <xf numFmtId="0" fontId="30" fillId="34" borderId="50" xfId="0" applyFont="1" applyFill="1" applyBorder="1" applyAlignment="1">
      <alignment horizontal="center" vertical="center"/>
    </xf>
    <xf numFmtId="0" fontId="30" fillId="34" borderId="48" xfId="0" applyFont="1" applyFill="1" applyBorder="1" applyAlignment="1">
      <alignment horizontal="center" vertical="center"/>
    </xf>
    <xf numFmtId="0" fontId="30" fillId="34" borderId="47" xfId="0" applyFont="1" applyFill="1" applyBorder="1" applyAlignment="1">
      <alignment horizontal="center" vertical="center"/>
    </xf>
    <xf numFmtId="180" fontId="41" fillId="34" borderId="1" xfId="57" applyNumberFormat="1" applyFont="1" applyFill="1" applyBorder="1" applyAlignment="1" applyProtection="1">
      <alignment horizontal="center" vertical="center" wrapText="1"/>
      <protection hidden="1"/>
    </xf>
    <xf numFmtId="180" fontId="42" fillId="34" borderId="1" xfId="60" applyNumberFormat="1" applyFont="1" applyFill="1" applyBorder="1" applyAlignment="1" applyProtection="1">
      <alignment horizontal="center" vertical="center" wrapText="1"/>
      <protection hidden="1"/>
    </xf>
    <xf numFmtId="0" fontId="25" fillId="34" borderId="10" xfId="0" applyFont="1" applyFill="1" applyBorder="1">
      <alignment vertical="center"/>
    </xf>
    <xf numFmtId="49" fontId="25" fillId="34" borderId="0" xfId="57" applyNumberFormat="1" applyFont="1" applyFill="1" applyAlignment="1">
      <alignment horizontal="left" vertical="center"/>
    </xf>
    <xf numFmtId="0" fontId="25" fillId="34" borderId="15" xfId="0" applyFont="1" applyFill="1" applyBorder="1" applyAlignment="1">
      <alignment horizontal="left" vertical="center" wrapText="1"/>
    </xf>
    <xf numFmtId="0" fontId="25" fillId="34" borderId="8" xfId="0" applyFont="1" applyFill="1" applyBorder="1" applyAlignment="1">
      <alignment horizontal="left" vertical="center" wrapText="1"/>
    </xf>
    <xf numFmtId="0" fontId="25" fillId="34" borderId="10" xfId="58" applyFont="1" applyFill="1" applyBorder="1">
      <alignment vertical="center"/>
    </xf>
    <xf numFmtId="0" fontId="25" fillId="34" borderId="10" xfId="58" applyFont="1" applyFill="1" applyBorder="1" applyAlignment="1">
      <alignment horizontal="left" vertical="center" wrapText="1"/>
    </xf>
    <xf numFmtId="0" fontId="25" fillId="34" borderId="0" xfId="0" applyFont="1" applyFill="1" applyAlignment="1">
      <alignment horizontal="left" vertical="center" wrapText="1"/>
    </xf>
    <xf numFmtId="0" fontId="25" fillId="34" borderId="16" xfId="0" applyFont="1" applyFill="1" applyBorder="1" applyAlignment="1">
      <alignment horizontal="left" vertical="center" wrapText="1"/>
    </xf>
    <xf numFmtId="0" fontId="25" fillId="34" borderId="0" xfId="58" applyFont="1" applyFill="1">
      <alignment vertical="center"/>
    </xf>
    <xf numFmtId="0" fontId="25" fillId="34" borderId="11" xfId="58" applyFont="1" applyFill="1" applyBorder="1" applyAlignment="1">
      <alignment horizontal="left" vertical="center" wrapText="1"/>
    </xf>
    <xf numFmtId="0" fontId="25" fillId="34" borderId="17" xfId="0" applyFont="1" applyFill="1" applyBorder="1" applyAlignment="1">
      <alignment horizontal="left" vertical="center" wrapText="1"/>
    </xf>
    <xf numFmtId="0" fontId="25" fillId="34" borderId="13" xfId="0" applyFont="1" applyFill="1" applyBorder="1" applyAlignment="1">
      <alignment horizontal="left" vertical="center" wrapText="1"/>
    </xf>
    <xf numFmtId="0" fontId="25" fillId="34" borderId="1" xfId="60" applyFont="1" applyFill="1" applyBorder="1" applyAlignment="1">
      <alignment horizontal="center" vertical="top" wrapText="1"/>
    </xf>
    <xf numFmtId="0" fontId="25" fillId="34" borderId="1" xfId="60" applyFont="1" applyFill="1" applyBorder="1" applyAlignment="1">
      <alignment horizontal="center" vertical="center"/>
    </xf>
    <xf numFmtId="0" fontId="25" fillId="34" borderId="0" xfId="60" applyFont="1" applyFill="1">
      <alignment vertical="center"/>
    </xf>
    <xf numFmtId="0" fontId="25" fillId="34" borderId="1" xfId="60" applyFont="1" applyFill="1" applyBorder="1">
      <alignment vertical="center"/>
    </xf>
    <xf numFmtId="0" fontId="25" fillId="34" borderId="1" xfId="60" applyFont="1" applyFill="1" applyBorder="1" applyAlignment="1">
      <alignment horizontal="center" vertical="center"/>
    </xf>
    <xf numFmtId="49" fontId="25" fillId="34" borderId="1" xfId="59" applyNumberFormat="1" applyFont="1" applyFill="1" applyBorder="1" applyAlignment="1" applyProtection="1">
      <alignment horizontal="center" vertical="center" wrapText="1"/>
      <protection locked="0"/>
    </xf>
    <xf numFmtId="181" fontId="25" fillId="34" borderId="1" xfId="59" applyNumberFormat="1" applyFont="1" applyFill="1" applyBorder="1" applyAlignment="1" applyProtection="1">
      <alignment horizontal="center" vertical="center" wrapText="1"/>
      <protection locked="0"/>
    </xf>
    <xf numFmtId="180" fontId="25" fillId="34" borderId="1" xfId="59" applyNumberFormat="1" applyFont="1" applyFill="1" applyBorder="1" applyAlignment="1" applyProtection="1">
      <alignment horizontal="center" vertical="center" wrapText="1"/>
      <protection locked="0"/>
    </xf>
    <xf numFmtId="0" fontId="25" fillId="34" borderId="1" xfId="60" applyFont="1" applyFill="1" applyBorder="1" applyAlignment="1" applyProtection="1">
      <alignment horizontal="center" vertical="center"/>
      <protection locked="0"/>
    </xf>
    <xf numFmtId="0" fontId="25" fillId="34" borderId="1" xfId="60" applyFont="1" applyFill="1" applyBorder="1" applyAlignment="1" applyProtection="1">
      <alignment horizontal="center" vertical="center" wrapText="1"/>
      <protection locked="0"/>
    </xf>
    <xf numFmtId="0" fontId="27" fillId="34" borderId="1" xfId="58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37" fillId="34" borderId="6" xfId="0" applyFont="1" applyFill="1" applyBorder="1" applyAlignment="1">
      <alignment horizontal="center" vertical="center"/>
    </xf>
    <xf numFmtId="0" fontId="37" fillId="34" borderId="7" xfId="0" applyFont="1" applyFill="1" applyBorder="1" applyAlignment="1">
      <alignment horizontal="center" vertical="center"/>
    </xf>
    <xf numFmtId="0" fontId="37" fillId="34" borderId="5" xfId="0" applyFont="1" applyFill="1" applyBorder="1" applyAlignment="1">
      <alignment horizontal="center" vertical="center"/>
    </xf>
    <xf numFmtId="0" fontId="26" fillId="34" borderId="0" xfId="0" applyFont="1" applyFill="1">
      <alignment vertical="center"/>
    </xf>
    <xf numFmtId="0" fontId="36" fillId="34" borderId="6" xfId="0" applyFont="1" applyFill="1" applyBorder="1" applyAlignment="1">
      <alignment horizontal="left" vertical="center"/>
    </xf>
    <xf numFmtId="0" fontId="36" fillId="34" borderId="5" xfId="0" applyFont="1" applyFill="1" applyBorder="1" applyAlignment="1">
      <alignment horizontal="left" vertical="center"/>
    </xf>
    <xf numFmtId="0" fontId="36" fillId="34" borderId="1" xfId="0" applyFont="1" applyFill="1" applyBorder="1">
      <alignment vertical="center"/>
    </xf>
    <xf numFmtId="0" fontId="36" fillId="34" borderId="5" xfId="0" applyFont="1" applyFill="1" applyBorder="1">
      <alignment vertical="center"/>
    </xf>
    <xf numFmtId="49" fontId="26" fillId="34" borderId="1" xfId="0" applyNumberFormat="1" applyFont="1" applyFill="1" applyBorder="1">
      <alignment vertical="center"/>
    </xf>
    <xf numFmtId="0" fontId="26" fillId="34" borderId="5" xfId="0" applyFont="1" applyFill="1" applyBorder="1" applyAlignment="1">
      <alignment vertical="center" wrapText="1"/>
    </xf>
    <xf numFmtId="0" fontId="36" fillId="34" borderId="6" xfId="0" applyFont="1" applyFill="1" applyBorder="1">
      <alignment vertical="center"/>
    </xf>
    <xf numFmtId="0" fontId="36" fillId="34" borderId="7" xfId="0" applyFont="1" applyFill="1" applyBorder="1">
      <alignment vertical="center"/>
    </xf>
    <xf numFmtId="0" fontId="26" fillId="34" borderId="1" xfId="0" applyFont="1" applyFill="1" applyBorder="1">
      <alignment vertical="center"/>
    </xf>
    <xf numFmtId="0" fontId="36" fillId="34" borderId="7" xfId="0" applyFont="1" applyFill="1" applyBorder="1" applyAlignment="1">
      <alignment horizontal="left" vertical="center"/>
    </xf>
    <xf numFmtId="0" fontId="36" fillId="34" borderId="5" xfId="0" applyFont="1" applyFill="1" applyBorder="1" applyAlignment="1">
      <alignment horizontal="justify" vertical="center" wrapText="1"/>
    </xf>
    <xf numFmtId="0" fontId="26" fillId="34" borderId="0" xfId="0" applyFont="1" applyFill="1" applyAlignment="1">
      <alignment horizontal="right" vertical="center"/>
    </xf>
    <xf numFmtId="49" fontId="26" fillId="34" borderId="0" xfId="0" applyNumberFormat="1" applyFont="1" applyFill="1">
      <alignment vertical="center"/>
    </xf>
    <xf numFmtId="0" fontId="36" fillId="34" borderId="0" xfId="0" applyFont="1" applyFill="1">
      <alignment vertical="center"/>
    </xf>
    <xf numFmtId="0" fontId="36" fillId="34" borderId="0" xfId="0" applyFont="1" applyFill="1" applyAlignment="1">
      <alignment horizontal="justify" vertical="center" wrapText="1"/>
    </xf>
    <xf numFmtId="0" fontId="35" fillId="34" borderId="0" xfId="61" applyFont="1" applyFill="1" applyProtection="1">
      <alignment vertical="center"/>
      <protection locked="0"/>
    </xf>
    <xf numFmtId="0" fontId="49" fillId="34" borderId="0" xfId="61" applyFont="1" applyFill="1" applyAlignment="1" applyProtection="1">
      <alignment horizontal="left" vertical="center"/>
      <protection locked="0"/>
    </xf>
    <xf numFmtId="0" fontId="33" fillId="34" borderId="0" xfId="61" applyFont="1" applyFill="1" applyProtection="1">
      <alignment vertical="center"/>
      <protection locked="0"/>
    </xf>
    <xf numFmtId="0" fontId="34" fillId="34" borderId="0" xfId="61" applyFont="1" applyFill="1" applyProtection="1">
      <alignment vertical="center"/>
      <protection locked="0"/>
    </xf>
    <xf numFmtId="0" fontId="29" fillId="34" borderId="0" xfId="61" applyFont="1" applyFill="1" applyProtection="1">
      <alignment vertical="center"/>
      <protection locked="0"/>
    </xf>
    <xf numFmtId="0" fontId="33" fillId="34" borderId="6" xfId="61" applyFont="1" applyFill="1" applyBorder="1" applyAlignment="1" applyProtection="1">
      <alignment horizontal="center" vertical="center"/>
      <protection locked="0"/>
    </xf>
    <xf numFmtId="0" fontId="51" fillId="34" borderId="1" xfId="0" applyFont="1" applyFill="1" applyBorder="1" applyAlignment="1" applyProtection="1">
      <alignment horizontal="center" vertical="center" wrapText="1"/>
      <protection locked="0"/>
    </xf>
    <xf numFmtId="0" fontId="50" fillId="34" borderId="1" xfId="0" applyFont="1" applyFill="1" applyBorder="1" applyAlignment="1" applyProtection="1">
      <alignment horizontal="center" vertical="center" wrapText="1"/>
      <protection locked="0"/>
    </xf>
    <xf numFmtId="0" fontId="33" fillId="34" borderId="0" xfId="61" applyFont="1" applyFill="1">
      <alignment vertical="center"/>
    </xf>
  </cellXfs>
  <cellStyles count="7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4" xr:uid="{00000000-0005-0000-0000-00001C000000}"/>
    <cellStyle name="ハイパーリンク 2 2" xfId="66" xr:uid="{00000000-0005-0000-0000-00001D000000}"/>
    <cellStyle name="ハイパーリンク 2 2 2" xfId="70" xr:uid="{00000000-0005-0000-0000-00001E000000}"/>
    <cellStyle name="ハイパーリンク 3" xfId="68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71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5" xr:uid="{00000000-0005-0000-0000-000037000000}"/>
    <cellStyle name="標準 2 4 2" xfId="69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63" xr:uid="{00000000-0005-0000-0000-00003F000000}"/>
    <cellStyle name="標準 9 2" xfId="67" xr:uid="{00000000-0005-0000-0000-000040000000}"/>
    <cellStyle name="標準_17年度　概況様式集(18年度参考用)" xfId="55" xr:uid="{00000000-0005-0000-0000-000041000000}"/>
    <cellStyle name="標準_回答　地盤沈下の概況様式（国提出）　差替え" xfId="56" xr:uid="{00000000-0005-0000-0000-000043000000}"/>
    <cellStyle name="標準_関東平野南部（東京都）" xfId="57" xr:uid="{00000000-0005-0000-0000-000044000000}"/>
    <cellStyle name="標準_関東平野北部（栃木県）" xfId="58" xr:uid="{00000000-0005-0000-0000-000045000000}"/>
    <cellStyle name="標準_青森平野" xfId="59" xr:uid="{00000000-0005-0000-0000-000046000000}"/>
    <cellStyle name="標準_地盤沈下の概況様式" xfId="60" xr:uid="{00000000-0005-0000-0000-000047000000}"/>
    <cellStyle name="標準_調査票（enquete）" xfId="61" xr:uid="{00000000-0005-0000-0000-000048000000}"/>
    <cellStyle name="良い 2" xfId="62" xr:uid="{00000000-0005-0000-0000-000049000000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1" dataDxfId="0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48" dataCellStyle="標準_調査票（enquete）"/>
    <tableColumn id="2" xr3:uid="{00000000-0010-0000-0000-000002000000}" name="青森県" dataDxfId="47" dataCellStyle="標準_調査票（enquete）"/>
    <tableColumn id="3" xr3:uid="{00000000-0010-0000-0000-000003000000}" name="岩手県" dataDxfId="46" dataCellStyle="標準_調査票（enquete）"/>
    <tableColumn id="4" xr3:uid="{00000000-0010-0000-0000-000004000000}" name="宮城県" dataDxfId="45" dataCellStyle="標準_調査票（enquete）"/>
    <tableColumn id="5" xr3:uid="{00000000-0010-0000-0000-000005000000}" name="秋田県" dataDxfId="44" dataCellStyle="標準_調査票（enquete）"/>
    <tableColumn id="6" xr3:uid="{00000000-0010-0000-0000-000006000000}" name="山形県" dataDxfId="43" dataCellStyle="標準_調査票（enquete）"/>
    <tableColumn id="7" xr3:uid="{00000000-0010-0000-0000-000007000000}" name="福島県" dataDxfId="42" dataCellStyle="標準_調査票（enquete）"/>
    <tableColumn id="8" xr3:uid="{00000000-0010-0000-0000-000008000000}" name="茨城県" dataDxfId="41" dataCellStyle="標準_調査票（enquete）"/>
    <tableColumn id="9" xr3:uid="{00000000-0010-0000-0000-000009000000}" name="栃木県" dataDxfId="40" dataCellStyle="標準_調査票（enquete）"/>
    <tableColumn id="10" xr3:uid="{00000000-0010-0000-0000-00000A000000}" name="群馬県" dataDxfId="39" dataCellStyle="標準_調査票（enquete）"/>
    <tableColumn id="11" xr3:uid="{00000000-0010-0000-0000-00000B000000}" name="埼玉県" dataDxfId="38" dataCellStyle="標準_調査票（enquete）"/>
    <tableColumn id="12" xr3:uid="{00000000-0010-0000-0000-00000C000000}" name="千葉県" dataDxfId="37" dataCellStyle="標準_調査票（enquete）"/>
    <tableColumn id="13" xr3:uid="{00000000-0010-0000-0000-00000D000000}" name="東京都" dataDxfId="36" dataCellStyle="標準_調査票（enquete）"/>
    <tableColumn id="14" xr3:uid="{00000000-0010-0000-0000-00000E000000}" name="神奈川県" dataDxfId="35" dataCellStyle="標準_調査票（enquete）"/>
    <tableColumn id="15" xr3:uid="{00000000-0010-0000-0000-00000F000000}" name="新潟県" dataDxfId="34" dataCellStyle="標準_調査票（enquete）"/>
    <tableColumn id="16" xr3:uid="{00000000-0010-0000-0000-000010000000}" name="富山県" dataDxfId="33" dataCellStyle="標準_調査票（enquete）"/>
    <tableColumn id="17" xr3:uid="{00000000-0010-0000-0000-000011000000}" name="石川県" dataDxfId="32" dataCellStyle="標準_調査票（enquete）"/>
    <tableColumn id="18" xr3:uid="{00000000-0010-0000-0000-000012000000}" name="福井県" dataDxfId="31" dataCellStyle="標準_調査票（enquete）"/>
    <tableColumn id="19" xr3:uid="{00000000-0010-0000-0000-000013000000}" name="山梨県" dataDxfId="30" dataCellStyle="標準_調査票（enquete）"/>
    <tableColumn id="20" xr3:uid="{00000000-0010-0000-0000-000014000000}" name="長野県" dataDxfId="29" dataCellStyle="標準_調査票（enquete）"/>
    <tableColumn id="21" xr3:uid="{00000000-0010-0000-0000-000015000000}" name="岐阜県" dataDxfId="28" dataCellStyle="標準_調査票（enquete）"/>
    <tableColumn id="22" xr3:uid="{00000000-0010-0000-0000-000016000000}" name="静岡県" dataDxfId="27" dataCellStyle="標準_調査票（enquete）"/>
    <tableColumn id="23" xr3:uid="{00000000-0010-0000-0000-000017000000}" name="愛知県" dataDxfId="26" dataCellStyle="標準_調査票（enquete）"/>
    <tableColumn id="24" xr3:uid="{00000000-0010-0000-0000-000018000000}" name="三重県" dataDxfId="25" dataCellStyle="標準_調査票（enquete）"/>
    <tableColumn id="25" xr3:uid="{00000000-0010-0000-0000-000019000000}" name="滋賀県" dataDxfId="24" dataCellStyle="標準_調査票（enquete）"/>
    <tableColumn id="26" xr3:uid="{00000000-0010-0000-0000-00001A000000}" name="京都府" dataDxfId="23" dataCellStyle="標準_調査票（enquete）"/>
    <tableColumn id="27" xr3:uid="{00000000-0010-0000-0000-00001B000000}" name="大阪府" dataDxfId="22" dataCellStyle="標準_調査票（enquete）"/>
    <tableColumn id="28" xr3:uid="{00000000-0010-0000-0000-00001C000000}" name="兵庫県" dataDxfId="21" dataCellStyle="標準_調査票（enquete）"/>
    <tableColumn id="29" xr3:uid="{00000000-0010-0000-0000-00001D000000}" name="奈良県" dataDxfId="20" dataCellStyle="標準_調査票（enquete）"/>
    <tableColumn id="30" xr3:uid="{00000000-0010-0000-0000-00001E000000}" name="和歌山県" dataDxfId="19" dataCellStyle="標準_調査票（enquete）"/>
    <tableColumn id="31" xr3:uid="{00000000-0010-0000-0000-00001F000000}" name="鳥取県" dataDxfId="18" dataCellStyle="標準_調査票（enquete）"/>
    <tableColumn id="32" xr3:uid="{00000000-0010-0000-0000-000020000000}" name="島根県" dataDxfId="17" dataCellStyle="標準_調査票（enquete）"/>
    <tableColumn id="33" xr3:uid="{00000000-0010-0000-0000-000021000000}" name="岡山県" dataDxfId="16" dataCellStyle="標準_調査票（enquete）"/>
    <tableColumn id="34" xr3:uid="{00000000-0010-0000-0000-000022000000}" name="広島県" dataDxfId="15" dataCellStyle="標準_調査票（enquete）"/>
    <tableColumn id="35" xr3:uid="{00000000-0010-0000-0000-000023000000}" name="山口県" dataDxfId="14" dataCellStyle="標準_調査票（enquete）"/>
    <tableColumn id="36" xr3:uid="{00000000-0010-0000-0000-000024000000}" name="徳島県" dataDxfId="13" dataCellStyle="標準_調査票（enquete）"/>
    <tableColumn id="37" xr3:uid="{00000000-0010-0000-0000-000025000000}" name="香川県" dataDxfId="12" dataCellStyle="標準_調査票（enquete）"/>
    <tableColumn id="38" xr3:uid="{00000000-0010-0000-0000-000026000000}" name="愛媛県" dataDxfId="11" dataCellStyle="標準_調査票（enquete）"/>
    <tableColumn id="39" xr3:uid="{00000000-0010-0000-0000-000027000000}" name="高知県" dataDxfId="10" dataCellStyle="標準_調査票（enquete）"/>
    <tableColumn id="40" xr3:uid="{00000000-0010-0000-0000-000028000000}" name="福岡県" dataDxfId="9" dataCellStyle="標準_調査票（enquete）"/>
    <tableColumn id="41" xr3:uid="{00000000-0010-0000-0000-000029000000}" name="佐賀県" dataDxfId="8" dataCellStyle="標準_調査票（enquete）"/>
    <tableColumn id="42" xr3:uid="{00000000-0010-0000-0000-00002A000000}" name="長崎県" dataDxfId="7" dataCellStyle="標準_調査票（enquete）"/>
    <tableColumn id="43" xr3:uid="{00000000-0010-0000-0000-00002B000000}" name="熊本県" dataDxfId="6" dataCellStyle="標準_調査票（enquete）"/>
    <tableColumn id="44" xr3:uid="{00000000-0010-0000-0000-00002C000000}" name="大分県" dataDxfId="5" dataCellStyle="標準_調査票（enquete）"/>
    <tableColumn id="45" xr3:uid="{00000000-0010-0000-0000-00002D000000}" name="宮崎県" dataDxfId="4" dataCellStyle="標準_調査票（enquete）"/>
    <tableColumn id="46" xr3:uid="{00000000-0010-0000-0000-00002E000000}" name="鹿児島県" dataDxfId="3" dataCellStyle="標準_調査票（enquete）"/>
    <tableColumn id="47" xr3:uid="{00000000-0010-0000-0000-00002F000000}" name="沖縄県" dataDxfId="2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view="pageBreakPreview" topLeftCell="A4" zoomScale="60" zoomScaleNormal="100" workbookViewId="0">
      <selection activeCell="B11" sqref="B11:AO11"/>
    </sheetView>
  </sheetViews>
  <sheetFormatPr defaultColWidth="9" defaultRowHeight="17.5" x14ac:dyDescent="0.2"/>
  <cols>
    <col min="1" max="1" width="8.6328125" style="12" customWidth="1"/>
    <col min="2" max="3" width="9" style="12"/>
    <col min="4" max="4" width="9.90625" style="20" customWidth="1"/>
    <col min="5" max="5" width="10.90625" style="12" customWidth="1"/>
    <col min="6" max="6" width="8.90625" style="12" customWidth="1"/>
    <col min="7" max="21" width="8.08984375" style="12" customWidth="1"/>
    <col min="22" max="22" width="8.08984375" style="16" customWidth="1"/>
    <col min="23" max="23" width="12.08984375" style="16" customWidth="1"/>
    <col min="24" max="24" width="11" style="16" customWidth="1"/>
    <col min="25" max="25" width="15.26953125" style="16" customWidth="1"/>
    <col min="26" max="26" width="13.36328125" style="12" customWidth="1"/>
    <col min="27" max="29" width="8.90625" style="12" customWidth="1"/>
    <col min="30" max="39" width="10.6328125" style="12" customWidth="1"/>
    <col min="40" max="41" width="11" style="12" customWidth="1"/>
    <col min="42" max="16384" width="9" style="12"/>
  </cols>
  <sheetData>
    <row r="1" spans="1:43" ht="22.5" x14ac:dyDescent="0.2">
      <c r="B1" s="52" t="s">
        <v>289</v>
      </c>
      <c r="C1" s="13"/>
      <c r="D1" s="14"/>
      <c r="E1" s="13"/>
      <c r="F1" s="13"/>
      <c r="G1" s="13"/>
      <c r="H1" s="13"/>
      <c r="I1" s="13"/>
      <c r="J1" s="13" t="s">
        <v>33</v>
      </c>
      <c r="L1" s="15"/>
      <c r="M1" s="15"/>
      <c r="N1" s="15"/>
      <c r="O1" s="115"/>
      <c r="P1" s="116"/>
      <c r="Q1" s="113"/>
      <c r="R1" s="114"/>
      <c r="S1" s="114"/>
      <c r="T1" s="114"/>
      <c r="U1" s="114"/>
    </row>
    <row r="2" spans="1:43" ht="51.65" customHeight="1" x14ac:dyDescent="0.2">
      <c r="A2" s="93" t="s">
        <v>139</v>
      </c>
      <c r="B2" s="101" t="s">
        <v>0</v>
      </c>
      <c r="C2" s="101" t="s">
        <v>20</v>
      </c>
      <c r="D2" s="66" t="s">
        <v>284</v>
      </c>
      <c r="E2" s="111" t="s">
        <v>1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29" t="s">
        <v>278</v>
      </c>
      <c r="X2" s="30"/>
      <c r="Y2" s="31" t="s">
        <v>245</v>
      </c>
      <c r="Z2" s="111" t="s">
        <v>131</v>
      </c>
      <c r="AA2" s="110"/>
      <c r="AB2" s="110"/>
      <c r="AC2" s="112"/>
      <c r="AD2" s="58" t="s">
        <v>276</v>
      </c>
      <c r="AE2" s="110"/>
      <c r="AF2" s="110"/>
      <c r="AG2" s="110"/>
      <c r="AH2" s="110"/>
      <c r="AI2" s="110"/>
      <c r="AJ2" s="110"/>
      <c r="AK2" s="110"/>
      <c r="AL2" s="110"/>
      <c r="AM2" s="110"/>
      <c r="AN2" s="101" t="s">
        <v>20</v>
      </c>
      <c r="AO2" s="101" t="s">
        <v>0</v>
      </c>
    </row>
    <row r="3" spans="1:43" ht="14.25" customHeight="1" x14ac:dyDescent="0.2">
      <c r="A3" s="94"/>
      <c r="B3" s="102"/>
      <c r="C3" s="102"/>
      <c r="D3" s="96"/>
      <c r="E3" s="69" t="s">
        <v>2</v>
      </c>
      <c r="F3" s="32"/>
      <c r="G3" s="69" t="s">
        <v>37</v>
      </c>
      <c r="H3" s="98"/>
      <c r="I3" s="98"/>
      <c r="J3" s="98"/>
      <c r="K3" s="69" t="s">
        <v>384</v>
      </c>
      <c r="L3" s="98"/>
      <c r="M3" s="98"/>
      <c r="N3" s="98"/>
      <c r="O3" s="69" t="s">
        <v>28</v>
      </c>
      <c r="P3" s="98"/>
      <c r="Q3" s="98"/>
      <c r="R3" s="98"/>
      <c r="S3" s="69" t="s">
        <v>285</v>
      </c>
      <c r="T3" s="98"/>
      <c r="U3" s="98"/>
      <c r="V3" s="98"/>
      <c r="W3" s="89" t="s">
        <v>279</v>
      </c>
      <c r="X3" s="89" t="s">
        <v>280</v>
      </c>
      <c r="Y3" s="33" t="s">
        <v>168</v>
      </c>
      <c r="Z3" s="71" t="s">
        <v>132</v>
      </c>
      <c r="AA3" s="74" t="s">
        <v>133</v>
      </c>
      <c r="AB3" s="75"/>
      <c r="AC3" s="76"/>
      <c r="AD3" s="58" t="s">
        <v>25</v>
      </c>
      <c r="AE3" s="59"/>
      <c r="AF3" s="59"/>
      <c r="AG3" s="59"/>
      <c r="AH3" s="59"/>
      <c r="AI3" s="59"/>
      <c r="AJ3" s="59"/>
      <c r="AK3" s="58" t="s">
        <v>21</v>
      </c>
      <c r="AL3" s="59"/>
      <c r="AM3" s="56" t="s">
        <v>3</v>
      </c>
      <c r="AN3" s="102"/>
      <c r="AO3" s="102"/>
    </row>
    <row r="4" spans="1:43" ht="35.5" customHeight="1" x14ac:dyDescent="0.2">
      <c r="A4" s="94"/>
      <c r="B4" s="102"/>
      <c r="C4" s="102"/>
      <c r="D4" s="96"/>
      <c r="E4" s="70"/>
      <c r="F4" s="34"/>
      <c r="G4" s="99"/>
      <c r="H4" s="100"/>
      <c r="I4" s="100"/>
      <c r="J4" s="100"/>
      <c r="K4" s="99"/>
      <c r="L4" s="100"/>
      <c r="M4" s="100"/>
      <c r="N4" s="100"/>
      <c r="O4" s="99"/>
      <c r="P4" s="100"/>
      <c r="Q4" s="100"/>
      <c r="R4" s="100"/>
      <c r="S4" s="99"/>
      <c r="T4" s="100"/>
      <c r="U4" s="100"/>
      <c r="V4" s="100"/>
      <c r="W4" s="90"/>
      <c r="X4" s="90"/>
      <c r="Y4" s="35" t="s">
        <v>169</v>
      </c>
      <c r="Z4" s="72"/>
      <c r="AA4" s="77"/>
      <c r="AB4" s="78"/>
      <c r="AC4" s="79"/>
      <c r="AD4" s="103" t="s">
        <v>22</v>
      </c>
      <c r="AE4" s="104"/>
      <c r="AF4" s="103" t="s">
        <v>4</v>
      </c>
      <c r="AG4" s="104"/>
      <c r="AH4" s="104"/>
      <c r="AI4" s="104"/>
      <c r="AJ4" s="104"/>
      <c r="AK4" s="56" t="s">
        <v>34</v>
      </c>
      <c r="AL4" s="56" t="s">
        <v>35</v>
      </c>
      <c r="AM4" s="57"/>
      <c r="AN4" s="102"/>
      <c r="AO4" s="102"/>
    </row>
    <row r="5" spans="1:43" ht="11.5" customHeight="1" x14ac:dyDescent="0.2">
      <c r="A5" s="94"/>
      <c r="B5" s="102"/>
      <c r="C5" s="102"/>
      <c r="D5" s="96"/>
      <c r="E5" s="70"/>
      <c r="F5" s="117" t="s">
        <v>36</v>
      </c>
      <c r="G5" s="66" t="s">
        <v>134</v>
      </c>
      <c r="H5" s="66" t="s">
        <v>129</v>
      </c>
      <c r="I5" s="63" t="s">
        <v>128</v>
      </c>
      <c r="J5" s="66" t="s">
        <v>5</v>
      </c>
      <c r="K5" s="66" t="s">
        <v>134</v>
      </c>
      <c r="L5" s="66" t="s">
        <v>129</v>
      </c>
      <c r="M5" s="63" t="s">
        <v>128</v>
      </c>
      <c r="N5" s="66" t="s">
        <v>5</v>
      </c>
      <c r="O5" s="66" t="s">
        <v>134</v>
      </c>
      <c r="P5" s="66" t="s">
        <v>201</v>
      </c>
      <c r="Q5" s="63" t="s">
        <v>128</v>
      </c>
      <c r="R5" s="66" t="s">
        <v>5</v>
      </c>
      <c r="S5" s="69" t="s">
        <v>6</v>
      </c>
      <c r="T5" s="69" t="s">
        <v>7</v>
      </c>
      <c r="U5" s="69" t="s">
        <v>8</v>
      </c>
      <c r="V5" s="60" t="s">
        <v>19</v>
      </c>
      <c r="W5" s="36"/>
      <c r="X5" s="37"/>
      <c r="Y5" s="38"/>
      <c r="Z5" s="73"/>
      <c r="AA5" s="80"/>
      <c r="AB5" s="81"/>
      <c r="AC5" s="82"/>
      <c r="AD5" s="105"/>
      <c r="AE5" s="106"/>
      <c r="AF5" s="105"/>
      <c r="AG5" s="106"/>
      <c r="AH5" s="106"/>
      <c r="AI5" s="106"/>
      <c r="AJ5" s="106"/>
      <c r="AK5" s="57"/>
      <c r="AL5" s="57"/>
      <c r="AM5" s="57"/>
      <c r="AN5" s="102"/>
      <c r="AO5" s="102"/>
    </row>
    <row r="6" spans="1:43" ht="19.5" customHeight="1" x14ac:dyDescent="0.2">
      <c r="A6" s="94"/>
      <c r="B6" s="102"/>
      <c r="C6" s="102"/>
      <c r="D6" s="96"/>
      <c r="E6" s="70"/>
      <c r="F6" s="118"/>
      <c r="G6" s="67"/>
      <c r="H6" s="67"/>
      <c r="I6" s="64"/>
      <c r="J6" s="67"/>
      <c r="K6" s="67"/>
      <c r="L6" s="67"/>
      <c r="M6" s="64"/>
      <c r="N6" s="67"/>
      <c r="O6" s="67"/>
      <c r="P6" s="120"/>
      <c r="Q6" s="64"/>
      <c r="R6" s="67"/>
      <c r="S6" s="70"/>
      <c r="T6" s="70"/>
      <c r="U6" s="70"/>
      <c r="V6" s="61"/>
      <c r="W6" s="91" t="s">
        <v>281</v>
      </c>
      <c r="X6" s="91" t="s">
        <v>281</v>
      </c>
      <c r="Y6" s="39" t="s">
        <v>14</v>
      </c>
      <c r="Z6" s="86" t="s">
        <v>135</v>
      </c>
      <c r="AA6" s="107" t="s">
        <v>136</v>
      </c>
      <c r="AB6" s="63" t="s">
        <v>137</v>
      </c>
      <c r="AC6" s="83" t="s">
        <v>138</v>
      </c>
      <c r="AD6" s="56" t="s">
        <v>9</v>
      </c>
      <c r="AE6" s="56" t="s">
        <v>10</v>
      </c>
      <c r="AF6" s="56" t="s">
        <v>11</v>
      </c>
      <c r="AG6" s="56" t="s">
        <v>12</v>
      </c>
      <c r="AH6" s="56" t="s">
        <v>23</v>
      </c>
      <c r="AI6" s="56" t="s">
        <v>24</v>
      </c>
      <c r="AJ6" s="56" t="s">
        <v>13</v>
      </c>
      <c r="AK6" s="57"/>
      <c r="AL6" s="57"/>
      <c r="AM6" s="57"/>
      <c r="AN6" s="102"/>
      <c r="AO6" s="102"/>
    </row>
    <row r="7" spans="1:43" ht="13.5" customHeight="1" x14ac:dyDescent="0.2">
      <c r="A7" s="94"/>
      <c r="B7" s="102"/>
      <c r="C7" s="102"/>
      <c r="D7" s="96"/>
      <c r="E7" s="70"/>
      <c r="F7" s="118"/>
      <c r="G7" s="67"/>
      <c r="H7" s="67"/>
      <c r="I7" s="64"/>
      <c r="J7" s="67"/>
      <c r="K7" s="67"/>
      <c r="L7" s="67"/>
      <c r="M7" s="64"/>
      <c r="N7" s="67"/>
      <c r="O7" s="67"/>
      <c r="P7" s="120"/>
      <c r="Q7" s="64"/>
      <c r="R7" s="67"/>
      <c r="S7" s="70"/>
      <c r="T7" s="70"/>
      <c r="U7" s="70"/>
      <c r="V7" s="61"/>
      <c r="W7" s="91"/>
      <c r="X7" s="91"/>
      <c r="Y7" s="40" t="s">
        <v>140</v>
      </c>
      <c r="Z7" s="87"/>
      <c r="AA7" s="108"/>
      <c r="AB7" s="64"/>
      <c r="AC7" s="84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102"/>
      <c r="AO7" s="102"/>
    </row>
    <row r="8" spans="1:43" ht="18" customHeight="1" x14ac:dyDescent="0.2">
      <c r="A8" s="94"/>
      <c r="B8" s="102"/>
      <c r="C8" s="102"/>
      <c r="D8" s="96"/>
      <c r="E8" s="70"/>
      <c r="F8" s="118"/>
      <c r="G8" s="67"/>
      <c r="H8" s="67"/>
      <c r="I8" s="64"/>
      <c r="J8" s="67"/>
      <c r="K8" s="67"/>
      <c r="L8" s="67"/>
      <c r="M8" s="64"/>
      <c r="N8" s="67"/>
      <c r="O8" s="67"/>
      <c r="P8" s="67" t="s">
        <v>277</v>
      </c>
      <c r="Q8" s="64"/>
      <c r="R8" s="67"/>
      <c r="S8" s="70"/>
      <c r="T8" s="70"/>
      <c r="U8" s="70"/>
      <c r="V8" s="61"/>
      <c r="W8" s="91"/>
      <c r="X8" s="91"/>
      <c r="Y8" s="40" t="s">
        <v>141</v>
      </c>
      <c r="Z8" s="87"/>
      <c r="AA8" s="108"/>
      <c r="AB8" s="64"/>
      <c r="AC8" s="84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102"/>
      <c r="AO8" s="102"/>
    </row>
    <row r="9" spans="1:43" ht="15.65" customHeight="1" x14ac:dyDescent="0.2">
      <c r="A9" s="94"/>
      <c r="B9" s="102"/>
      <c r="C9" s="102"/>
      <c r="D9" s="97"/>
      <c r="E9" s="70"/>
      <c r="F9" s="119"/>
      <c r="G9" s="68"/>
      <c r="H9" s="68"/>
      <c r="I9" s="65"/>
      <c r="J9" s="68"/>
      <c r="K9" s="68"/>
      <c r="L9" s="68"/>
      <c r="M9" s="65"/>
      <c r="N9" s="68"/>
      <c r="O9" s="68"/>
      <c r="P9" s="68"/>
      <c r="Q9" s="65"/>
      <c r="R9" s="68"/>
      <c r="S9" s="70"/>
      <c r="T9" s="70"/>
      <c r="U9" s="70"/>
      <c r="V9" s="62"/>
      <c r="W9" s="92"/>
      <c r="X9" s="92"/>
      <c r="Y9" s="41"/>
      <c r="Z9" s="88"/>
      <c r="AA9" s="109"/>
      <c r="AB9" s="65"/>
      <c r="AC9" s="85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102"/>
      <c r="AO9" s="102"/>
    </row>
    <row r="10" spans="1:43" ht="63" customHeight="1" x14ac:dyDescent="0.2">
      <c r="A10" s="95"/>
      <c r="B10" s="42"/>
      <c r="C10" s="42"/>
      <c r="D10" s="43"/>
      <c r="E10" s="43"/>
      <c r="F10" s="42"/>
      <c r="G10" s="44" t="s">
        <v>287</v>
      </c>
      <c r="H10" s="45"/>
      <c r="I10" s="45"/>
      <c r="J10" s="46"/>
      <c r="K10" s="44" t="s">
        <v>287</v>
      </c>
      <c r="L10" s="45"/>
      <c r="M10" s="45"/>
      <c r="N10" s="46"/>
      <c r="O10" s="47" t="s">
        <v>287</v>
      </c>
      <c r="P10" s="48"/>
      <c r="Q10" s="48"/>
      <c r="R10" s="48"/>
      <c r="S10" s="47" t="s">
        <v>286</v>
      </c>
      <c r="T10" s="48"/>
      <c r="U10" s="48"/>
      <c r="V10" s="48"/>
      <c r="W10" s="49"/>
      <c r="X10" s="49"/>
      <c r="Y10" s="50"/>
      <c r="Z10" s="51"/>
      <c r="AA10" s="51"/>
      <c r="AB10" s="51"/>
      <c r="AC10" s="51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43" s="20" customFormat="1" ht="44.5" customHeight="1" x14ac:dyDescent="0.2">
      <c r="A11" s="54"/>
      <c r="B11" s="1" t="str">
        <f>IF(ｼｰﾄ0!C3="","",ｼｰﾄ0!C3)</f>
        <v>青森県</v>
      </c>
      <c r="C11" s="1" t="str">
        <f>IF(ｼｰﾄ0!C4="","",ｼｰﾄ0!C4)</f>
        <v>津軽平野</v>
      </c>
      <c r="D11" s="1" t="str">
        <f>IF(OR(ｼｰﾄ1!D23&lt;&gt;"",ｼｰﾄ1!E23&lt;&gt;"",ｼｰﾄ1!F23&lt;&gt;""),"○","")</f>
        <v/>
      </c>
      <c r="E11" s="2" t="str">
        <f>IF(ｼｰﾄ3!C67&lt;&gt;"",ｼｰﾄ3!C67,"")</f>
        <v/>
      </c>
      <c r="F11" s="2" t="str">
        <f>IF(ｼｰﾄ3!D67&lt;&gt;"",ｼｰﾄ3!D67,"")</f>
        <v/>
      </c>
      <c r="G11" s="3">
        <f>IF(ｼｰﾄ1!D11&lt;&gt;"",ｼｰﾄ1!D11,"")</f>
        <v>25</v>
      </c>
      <c r="H11" s="4" t="str">
        <f>IF(ｼｰﾄ1!D9&lt;&gt;"",ｼｰﾄ1!D9,"")</f>
        <v>S43～S61</v>
      </c>
      <c r="I11" s="4" t="str">
        <f>IF(ｼｰﾄ1!D5&lt;&gt;"",ｼｰﾄ1!D5,"")</f>
        <v>交6112</v>
      </c>
      <c r="J11" s="4" t="str">
        <f>IF(ｼｰﾄ1!D6&lt;&gt;"",ｼｰﾄ1!D6,"")</f>
        <v>五所川原市岩木町</v>
      </c>
      <c r="K11" s="3" t="str">
        <f>IF(ｼｰﾄ1!E12&lt;&gt;"",ｼｰﾄ1!E12,"")</f>
        <v/>
      </c>
      <c r="L11" s="4" t="str">
        <f>IF(ｼｰﾄ1!E9&lt;&gt;"",ｼｰﾄ1!E9,"")</f>
        <v/>
      </c>
      <c r="M11" s="4" t="str">
        <f>IF(ｼｰﾄ1!E5&lt;&gt;"",ｼｰﾄ1!E5,"")</f>
        <v/>
      </c>
      <c r="N11" s="4" t="str">
        <f>IF(ｼｰﾄ1!E6&lt;&gt;"",ｼｰﾄ1!E6,"")</f>
        <v/>
      </c>
      <c r="O11" s="3">
        <f>IF(ｼｰﾄ1!F13&lt;&gt;"",ｼｰﾄ1!F13,"")</f>
        <v>2</v>
      </c>
      <c r="P11" s="4" t="str">
        <f>IF(ｼｰﾄ1!F9&lt;&gt;"",ｼｰﾄ1!F9,"")</f>
        <v>S61</v>
      </c>
      <c r="Q11" s="4" t="str">
        <f>IF(ｼｰﾄ1!F5&lt;&gt;"",ｼｰﾄ1!F5,"")</f>
        <v>交6112</v>
      </c>
      <c r="R11" s="4" t="str">
        <f>IF(ｼｰﾄ1!F6&lt;&gt;"",ｼｰﾄ1!F6,"")</f>
        <v>五所川原市岩木町</v>
      </c>
      <c r="S11" s="4" t="str">
        <f>IF(ｼｰﾄ3!E67&lt;&gt;"",ｼｰﾄ3!E67,"")</f>
        <v>/</v>
      </c>
      <c r="T11" s="4" t="str">
        <f>IF(ｼｰﾄ3!F67&lt;&gt;"",ｼｰﾄ3!F67,"")</f>
        <v>/</v>
      </c>
      <c r="U11" s="4" t="str">
        <f>IF(ｼｰﾄ3!G67&lt;&gt;"",ｼｰﾄ3!G67,"")</f>
        <v>/</v>
      </c>
      <c r="V11" s="4" t="str">
        <f>IF(ｼｰﾄ3!H67&lt;&gt;"",ｼｰﾄ3!H67,"")</f>
        <v>/</v>
      </c>
      <c r="W11" s="5"/>
      <c r="X11" s="5"/>
      <c r="Y11" s="5" t="str">
        <f>IF(ｼｰﾄ3!I67&lt;&gt;"",ｼｰﾄ3!I67,"")</f>
        <v/>
      </c>
      <c r="Z11" s="6" t="e">
        <f>IF(#REF!&lt;&gt;"",#REF!,"")</f>
        <v>#REF!</v>
      </c>
      <c r="AA11" s="7" t="e">
        <f>IF(#REF!="","",#REF!)</f>
        <v>#REF!</v>
      </c>
      <c r="AB11" s="7" t="e">
        <f>IF(#REF!="","",#REF!)</f>
        <v>#REF!</v>
      </c>
      <c r="AC11" s="7" t="e">
        <f>IF(#REF!="","",#REF!)</f>
        <v>#REF!</v>
      </c>
      <c r="AD11" s="1" t="e">
        <f>IF(#REF!="","",#REF!)</f>
        <v>#REF!</v>
      </c>
      <c r="AE11" s="1" t="e">
        <f>IF(#REF!="","",#REF!)</f>
        <v>#REF!</v>
      </c>
      <c r="AF11" s="1" t="e">
        <f>IF(#REF!="","",#REF!)</f>
        <v>#REF!</v>
      </c>
      <c r="AG11" s="1" t="e">
        <f>IF(#REF!="","",#REF!)</f>
        <v>#REF!</v>
      </c>
      <c r="AH11" s="1" t="e">
        <f>IF(#REF!="","",#REF!)</f>
        <v>#REF!</v>
      </c>
      <c r="AI11" s="1" t="e">
        <f>IF(#REF!="","",#REF!)</f>
        <v>#REF!</v>
      </c>
      <c r="AJ11" s="1" t="e">
        <f>IF(#REF!="","",#REF!)</f>
        <v>#REF!</v>
      </c>
      <c r="AK11" s="1" t="e">
        <f>IF(#REF!="","",#REF!)</f>
        <v>#REF!</v>
      </c>
      <c r="AL11" s="1" t="e">
        <f>IF(#REF!="","",#REF!)</f>
        <v>#REF!</v>
      </c>
      <c r="AM11" s="1" t="e">
        <f>IF(#REF!="","",#REF!)</f>
        <v>#REF!</v>
      </c>
      <c r="AN11" s="1" t="str">
        <f>IF(ｼｰﾄ0!C4="","",ｼｰﾄ0!C4)</f>
        <v>津軽平野</v>
      </c>
      <c r="AO11" s="1" t="str">
        <f>IF(ｼｰﾄ0!C3="","",ｼｰﾄ0!C3)</f>
        <v>青森県</v>
      </c>
      <c r="AP11" s="19"/>
      <c r="AQ11" s="19"/>
    </row>
    <row r="12" spans="1:43" x14ac:dyDescent="0.2"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53"/>
      <c r="T12" s="53"/>
      <c r="U12" s="53"/>
      <c r="V12" s="53"/>
      <c r="W12" s="53"/>
      <c r="X12" s="53"/>
      <c r="Y12" s="53"/>
    </row>
    <row r="13" spans="1:43" ht="19" x14ac:dyDescent="0.2">
      <c r="B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55"/>
      <c r="W13" s="55"/>
      <c r="X13" s="55"/>
      <c r="Y13" s="55"/>
    </row>
    <row r="14" spans="1:43" s="22" customFormat="1" ht="19" x14ac:dyDescent="0.2">
      <c r="D14" s="20"/>
      <c r="K14" s="21"/>
      <c r="L14" s="21"/>
      <c r="M14" s="21"/>
      <c r="N14" s="21"/>
      <c r="O14" s="21"/>
      <c r="P14" s="21"/>
      <c r="Q14" s="21"/>
      <c r="R14" s="23"/>
      <c r="S14" s="23"/>
      <c r="V14" s="24"/>
      <c r="W14" s="24"/>
      <c r="X14" s="24"/>
      <c r="Y14" s="24"/>
      <c r="AE14" s="23"/>
      <c r="AF14" s="23"/>
    </row>
    <row r="15" spans="1:43" s="22" customFormat="1" ht="32" x14ac:dyDescent="0.2">
      <c r="D15" s="2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V15" s="24"/>
      <c r="W15" s="24"/>
      <c r="X15" s="24"/>
      <c r="Y15" s="24"/>
      <c r="AE15" s="25" t="s">
        <v>15</v>
      </c>
      <c r="AF15" s="23"/>
    </row>
    <row r="16" spans="1:43" s="22" customFormat="1" x14ac:dyDescent="0.2">
      <c r="D16" s="2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V16" s="24"/>
      <c r="W16" s="24"/>
      <c r="X16" s="24"/>
      <c r="Y16" s="24"/>
    </row>
    <row r="17" spans="4:25" s="22" customFormat="1" x14ac:dyDescent="0.2">
      <c r="D17" s="20"/>
      <c r="V17" s="24"/>
      <c r="W17" s="24"/>
      <c r="X17" s="24"/>
      <c r="Y17" s="24"/>
    </row>
    <row r="18" spans="4:25" s="22" customFormat="1" x14ac:dyDescent="0.2">
      <c r="D18" s="20"/>
      <c r="V18" s="24"/>
      <c r="W18" s="24"/>
      <c r="X18" s="24"/>
      <c r="Y18" s="24"/>
    </row>
    <row r="19" spans="4:25" s="22" customFormat="1" x14ac:dyDescent="0.2">
      <c r="D19" s="20"/>
      <c r="V19" s="24"/>
      <c r="W19" s="24"/>
      <c r="X19" s="24"/>
      <c r="Y19" s="24"/>
    </row>
    <row r="20" spans="4:25" s="22" customFormat="1" ht="32.5" customHeight="1" x14ac:dyDescent="0.2">
      <c r="D20" s="20"/>
      <c r="V20" s="24"/>
      <c r="W20" s="24"/>
      <c r="X20" s="24"/>
      <c r="Y20" s="24"/>
    </row>
    <row r="21" spans="4:25" s="22" customFormat="1" x14ac:dyDescent="0.2">
      <c r="D21" s="20"/>
      <c r="V21" s="24"/>
      <c r="W21" s="24"/>
      <c r="X21" s="24"/>
      <c r="Y21" s="24"/>
    </row>
    <row r="22" spans="4:25" s="22" customFormat="1" x14ac:dyDescent="0.2">
      <c r="D22" s="20"/>
      <c r="V22" s="24"/>
      <c r="W22" s="24"/>
      <c r="X22" s="24"/>
      <c r="Y22" s="24"/>
    </row>
    <row r="23" spans="4:25" s="22" customFormat="1" x14ac:dyDescent="0.2">
      <c r="D23" s="20"/>
      <c r="V23" s="24"/>
      <c r="W23" s="24"/>
      <c r="X23" s="24"/>
      <c r="Y23" s="24"/>
    </row>
    <row r="24" spans="4:25" s="22" customFormat="1" x14ac:dyDescent="0.2">
      <c r="D24" s="20"/>
      <c r="V24" s="24"/>
      <c r="W24" s="24"/>
      <c r="X24" s="24"/>
      <c r="Y24" s="24"/>
    </row>
    <row r="25" spans="4:25" s="22" customFormat="1" x14ac:dyDescent="0.2">
      <c r="D25" s="20"/>
      <c r="V25" s="24"/>
      <c r="W25" s="24"/>
      <c r="X25" s="24"/>
      <c r="Y25" s="24"/>
    </row>
    <row r="26" spans="4:25" s="22" customFormat="1" x14ac:dyDescent="0.2">
      <c r="D26" s="20"/>
      <c r="V26" s="24"/>
      <c r="W26" s="24"/>
      <c r="X26" s="24"/>
      <c r="Y26" s="24"/>
    </row>
    <row r="27" spans="4:25" s="22" customFormat="1" x14ac:dyDescent="0.2">
      <c r="D27" s="20"/>
      <c r="V27" s="24"/>
      <c r="W27" s="24"/>
      <c r="X27" s="24"/>
      <c r="Y27" s="24"/>
    </row>
    <row r="32" spans="4:25" ht="19" x14ac:dyDescent="0.2">
      <c r="F32" s="17"/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  <c r="R32" s="18"/>
      <c r="S32" s="18"/>
    </row>
    <row r="33" spans="6:19" ht="19" x14ac:dyDescent="0.2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8"/>
    </row>
    <row r="34" spans="6:19" ht="19" x14ac:dyDescent="0.2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8"/>
    </row>
    <row r="35" spans="6:19" ht="19" x14ac:dyDescent="0.2"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18"/>
    </row>
    <row r="36" spans="6:19" ht="19" x14ac:dyDescent="0.2"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18"/>
    </row>
    <row r="37" spans="6:19" ht="19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52" spans="29:29" x14ac:dyDescent="0.2">
      <c r="AC52" s="12" t="s">
        <v>253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zoomScale="90" zoomScaleNormal="90" workbookViewId="0">
      <selection sqref="A1:B1"/>
    </sheetView>
  </sheetViews>
  <sheetFormatPr defaultColWidth="8.7265625" defaultRowHeight="16" outlineLevelRow="1" outlineLevelCol="1" x14ac:dyDescent="0.2"/>
  <cols>
    <col min="1" max="1" width="8.6328125" style="258" customWidth="1"/>
    <col min="2" max="2" width="66.26953125" style="258" customWidth="1"/>
    <col min="3" max="3" width="5.90625" style="258" customWidth="1"/>
    <col min="4" max="4" width="7" style="272" hidden="1" customWidth="1" outlineLevel="1"/>
    <col min="5" max="5" width="7.90625" style="11" hidden="1" customWidth="1" outlineLevel="1"/>
    <col min="6" max="6" width="53.90625" style="272" hidden="1" customWidth="1" outlineLevel="1"/>
    <col min="7" max="7" width="8.90625" style="258" collapsed="1"/>
    <col min="8" max="16384" width="8.7265625" style="258"/>
  </cols>
  <sheetData>
    <row r="1" spans="1:6" ht="24.75" customHeight="1" x14ac:dyDescent="0.2">
      <c r="A1" s="253" t="s">
        <v>393</v>
      </c>
      <c r="B1" s="253"/>
      <c r="C1" s="254"/>
      <c r="D1" s="255" t="s">
        <v>208</v>
      </c>
      <c r="E1" s="256"/>
      <c r="F1" s="257"/>
    </row>
    <row r="2" spans="1:6" ht="15" customHeight="1" x14ac:dyDescent="0.2">
      <c r="A2" s="259" t="s">
        <v>214</v>
      </c>
      <c r="B2" s="260"/>
      <c r="D2" s="261" t="s">
        <v>123</v>
      </c>
      <c r="E2" s="262"/>
      <c r="F2" s="262"/>
    </row>
    <row r="3" spans="1:6" ht="15" customHeight="1" x14ac:dyDescent="0.2">
      <c r="A3" s="263" t="s">
        <v>256</v>
      </c>
      <c r="B3" s="264" t="s">
        <v>265</v>
      </c>
      <c r="D3" s="265"/>
      <c r="E3" s="266"/>
      <c r="F3" s="262"/>
    </row>
    <row r="4" spans="1:6" ht="13.15" customHeight="1" x14ac:dyDescent="0.2">
      <c r="A4" s="263" t="s">
        <v>257</v>
      </c>
      <c r="B4" s="264" t="s">
        <v>232</v>
      </c>
      <c r="D4" s="265"/>
      <c r="E4" s="266"/>
      <c r="F4" s="262"/>
    </row>
    <row r="5" spans="1:6" x14ac:dyDescent="0.2">
      <c r="A5" s="263" t="s">
        <v>258</v>
      </c>
      <c r="B5" s="267" t="s">
        <v>254</v>
      </c>
      <c r="D5" s="265"/>
      <c r="E5" s="268" t="s">
        <v>45</v>
      </c>
      <c r="F5" s="269" t="s">
        <v>176</v>
      </c>
    </row>
    <row r="6" spans="1:6" x14ac:dyDescent="0.2">
      <c r="A6" s="263" t="s">
        <v>259</v>
      </c>
      <c r="B6" s="267" t="s">
        <v>255</v>
      </c>
      <c r="D6" s="265"/>
      <c r="E6" s="268" t="s">
        <v>46</v>
      </c>
      <c r="F6" s="269" t="s">
        <v>177</v>
      </c>
    </row>
    <row r="7" spans="1:6" x14ac:dyDescent="0.2">
      <c r="A7" s="263" t="s">
        <v>260</v>
      </c>
      <c r="B7" s="267" t="s">
        <v>190</v>
      </c>
      <c r="D7" s="265"/>
      <c r="E7" s="268" t="s">
        <v>47</v>
      </c>
      <c r="F7" s="269" t="s">
        <v>48</v>
      </c>
    </row>
    <row r="8" spans="1:6" x14ac:dyDescent="0.2">
      <c r="A8" s="263" t="s">
        <v>261</v>
      </c>
      <c r="B8" s="267" t="s">
        <v>231</v>
      </c>
      <c r="D8" s="265"/>
      <c r="E8" s="268" t="s">
        <v>49</v>
      </c>
      <c r="F8" s="269" t="s">
        <v>50</v>
      </c>
    </row>
    <row r="9" spans="1:6" x14ac:dyDescent="0.2">
      <c r="A9" s="263" t="s">
        <v>262</v>
      </c>
      <c r="B9" s="267" t="s">
        <v>50</v>
      </c>
      <c r="D9" s="265"/>
      <c r="E9" s="268" t="s">
        <v>51</v>
      </c>
      <c r="F9" s="269" t="s">
        <v>52</v>
      </c>
    </row>
    <row r="10" spans="1:6" x14ac:dyDescent="0.2">
      <c r="A10" s="263" t="s">
        <v>263</v>
      </c>
      <c r="B10" s="267" t="s">
        <v>212</v>
      </c>
      <c r="D10" s="265"/>
      <c r="E10" s="268" t="s">
        <v>83</v>
      </c>
      <c r="F10" s="269" t="s">
        <v>84</v>
      </c>
    </row>
    <row r="11" spans="1:6" x14ac:dyDescent="0.2">
      <c r="A11" s="263" t="s">
        <v>264</v>
      </c>
      <c r="B11" s="267" t="s">
        <v>101</v>
      </c>
      <c r="D11" s="265"/>
      <c r="E11" s="268"/>
      <c r="F11" s="269"/>
    </row>
    <row r="12" spans="1:6" x14ac:dyDescent="0.2">
      <c r="D12" s="265"/>
      <c r="E12" s="268" t="s">
        <v>87</v>
      </c>
      <c r="F12" s="269" t="s">
        <v>172</v>
      </c>
    </row>
    <row r="13" spans="1:6" hidden="1" outlineLevel="1" x14ac:dyDescent="0.2">
      <c r="A13" s="265" t="s">
        <v>213</v>
      </c>
      <c r="B13" s="262"/>
      <c r="D13" s="265" t="s">
        <v>124</v>
      </c>
      <c r="E13" s="268"/>
      <c r="F13" s="262"/>
    </row>
    <row r="14" spans="1:6" hidden="1" outlineLevel="1" x14ac:dyDescent="0.2">
      <c r="A14" s="263" t="s">
        <v>215</v>
      </c>
      <c r="B14" s="267" t="s">
        <v>82</v>
      </c>
      <c r="D14" s="265"/>
      <c r="E14" s="268" t="s">
        <v>53</v>
      </c>
      <c r="F14" s="269" t="s">
        <v>54</v>
      </c>
    </row>
    <row r="15" spans="1:6" hidden="1" outlineLevel="1" x14ac:dyDescent="0.2">
      <c r="A15" s="263" t="s">
        <v>216</v>
      </c>
      <c r="B15" s="267" t="s">
        <v>84</v>
      </c>
      <c r="D15" s="265"/>
      <c r="E15" s="268" t="s">
        <v>55</v>
      </c>
      <c r="F15" s="269" t="s">
        <v>56</v>
      </c>
    </row>
    <row r="16" spans="1:6" hidden="1" outlineLevel="1" x14ac:dyDescent="0.2">
      <c r="A16" s="263" t="s">
        <v>217</v>
      </c>
      <c r="B16" s="267" t="s">
        <v>85</v>
      </c>
      <c r="D16" s="265"/>
      <c r="E16" s="268" t="s">
        <v>57</v>
      </c>
      <c r="F16" s="269" t="s">
        <v>58</v>
      </c>
    </row>
    <row r="17" spans="1:6" hidden="1" outlineLevel="1" x14ac:dyDescent="0.2">
      <c r="A17" s="263" t="s">
        <v>218</v>
      </c>
      <c r="B17" s="267" t="s">
        <v>86</v>
      </c>
      <c r="D17" s="265"/>
      <c r="E17" s="268" t="s">
        <v>59</v>
      </c>
      <c r="F17" s="269" t="s">
        <v>60</v>
      </c>
    </row>
    <row r="18" spans="1:6" hidden="1" outlineLevel="1" x14ac:dyDescent="0.2">
      <c r="A18" s="263" t="s">
        <v>219</v>
      </c>
      <c r="B18" s="267" t="s">
        <v>191</v>
      </c>
      <c r="D18" s="265"/>
      <c r="E18" s="268" t="s">
        <v>61</v>
      </c>
      <c r="F18" s="269" t="s">
        <v>62</v>
      </c>
    </row>
    <row r="19" spans="1:6" hidden="1" outlineLevel="1" x14ac:dyDescent="0.2">
      <c r="A19" s="263" t="s">
        <v>220</v>
      </c>
      <c r="B19" s="267" t="s">
        <v>192</v>
      </c>
      <c r="D19" s="265"/>
      <c r="E19" s="268" t="s">
        <v>63</v>
      </c>
      <c r="F19" s="269" t="s">
        <v>64</v>
      </c>
    </row>
    <row r="20" spans="1:6" hidden="1" outlineLevel="1" x14ac:dyDescent="0.2">
      <c r="A20" s="263" t="s">
        <v>221</v>
      </c>
      <c r="B20" s="267" t="s">
        <v>193</v>
      </c>
      <c r="D20" s="265" t="s">
        <v>125</v>
      </c>
      <c r="E20" s="268"/>
      <c r="F20" s="262"/>
    </row>
    <row r="21" spans="1:6" hidden="1" outlineLevel="1" x14ac:dyDescent="0.2">
      <c r="A21" s="263" t="s">
        <v>222</v>
      </c>
      <c r="B21" s="267" t="s">
        <v>194</v>
      </c>
      <c r="D21" s="265"/>
      <c r="E21" s="268" t="s">
        <v>65</v>
      </c>
      <c r="F21" s="269" t="s">
        <v>66</v>
      </c>
    </row>
    <row r="22" spans="1:6" hidden="1" outlineLevel="1" x14ac:dyDescent="0.2">
      <c r="A22" s="263" t="s">
        <v>223</v>
      </c>
      <c r="B22" s="267" t="s">
        <v>178</v>
      </c>
      <c r="D22" s="265"/>
      <c r="E22" s="268" t="s">
        <v>67</v>
      </c>
      <c r="F22" s="269" t="s">
        <v>68</v>
      </c>
    </row>
    <row r="23" spans="1:6" hidden="1" outlineLevel="1" x14ac:dyDescent="0.2">
      <c r="A23" s="263" t="s">
        <v>224</v>
      </c>
      <c r="B23" s="267" t="s">
        <v>179</v>
      </c>
      <c r="D23" s="265"/>
      <c r="E23" s="268" t="s">
        <v>69</v>
      </c>
      <c r="F23" s="269" t="s">
        <v>70</v>
      </c>
    </row>
    <row r="24" spans="1:6" hidden="1" outlineLevel="1" x14ac:dyDescent="0.2">
      <c r="A24" s="263" t="s">
        <v>225</v>
      </c>
      <c r="B24" s="267" t="s">
        <v>195</v>
      </c>
      <c r="D24" s="265"/>
      <c r="E24" s="268" t="s">
        <v>71</v>
      </c>
      <c r="F24" s="269" t="s">
        <v>72</v>
      </c>
    </row>
    <row r="25" spans="1:6" hidden="1" outlineLevel="1" x14ac:dyDescent="0.2">
      <c r="A25" s="263" t="s">
        <v>226</v>
      </c>
      <c r="B25" s="267" t="s">
        <v>196</v>
      </c>
      <c r="D25" s="265"/>
      <c r="E25" s="268" t="s">
        <v>73</v>
      </c>
      <c r="F25" s="269" t="s">
        <v>74</v>
      </c>
    </row>
    <row r="26" spans="1:6" hidden="1" outlineLevel="1" x14ac:dyDescent="0.2">
      <c r="A26" s="263" t="s">
        <v>227</v>
      </c>
      <c r="B26" s="267" t="s">
        <v>197</v>
      </c>
      <c r="D26" s="265"/>
      <c r="E26" s="268" t="s">
        <v>75</v>
      </c>
      <c r="F26" s="269" t="s">
        <v>76</v>
      </c>
    </row>
    <row r="27" spans="1:6" hidden="1" outlineLevel="1" x14ac:dyDescent="0.2">
      <c r="A27" s="263" t="s">
        <v>228</v>
      </c>
      <c r="B27" s="267" t="s">
        <v>198</v>
      </c>
      <c r="D27" s="265"/>
      <c r="E27" s="268" t="s">
        <v>77</v>
      </c>
      <c r="F27" s="269" t="s">
        <v>78</v>
      </c>
    </row>
    <row r="28" spans="1:6" hidden="1" outlineLevel="1" x14ac:dyDescent="0.2">
      <c r="A28" s="263" t="s">
        <v>229</v>
      </c>
      <c r="B28" s="267" t="s">
        <v>199</v>
      </c>
      <c r="D28" s="265"/>
      <c r="E28" s="268" t="s">
        <v>79</v>
      </c>
      <c r="F28" s="269" t="s">
        <v>80</v>
      </c>
    </row>
    <row r="29" spans="1:6" hidden="1" outlineLevel="1" x14ac:dyDescent="0.2">
      <c r="A29" s="263" t="s">
        <v>230</v>
      </c>
      <c r="B29" s="267" t="s">
        <v>200</v>
      </c>
      <c r="D29" s="265" t="s">
        <v>81</v>
      </c>
      <c r="E29" s="268"/>
      <c r="F29" s="262"/>
    </row>
    <row r="30" spans="1:6" collapsed="1" x14ac:dyDescent="0.2">
      <c r="B30" s="270"/>
      <c r="D30" s="265"/>
      <c r="E30" s="268" t="s">
        <v>88</v>
      </c>
      <c r="F30" s="269" t="s">
        <v>173</v>
      </c>
    </row>
    <row r="31" spans="1:6" collapsed="1" x14ac:dyDescent="0.2">
      <c r="A31" s="271"/>
      <c r="D31" s="265"/>
      <c r="E31" s="268" t="s">
        <v>89</v>
      </c>
      <c r="F31" s="269" t="s">
        <v>174</v>
      </c>
    </row>
    <row r="32" spans="1:6" x14ac:dyDescent="0.2">
      <c r="D32" s="265"/>
      <c r="E32" s="268" t="s">
        <v>90</v>
      </c>
      <c r="F32" s="269" t="s">
        <v>175</v>
      </c>
    </row>
    <row r="33" spans="4:6" x14ac:dyDescent="0.2">
      <c r="D33" s="265"/>
      <c r="E33" s="268" t="s">
        <v>91</v>
      </c>
      <c r="F33" s="269" t="s">
        <v>178</v>
      </c>
    </row>
    <row r="34" spans="4:6" x14ac:dyDescent="0.2">
      <c r="D34" s="265"/>
      <c r="E34" s="268" t="s">
        <v>92</v>
      </c>
      <c r="F34" s="269" t="s">
        <v>179</v>
      </c>
    </row>
    <row r="35" spans="4:6" x14ac:dyDescent="0.2">
      <c r="D35" s="265"/>
      <c r="E35" s="268" t="s">
        <v>93</v>
      </c>
      <c r="F35" s="269" t="s">
        <v>180</v>
      </c>
    </row>
    <row r="36" spans="4:6" x14ac:dyDescent="0.2">
      <c r="D36" s="265"/>
      <c r="E36" s="268" t="s">
        <v>94</v>
      </c>
      <c r="F36" s="269" t="s">
        <v>181</v>
      </c>
    </row>
    <row r="37" spans="4:6" x14ac:dyDescent="0.2">
      <c r="D37" s="265"/>
      <c r="E37" s="268" t="s">
        <v>95</v>
      </c>
      <c r="F37" s="269" t="s">
        <v>182</v>
      </c>
    </row>
    <row r="38" spans="4:6" x14ac:dyDescent="0.2">
      <c r="D38" s="265"/>
      <c r="E38" s="268" t="s">
        <v>96</v>
      </c>
      <c r="F38" s="269" t="s">
        <v>183</v>
      </c>
    </row>
    <row r="39" spans="4:6" x14ac:dyDescent="0.2">
      <c r="D39" s="265"/>
      <c r="E39" s="268" t="s">
        <v>97</v>
      </c>
      <c r="F39" s="269" t="s">
        <v>184</v>
      </c>
    </row>
    <row r="40" spans="4:6" x14ac:dyDescent="0.2">
      <c r="D40" s="265"/>
      <c r="E40" s="268" t="s">
        <v>98</v>
      </c>
      <c r="F40" s="269" t="s">
        <v>185</v>
      </c>
    </row>
    <row r="41" spans="4:6" x14ac:dyDescent="0.2">
      <c r="D41" s="265" t="s">
        <v>99</v>
      </c>
      <c r="E41" s="268"/>
      <c r="F41" s="262"/>
    </row>
    <row r="42" spans="4:6" x14ac:dyDescent="0.2">
      <c r="D42" s="265"/>
      <c r="E42" s="268" t="s">
        <v>100</v>
      </c>
      <c r="F42" s="269" t="s">
        <v>101</v>
      </c>
    </row>
    <row r="43" spans="4:6" x14ac:dyDescent="0.2">
      <c r="D43" s="265"/>
      <c r="E43" s="268" t="s">
        <v>102</v>
      </c>
      <c r="F43" s="269" t="s">
        <v>103</v>
      </c>
    </row>
    <row r="44" spans="4:6" x14ac:dyDescent="0.2">
      <c r="D44" s="265"/>
      <c r="E44" s="268" t="s">
        <v>104</v>
      </c>
      <c r="F44" s="269" t="s">
        <v>105</v>
      </c>
    </row>
    <row r="45" spans="4:6" x14ac:dyDescent="0.2">
      <c r="D45" s="265"/>
      <c r="E45" s="268" t="s">
        <v>106</v>
      </c>
      <c r="F45" s="269" t="s">
        <v>107</v>
      </c>
    </row>
    <row r="46" spans="4:6" x14ac:dyDescent="0.2">
      <c r="D46" s="265"/>
      <c r="E46" s="268" t="s">
        <v>108</v>
      </c>
      <c r="F46" s="269" t="s">
        <v>109</v>
      </c>
    </row>
    <row r="47" spans="4:6" x14ac:dyDescent="0.2">
      <c r="D47" s="265"/>
      <c r="E47" s="268" t="s">
        <v>110</v>
      </c>
      <c r="F47" s="269" t="s">
        <v>111</v>
      </c>
    </row>
    <row r="48" spans="4:6" x14ac:dyDescent="0.2">
      <c r="D48" s="265"/>
      <c r="E48" s="268" t="s">
        <v>112</v>
      </c>
      <c r="F48" s="269" t="s">
        <v>113</v>
      </c>
    </row>
    <row r="49" spans="4:6" x14ac:dyDescent="0.2">
      <c r="D49" s="265" t="s">
        <v>114</v>
      </c>
      <c r="E49" s="268"/>
      <c r="F49" s="262"/>
    </row>
    <row r="50" spans="4:6" ht="26.25" customHeight="1" x14ac:dyDescent="0.2">
      <c r="D50" s="265"/>
      <c r="E50" s="268" t="s">
        <v>115</v>
      </c>
      <c r="F50" s="269" t="s">
        <v>116</v>
      </c>
    </row>
    <row r="51" spans="4:6" x14ac:dyDescent="0.2">
      <c r="D51" s="265"/>
      <c r="E51" s="268" t="s">
        <v>117</v>
      </c>
      <c r="F51" s="269" t="s">
        <v>118</v>
      </c>
    </row>
    <row r="52" spans="4:6" x14ac:dyDescent="0.2">
      <c r="D52" s="265"/>
      <c r="E52" s="268" t="s">
        <v>119</v>
      </c>
      <c r="F52" s="269" t="s">
        <v>120</v>
      </c>
    </row>
    <row r="53" spans="4:6" x14ac:dyDescent="0.2">
      <c r="D53" s="265"/>
      <c r="E53" s="268" t="s">
        <v>126</v>
      </c>
      <c r="F53" s="269" t="s">
        <v>127</v>
      </c>
    </row>
    <row r="54" spans="4:6" x14ac:dyDescent="0.2">
      <c r="F54" s="273"/>
    </row>
    <row r="55" spans="4:6" x14ac:dyDescent="0.2">
      <c r="F55" s="272" t="s">
        <v>209</v>
      </c>
    </row>
    <row r="57" spans="4:6" x14ac:dyDescent="0.2">
      <c r="D57" s="272" t="s">
        <v>121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B1:AW22"/>
  <sheetViews>
    <sheetView showGridLines="0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2.90625" style="282" customWidth="1"/>
    <col min="2" max="2" width="11.90625" style="282" bestFit="1" customWidth="1"/>
    <col min="3" max="3" width="39.08984375" style="282" customWidth="1"/>
    <col min="4" max="4" width="9" style="282" customWidth="1"/>
    <col min="5" max="6" width="12.7265625" style="282" customWidth="1"/>
    <col min="7" max="7" width="9" style="282" customWidth="1"/>
    <col min="8" max="9" width="9" style="282"/>
    <col min="10" max="10" width="9.7265625" style="282" bestFit="1" customWidth="1"/>
    <col min="11" max="14" width="9" style="282"/>
    <col min="15" max="15" width="11" style="282" customWidth="1"/>
    <col min="16" max="17" width="14.08984375" style="282" bestFit="1" customWidth="1"/>
    <col min="18" max="30" width="9" style="282"/>
    <col min="31" max="31" width="11" style="282" customWidth="1"/>
    <col min="32" max="44" width="9" style="282"/>
    <col min="45" max="45" width="10.08984375" style="282" customWidth="1"/>
    <col min="46" max="46" width="9" style="282"/>
    <col min="47" max="47" width="11" style="282" customWidth="1"/>
    <col min="48" max="16384" width="9" style="282"/>
  </cols>
  <sheetData>
    <row r="1" spans="2:48" s="276" customFormat="1" ht="19.5" customHeight="1" x14ac:dyDescent="0.2">
      <c r="B1" s="274"/>
      <c r="C1" s="275" t="s">
        <v>394</v>
      </c>
    </row>
    <row r="2" spans="2:48" s="276" customFormat="1" ht="16.5" customHeight="1" x14ac:dyDescent="0.2">
      <c r="B2" s="277"/>
      <c r="C2" s="278"/>
    </row>
    <row r="3" spans="2:48" s="276" customFormat="1" ht="33" customHeight="1" x14ac:dyDescent="0.2">
      <c r="B3" s="279" t="s">
        <v>288</v>
      </c>
      <c r="C3" s="280" t="s">
        <v>382</v>
      </c>
    </row>
    <row r="4" spans="2:48" s="276" customFormat="1" ht="35.15" customHeight="1" x14ac:dyDescent="0.2">
      <c r="B4" s="279" t="s">
        <v>26</v>
      </c>
      <c r="C4" s="281" t="s">
        <v>293</v>
      </c>
    </row>
    <row r="9" spans="2:48" s="282" customFormat="1" hidden="1" x14ac:dyDescent="0.2"/>
    <row r="10" spans="2:48" s="282" customFormat="1" hidden="1" x14ac:dyDescent="0.2">
      <c r="B10" s="282" t="s">
        <v>380</v>
      </c>
      <c r="C10" s="282" t="s">
        <v>382</v>
      </c>
      <c r="D10" s="282" t="s">
        <v>366</v>
      </c>
      <c r="E10" s="282" t="s">
        <v>295</v>
      </c>
      <c r="F10" s="282" t="s">
        <v>299</v>
      </c>
      <c r="G10" s="282" t="s">
        <v>233</v>
      </c>
      <c r="H10" s="282" t="s">
        <v>303</v>
      </c>
      <c r="I10" s="282" t="s">
        <v>307</v>
      </c>
      <c r="J10" s="282" t="s">
        <v>309</v>
      </c>
      <c r="K10" s="282" t="s">
        <v>310</v>
      </c>
      <c r="L10" s="282" t="s">
        <v>311</v>
      </c>
      <c r="M10" s="282" t="s">
        <v>312</v>
      </c>
      <c r="N10" s="282" t="s">
        <v>315</v>
      </c>
      <c r="O10" s="282" t="s">
        <v>234</v>
      </c>
      <c r="P10" s="282" t="s">
        <v>317</v>
      </c>
      <c r="Q10" s="282" t="s">
        <v>323</v>
      </c>
      <c r="R10" s="282" t="s">
        <v>325</v>
      </c>
      <c r="S10" s="282" t="s">
        <v>235</v>
      </c>
      <c r="T10" s="282" t="s">
        <v>329</v>
      </c>
      <c r="U10" s="282" t="s">
        <v>331</v>
      </c>
      <c r="V10" s="282" t="s">
        <v>333</v>
      </c>
      <c r="W10" s="282" t="s">
        <v>236</v>
      </c>
      <c r="X10" s="282" t="s">
        <v>237</v>
      </c>
      <c r="Y10" s="282" t="s">
        <v>238</v>
      </c>
      <c r="Z10" s="282" t="s">
        <v>367</v>
      </c>
      <c r="AA10" s="282" t="s">
        <v>339</v>
      </c>
      <c r="AB10" s="282" t="s">
        <v>239</v>
      </c>
      <c r="AC10" s="282" t="s">
        <v>342</v>
      </c>
      <c r="AD10" s="282" t="s">
        <v>368</v>
      </c>
      <c r="AE10" s="282" t="s">
        <v>369</v>
      </c>
      <c r="AF10" s="282" t="s">
        <v>240</v>
      </c>
      <c r="AG10" s="282" t="s">
        <v>370</v>
      </c>
      <c r="AH10" s="282" t="s">
        <v>241</v>
      </c>
      <c r="AI10" s="282" t="s">
        <v>347</v>
      </c>
      <c r="AJ10" s="282" t="s">
        <v>371</v>
      </c>
      <c r="AK10" s="282" t="s">
        <v>242</v>
      </c>
      <c r="AL10" s="282" t="s">
        <v>349</v>
      </c>
      <c r="AM10" s="282" t="s">
        <v>372</v>
      </c>
      <c r="AN10" s="282" t="s">
        <v>352</v>
      </c>
      <c r="AO10" s="282" t="s">
        <v>353</v>
      </c>
      <c r="AP10" s="282" t="s">
        <v>243</v>
      </c>
      <c r="AQ10" s="282" t="s">
        <v>355</v>
      </c>
      <c r="AR10" s="282" t="s">
        <v>244</v>
      </c>
      <c r="AS10" s="282" t="s">
        <v>358</v>
      </c>
      <c r="AT10" s="282" t="s">
        <v>360</v>
      </c>
      <c r="AU10" s="282" t="s">
        <v>362</v>
      </c>
      <c r="AV10" s="282" t="s">
        <v>364</v>
      </c>
    </row>
    <row r="11" spans="2:48" s="282" customFormat="1" hidden="1" x14ac:dyDescent="0.2">
      <c r="B11" s="282" t="s">
        <v>290</v>
      </c>
      <c r="C11" s="282" t="s">
        <v>383</v>
      </c>
      <c r="D11" s="282" t="s">
        <v>378</v>
      </c>
      <c r="E11" s="282" t="s">
        <v>296</v>
      </c>
      <c r="F11" s="282" t="s">
        <v>300</v>
      </c>
      <c r="G11" s="282" t="s">
        <v>301</v>
      </c>
      <c r="H11" s="282" t="s">
        <v>304</v>
      </c>
      <c r="I11" s="282" t="s">
        <v>308</v>
      </c>
      <c r="J11" s="282" t="s">
        <v>308</v>
      </c>
      <c r="K11" s="282" t="s">
        <v>308</v>
      </c>
      <c r="L11" s="282" t="s">
        <v>308</v>
      </c>
      <c r="M11" s="282" t="s">
        <v>313</v>
      </c>
      <c r="N11" s="282" t="s">
        <v>313</v>
      </c>
      <c r="O11" s="282" t="s">
        <v>313</v>
      </c>
      <c r="P11" s="282" t="s">
        <v>318</v>
      </c>
      <c r="Q11" s="282" t="s">
        <v>324</v>
      </c>
      <c r="R11" s="282" t="s">
        <v>326</v>
      </c>
      <c r="S11" s="282" t="s">
        <v>328</v>
      </c>
      <c r="T11" s="282" t="s">
        <v>330</v>
      </c>
      <c r="U11" s="282" t="s">
        <v>332</v>
      </c>
      <c r="V11" s="282" t="s">
        <v>334</v>
      </c>
      <c r="W11" s="282" t="s">
        <v>335</v>
      </c>
      <c r="X11" s="282" t="s">
        <v>334</v>
      </c>
      <c r="Y11" s="282" t="s">
        <v>338</v>
      </c>
      <c r="Z11" s="282" t="s">
        <v>377</v>
      </c>
      <c r="AA11" s="282" t="s">
        <v>340</v>
      </c>
      <c r="AB11" s="282" t="s">
        <v>341</v>
      </c>
      <c r="AC11" s="282" t="s">
        <v>343</v>
      </c>
      <c r="AD11" s="282" t="s">
        <v>373</v>
      </c>
      <c r="AE11" s="282" t="s">
        <v>379</v>
      </c>
      <c r="AF11" s="282" t="s">
        <v>388</v>
      </c>
      <c r="AG11" s="282" t="s">
        <v>374</v>
      </c>
      <c r="AH11" s="282" t="s">
        <v>346</v>
      </c>
      <c r="AI11" s="282" t="s">
        <v>389</v>
      </c>
      <c r="AJ11" s="282" t="s">
        <v>375</v>
      </c>
      <c r="AK11" s="282" t="s">
        <v>348</v>
      </c>
      <c r="AL11" s="282" t="s">
        <v>350</v>
      </c>
      <c r="AM11" s="282" t="s">
        <v>376</v>
      </c>
      <c r="AN11" s="282" t="s">
        <v>385</v>
      </c>
      <c r="AO11" s="282" t="s">
        <v>354</v>
      </c>
      <c r="AP11" s="282" t="s">
        <v>354</v>
      </c>
      <c r="AQ11" s="282" t="s">
        <v>356</v>
      </c>
      <c r="AR11" s="282" t="s">
        <v>357</v>
      </c>
      <c r="AS11" s="282" t="s">
        <v>359</v>
      </c>
      <c r="AT11" s="282" t="s">
        <v>361</v>
      </c>
      <c r="AU11" s="282" t="s">
        <v>363</v>
      </c>
      <c r="AV11" s="282" t="s">
        <v>365</v>
      </c>
    </row>
    <row r="12" spans="2:48" s="282" customFormat="1" hidden="1" x14ac:dyDescent="0.2">
      <c r="B12" s="282" t="s">
        <v>291</v>
      </c>
      <c r="C12" s="282" t="s">
        <v>293</v>
      </c>
      <c r="E12" s="282" t="s">
        <v>297</v>
      </c>
      <c r="G12" s="282" t="s">
        <v>302</v>
      </c>
      <c r="H12" s="282" t="s">
        <v>305</v>
      </c>
      <c r="M12" s="282" t="s">
        <v>314</v>
      </c>
      <c r="O12" s="282" t="s">
        <v>316</v>
      </c>
      <c r="P12" s="282" t="s">
        <v>319</v>
      </c>
      <c r="R12" s="282" t="s">
        <v>327</v>
      </c>
      <c r="W12" s="282" t="s">
        <v>336</v>
      </c>
      <c r="X12" s="282" t="s">
        <v>390</v>
      </c>
      <c r="AC12" s="282" t="s">
        <v>344</v>
      </c>
      <c r="AL12" s="282" t="s">
        <v>351</v>
      </c>
    </row>
    <row r="13" spans="2:48" s="282" customFormat="1" hidden="1" x14ac:dyDescent="0.2">
      <c r="B13" s="282" t="s">
        <v>292</v>
      </c>
      <c r="C13" s="282" t="s">
        <v>294</v>
      </c>
      <c r="E13" s="282" t="s">
        <v>386</v>
      </c>
      <c r="H13" s="282" t="s">
        <v>306</v>
      </c>
      <c r="O13" s="282" t="s">
        <v>381</v>
      </c>
      <c r="P13" s="282" t="s">
        <v>320</v>
      </c>
      <c r="W13" s="282" t="s">
        <v>337</v>
      </c>
      <c r="X13" s="282" t="s">
        <v>391</v>
      </c>
      <c r="AC13" s="282" t="s">
        <v>345</v>
      </c>
    </row>
    <row r="14" spans="2:48" s="282" customFormat="1" hidden="1" x14ac:dyDescent="0.2">
      <c r="E14" s="282" t="s">
        <v>298</v>
      </c>
      <c r="P14" s="282" t="s">
        <v>321</v>
      </c>
      <c r="AC14" s="282" t="s">
        <v>341</v>
      </c>
    </row>
    <row r="15" spans="2:48" s="282" customFormat="1" hidden="1" x14ac:dyDescent="0.2">
      <c r="P15" s="282" t="s">
        <v>322</v>
      </c>
    </row>
    <row r="16" spans="2:48" s="282" customFormat="1" hidden="1" x14ac:dyDescent="0.2"/>
    <row r="17" spans="2:49" s="282" customFormat="1" hidden="1" x14ac:dyDescent="0.2">
      <c r="B17" s="282" t="s">
        <v>380</v>
      </c>
      <c r="D17" s="282" t="s">
        <v>382</v>
      </c>
      <c r="E17" s="282" t="s">
        <v>366</v>
      </c>
      <c r="F17" s="282" t="s">
        <v>295</v>
      </c>
      <c r="G17" s="282" t="s">
        <v>299</v>
      </c>
      <c r="H17" s="282" t="s">
        <v>233</v>
      </c>
      <c r="I17" s="282" t="s">
        <v>303</v>
      </c>
      <c r="J17" s="282" t="s">
        <v>307</v>
      </c>
      <c r="K17" s="282" t="s">
        <v>309</v>
      </c>
      <c r="L17" s="282" t="s">
        <v>310</v>
      </c>
      <c r="M17" s="282" t="s">
        <v>311</v>
      </c>
      <c r="N17" s="282" t="s">
        <v>312</v>
      </c>
      <c r="O17" s="282" t="s">
        <v>315</v>
      </c>
      <c r="P17" s="282" t="s">
        <v>234</v>
      </c>
      <c r="Q17" s="282" t="s">
        <v>317</v>
      </c>
      <c r="R17" s="282" t="s">
        <v>323</v>
      </c>
      <c r="S17" s="282" t="s">
        <v>325</v>
      </c>
      <c r="T17" s="282" t="s">
        <v>235</v>
      </c>
      <c r="U17" s="282" t="s">
        <v>329</v>
      </c>
      <c r="V17" s="282" t="s">
        <v>331</v>
      </c>
      <c r="W17" s="282" t="s">
        <v>333</v>
      </c>
      <c r="X17" s="282" t="s">
        <v>236</v>
      </c>
      <c r="Y17" s="282" t="s">
        <v>237</v>
      </c>
      <c r="Z17" s="282" t="s">
        <v>238</v>
      </c>
      <c r="AA17" s="282" t="s">
        <v>367</v>
      </c>
      <c r="AB17" s="282" t="s">
        <v>339</v>
      </c>
      <c r="AC17" s="282" t="s">
        <v>239</v>
      </c>
      <c r="AD17" s="282" t="s">
        <v>342</v>
      </c>
      <c r="AE17" s="282" t="s">
        <v>368</v>
      </c>
      <c r="AF17" s="282" t="s">
        <v>369</v>
      </c>
      <c r="AG17" s="282" t="s">
        <v>240</v>
      </c>
      <c r="AH17" s="282" t="s">
        <v>370</v>
      </c>
      <c r="AI17" s="282" t="s">
        <v>241</v>
      </c>
      <c r="AJ17" s="282" t="s">
        <v>347</v>
      </c>
      <c r="AK17" s="282" t="s">
        <v>371</v>
      </c>
      <c r="AL17" s="282" t="s">
        <v>242</v>
      </c>
      <c r="AM17" s="282" t="s">
        <v>349</v>
      </c>
      <c r="AN17" s="282" t="s">
        <v>372</v>
      </c>
      <c r="AO17" s="282" t="s">
        <v>352</v>
      </c>
      <c r="AP17" s="282" t="s">
        <v>353</v>
      </c>
      <c r="AQ17" s="282" t="s">
        <v>243</v>
      </c>
      <c r="AR17" s="282" t="s">
        <v>355</v>
      </c>
      <c r="AS17" s="282" t="s">
        <v>244</v>
      </c>
      <c r="AT17" s="282" t="s">
        <v>358</v>
      </c>
      <c r="AU17" s="282" t="s">
        <v>360</v>
      </c>
      <c r="AV17" s="282" t="s">
        <v>362</v>
      </c>
      <c r="AW17" s="282" t="s">
        <v>364</v>
      </c>
    </row>
    <row r="18" spans="2:49" s="282" customFormat="1" hidden="1" x14ac:dyDescent="0.2">
      <c r="B18" s="282" t="s">
        <v>290</v>
      </c>
      <c r="D18" s="282" t="s">
        <v>383</v>
      </c>
      <c r="E18" s="282" t="s">
        <v>378</v>
      </c>
      <c r="F18" s="282" t="s">
        <v>296</v>
      </c>
      <c r="G18" s="282" t="s">
        <v>300</v>
      </c>
      <c r="H18" s="282" t="s">
        <v>301</v>
      </c>
      <c r="I18" s="282" t="s">
        <v>304</v>
      </c>
      <c r="J18" s="282" t="s">
        <v>308</v>
      </c>
      <c r="K18" s="282" t="s">
        <v>308</v>
      </c>
      <c r="L18" s="282" t="s">
        <v>308</v>
      </c>
      <c r="M18" s="282" t="s">
        <v>308</v>
      </c>
      <c r="N18" s="282" t="s">
        <v>313</v>
      </c>
      <c r="O18" s="282" t="s">
        <v>313</v>
      </c>
      <c r="P18" s="282" t="s">
        <v>313</v>
      </c>
      <c r="Q18" s="282" t="s">
        <v>318</v>
      </c>
      <c r="R18" s="282" t="s">
        <v>324</v>
      </c>
      <c r="S18" s="282" t="s">
        <v>326</v>
      </c>
      <c r="T18" s="282" t="s">
        <v>328</v>
      </c>
      <c r="U18" s="282" t="s">
        <v>330</v>
      </c>
      <c r="V18" s="282" t="s">
        <v>332</v>
      </c>
      <c r="W18" s="282" t="s">
        <v>334</v>
      </c>
      <c r="X18" s="282" t="s">
        <v>335</v>
      </c>
      <c r="Y18" s="282" t="s">
        <v>334</v>
      </c>
      <c r="Z18" s="282" t="s">
        <v>338</v>
      </c>
      <c r="AA18" s="282" t="s">
        <v>377</v>
      </c>
      <c r="AB18" s="282" t="s">
        <v>340</v>
      </c>
      <c r="AC18" s="282" t="s">
        <v>341</v>
      </c>
      <c r="AD18" s="282" t="s">
        <v>343</v>
      </c>
      <c r="AE18" s="282" t="s">
        <v>373</v>
      </c>
      <c r="AF18" s="282" t="s">
        <v>379</v>
      </c>
      <c r="AG18" s="282" t="s">
        <v>388</v>
      </c>
      <c r="AH18" s="282" t="s">
        <v>374</v>
      </c>
      <c r="AI18" s="282" t="s">
        <v>346</v>
      </c>
      <c r="AJ18" s="282" t="s">
        <v>389</v>
      </c>
      <c r="AK18" s="282" t="s">
        <v>375</v>
      </c>
      <c r="AL18" s="282" t="s">
        <v>348</v>
      </c>
      <c r="AM18" s="282" t="s">
        <v>350</v>
      </c>
      <c r="AN18" s="282" t="s">
        <v>376</v>
      </c>
      <c r="AO18" s="282" t="s">
        <v>385</v>
      </c>
      <c r="AP18" s="282" t="s">
        <v>354</v>
      </c>
      <c r="AQ18" s="282" t="s">
        <v>354</v>
      </c>
      <c r="AR18" s="282" t="s">
        <v>356</v>
      </c>
      <c r="AS18" s="282" t="s">
        <v>357</v>
      </c>
      <c r="AT18" s="282" t="s">
        <v>359</v>
      </c>
      <c r="AU18" s="282" t="s">
        <v>361</v>
      </c>
      <c r="AV18" s="282" t="s">
        <v>363</v>
      </c>
      <c r="AW18" s="282" t="s">
        <v>365</v>
      </c>
    </row>
    <row r="19" spans="2:49" s="282" customFormat="1" hidden="1" x14ac:dyDescent="0.2">
      <c r="B19" s="282" t="s">
        <v>291</v>
      </c>
      <c r="D19" s="282" t="s">
        <v>293</v>
      </c>
      <c r="F19" s="282" t="s">
        <v>297</v>
      </c>
      <c r="H19" s="282" t="s">
        <v>302</v>
      </c>
      <c r="I19" s="282" t="s">
        <v>305</v>
      </c>
      <c r="N19" s="282" t="s">
        <v>314</v>
      </c>
      <c r="P19" s="282" t="s">
        <v>316</v>
      </c>
      <c r="Q19" s="282" t="s">
        <v>319</v>
      </c>
      <c r="S19" s="282" t="s">
        <v>327</v>
      </c>
      <c r="X19" s="282" t="s">
        <v>336</v>
      </c>
      <c r="Y19" s="282" t="s">
        <v>390</v>
      </c>
      <c r="AD19" s="282" t="s">
        <v>344</v>
      </c>
      <c r="AM19" s="282" t="s">
        <v>351</v>
      </c>
    </row>
    <row r="20" spans="2:49" s="282" customFormat="1" hidden="1" x14ac:dyDescent="0.2">
      <c r="B20" s="282" t="s">
        <v>292</v>
      </c>
      <c r="D20" s="282" t="s">
        <v>294</v>
      </c>
      <c r="F20" s="282" t="s">
        <v>386</v>
      </c>
      <c r="I20" s="282" t="s">
        <v>306</v>
      </c>
      <c r="P20" s="282" t="s">
        <v>381</v>
      </c>
      <c r="Q20" s="282" t="s">
        <v>320</v>
      </c>
      <c r="X20" s="282" t="s">
        <v>337</v>
      </c>
      <c r="Y20" s="282" t="s">
        <v>391</v>
      </c>
      <c r="AD20" s="282" t="s">
        <v>345</v>
      </c>
    </row>
    <row r="21" spans="2:49" s="282" customFormat="1" hidden="1" x14ac:dyDescent="0.2">
      <c r="F21" s="282" t="s">
        <v>298</v>
      </c>
      <c r="Q21" s="282" t="s">
        <v>321</v>
      </c>
      <c r="AD21" s="282" t="s">
        <v>341</v>
      </c>
    </row>
    <row r="22" spans="2:49" s="282" customFormat="1" hidden="1" x14ac:dyDescent="0.2">
      <c r="Q22" s="282" t="s">
        <v>322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80" workbookViewId="0">
      <selection activeCell="B1" sqref="B1"/>
    </sheetView>
  </sheetViews>
  <sheetFormatPr defaultColWidth="9" defaultRowHeight="14.5" x14ac:dyDescent="0.2"/>
  <cols>
    <col min="1" max="1" width="2.26953125" style="121" hidden="1" customWidth="1"/>
    <col min="2" max="2" width="7.36328125" style="123" customWidth="1"/>
    <col min="3" max="3" width="21.36328125" style="123" customWidth="1"/>
    <col min="4" max="4" width="28.90625" style="123" customWidth="1"/>
    <col min="5" max="5" width="30.90625" style="123" customWidth="1"/>
    <col min="6" max="6" width="22.7265625" style="123" customWidth="1"/>
    <col min="7" max="16384" width="9" style="123"/>
  </cols>
  <sheetData>
    <row r="1" spans="1:248" ht="17.5" x14ac:dyDescent="0.2">
      <c r="B1" s="122" t="s">
        <v>266</v>
      </c>
    </row>
    <row r="2" spans="1:248" s="126" customFormat="1" x14ac:dyDescent="0.2">
      <c r="A2" s="121"/>
      <c r="B2" s="124"/>
      <c r="C2" s="125"/>
      <c r="D2" s="125"/>
    </row>
    <row r="3" spans="1:248" ht="16.5" customHeight="1" x14ac:dyDescent="0.2">
      <c r="B3" s="127" t="s">
        <v>26</v>
      </c>
      <c r="C3" s="128"/>
      <c r="D3" s="129" t="str">
        <f>IF(ｼｰﾄ0!C4="","",ｼｰﾄ0!C3 &amp; (ｼｰﾄ0!C4))</f>
        <v>青森県津軽平野</v>
      </c>
      <c r="E3" s="129"/>
      <c r="F3" s="129"/>
      <c r="IN3" s="126">
        <v>1</v>
      </c>
    </row>
    <row r="4" spans="1:248" ht="54" customHeight="1" x14ac:dyDescent="0.2">
      <c r="B4" s="127" t="s">
        <v>27</v>
      </c>
      <c r="C4" s="128"/>
      <c r="D4" s="130" t="s">
        <v>268</v>
      </c>
      <c r="E4" s="131" t="s">
        <v>387</v>
      </c>
      <c r="F4" s="132" t="s">
        <v>269</v>
      </c>
    </row>
    <row r="5" spans="1:248" ht="26.15" customHeight="1" x14ac:dyDescent="0.2">
      <c r="B5" s="133" t="s">
        <v>39</v>
      </c>
      <c r="C5" s="133"/>
      <c r="D5" s="134" t="s">
        <v>397</v>
      </c>
      <c r="E5" s="134"/>
      <c r="F5" s="135" t="s">
        <v>397</v>
      </c>
    </row>
    <row r="6" spans="1:248" ht="26.15" customHeight="1" x14ac:dyDescent="0.2">
      <c r="B6" s="136" t="s">
        <v>161</v>
      </c>
      <c r="C6" s="136"/>
      <c r="D6" s="137" t="s">
        <v>398</v>
      </c>
      <c r="E6" s="137"/>
      <c r="F6" s="138" t="s">
        <v>398</v>
      </c>
    </row>
    <row r="7" spans="1:248" ht="25" customHeight="1" x14ac:dyDescent="0.2">
      <c r="B7" s="139" t="s">
        <v>30</v>
      </c>
      <c r="C7" s="139"/>
      <c r="D7" s="137"/>
      <c r="E7" s="137"/>
      <c r="F7" s="138"/>
    </row>
    <row r="8" spans="1:248" ht="27" customHeight="1" x14ac:dyDescent="0.2">
      <c r="B8" s="140" t="s">
        <v>142</v>
      </c>
      <c r="C8" s="141"/>
      <c r="D8" s="137" t="s">
        <v>399</v>
      </c>
      <c r="E8" s="137"/>
      <c r="F8" s="138" t="s">
        <v>400</v>
      </c>
    </row>
    <row r="9" spans="1:248" ht="26.25" customHeight="1" x14ac:dyDescent="0.2">
      <c r="B9" s="142" t="s">
        <v>272</v>
      </c>
      <c r="C9" s="143"/>
      <c r="D9" s="137" t="s">
        <v>399</v>
      </c>
      <c r="E9" s="144"/>
      <c r="F9" s="138" t="s">
        <v>401</v>
      </c>
    </row>
    <row r="10" spans="1:248" ht="30" customHeight="1" x14ac:dyDescent="0.2">
      <c r="B10" s="142" t="s">
        <v>392</v>
      </c>
      <c r="C10" s="145"/>
      <c r="D10" s="28"/>
      <c r="E10" s="144"/>
      <c r="F10" s="28"/>
    </row>
    <row r="11" spans="1:248" ht="29.25" customHeight="1" x14ac:dyDescent="0.2">
      <c r="B11" s="146" t="s">
        <v>40</v>
      </c>
      <c r="C11" s="147" t="s">
        <v>144</v>
      </c>
      <c r="D11" s="148">
        <v>25</v>
      </c>
      <c r="E11" s="148"/>
      <c r="F11" s="137">
        <v>6</v>
      </c>
    </row>
    <row r="12" spans="1:248" ht="30" customHeight="1" x14ac:dyDescent="0.2">
      <c r="B12" s="146"/>
      <c r="C12" s="149" t="s">
        <v>143</v>
      </c>
      <c r="D12" s="150"/>
      <c r="E12" s="148"/>
      <c r="F12" s="150"/>
    </row>
    <row r="13" spans="1:248" ht="30.75" customHeight="1" x14ac:dyDescent="0.2">
      <c r="B13" s="146"/>
      <c r="C13" s="147" t="s">
        <v>273</v>
      </c>
      <c r="D13" s="150"/>
      <c r="E13" s="150"/>
      <c r="F13" s="137">
        <v>2</v>
      </c>
    </row>
    <row r="14" spans="1:248" ht="19.5" customHeight="1" x14ac:dyDescent="0.2">
      <c r="B14" s="151"/>
      <c r="C14" s="152" t="s">
        <v>38</v>
      </c>
      <c r="D14" s="153"/>
      <c r="E14" s="153"/>
      <c r="F14" s="153"/>
    </row>
    <row r="15" spans="1:248" ht="19.5" customHeight="1" x14ac:dyDescent="0.2">
      <c r="B15" s="151"/>
      <c r="C15" s="152" t="s">
        <v>187</v>
      </c>
      <c r="D15" s="153"/>
      <c r="E15" s="153"/>
      <c r="F15" s="153"/>
    </row>
    <row r="16" spans="1:248" ht="19.5" customHeight="1" x14ac:dyDescent="0.2">
      <c r="B16" s="151"/>
      <c r="C16" s="152" t="s">
        <v>42</v>
      </c>
      <c r="D16" s="153"/>
      <c r="E16" s="154"/>
      <c r="F16" s="153"/>
    </row>
    <row r="17" spans="1:6" ht="19.5" customHeight="1" x14ac:dyDescent="0.2">
      <c r="B17" s="151"/>
      <c r="C17" s="152" t="s">
        <v>44</v>
      </c>
      <c r="D17" s="153"/>
      <c r="E17" s="153"/>
      <c r="F17" s="153"/>
    </row>
    <row r="18" spans="1:6" ht="19.5" customHeight="1" x14ac:dyDescent="0.2">
      <c r="B18" s="151"/>
      <c r="C18" s="152" t="s">
        <v>43</v>
      </c>
      <c r="D18" s="153"/>
      <c r="E18" s="153"/>
      <c r="F18" s="153"/>
    </row>
    <row r="19" spans="1:6" ht="19.5" customHeight="1" x14ac:dyDescent="0.2">
      <c r="B19" s="151"/>
      <c r="C19" s="152" t="s">
        <v>130</v>
      </c>
      <c r="D19" s="153"/>
      <c r="E19" s="153"/>
      <c r="F19" s="155"/>
    </row>
    <row r="20" spans="1:6" ht="19.5" customHeight="1" x14ac:dyDescent="0.2">
      <c r="B20" s="151"/>
      <c r="C20" s="156" t="s">
        <v>188</v>
      </c>
      <c r="D20" s="153"/>
      <c r="E20" s="153"/>
      <c r="F20" s="153"/>
    </row>
    <row r="21" spans="1:6" ht="19.5" customHeight="1" x14ac:dyDescent="0.2">
      <c r="B21" s="151"/>
      <c r="C21" s="156" t="s">
        <v>202</v>
      </c>
      <c r="D21" s="153"/>
      <c r="E21" s="153"/>
      <c r="F21" s="153"/>
    </row>
    <row r="22" spans="1:6" ht="19.5" customHeight="1" x14ac:dyDescent="0.2">
      <c r="B22" s="151"/>
      <c r="C22" s="156" t="s">
        <v>274</v>
      </c>
      <c r="D22" s="153"/>
      <c r="E22" s="153"/>
      <c r="F22" s="153"/>
    </row>
    <row r="23" spans="1:6" ht="19.5" customHeight="1" x14ac:dyDescent="0.2">
      <c r="B23" s="157"/>
      <c r="C23" s="156" t="s">
        <v>282</v>
      </c>
      <c r="D23" s="153"/>
      <c r="E23" s="153"/>
      <c r="F23" s="155"/>
    </row>
    <row r="24" spans="1:6" s="159" customFormat="1" ht="12" customHeight="1" x14ac:dyDescent="0.2">
      <c r="A24" s="158"/>
      <c r="C24" s="160" t="s">
        <v>171</v>
      </c>
      <c r="D24" s="161" t="s">
        <v>270</v>
      </c>
      <c r="E24" s="162"/>
      <c r="F24" s="163"/>
    </row>
    <row r="25" spans="1:6" s="159" customFormat="1" ht="12" customHeight="1" x14ac:dyDescent="0.2">
      <c r="A25" s="158"/>
      <c r="C25" s="164"/>
      <c r="D25" s="165" t="s">
        <v>167</v>
      </c>
      <c r="E25" s="162"/>
      <c r="F25" s="166"/>
    </row>
    <row r="26" spans="1:6" s="159" customFormat="1" ht="12" customHeight="1" x14ac:dyDescent="0.2">
      <c r="A26" s="158"/>
      <c r="C26" s="167"/>
      <c r="D26" s="165"/>
      <c r="E26" s="162"/>
      <c r="F26" s="166"/>
    </row>
    <row r="27" spans="1:6" s="159" customFormat="1" ht="12" customHeight="1" x14ac:dyDescent="0.2">
      <c r="A27" s="158"/>
      <c r="D27" s="168"/>
      <c r="E27" s="162"/>
      <c r="F27" s="166"/>
    </row>
    <row r="28" spans="1:6" s="159" customFormat="1" ht="12" customHeight="1" x14ac:dyDescent="0.2">
      <c r="A28" s="158"/>
      <c r="D28" s="169"/>
      <c r="E28" s="170"/>
      <c r="F28" s="171"/>
    </row>
    <row r="29" spans="1:6" s="159" customFormat="1" x14ac:dyDescent="0.2">
      <c r="A29" s="158"/>
    </row>
    <row r="30" spans="1:6" s="159" customFormat="1" x14ac:dyDescent="0.2">
      <c r="A30" s="158"/>
    </row>
    <row r="31" spans="1:6" s="159" customFormat="1" x14ac:dyDescent="0.2">
      <c r="A31" s="158"/>
    </row>
    <row r="32" spans="1:6" s="159" customFormat="1" x14ac:dyDescent="0.2">
      <c r="A32" s="158"/>
    </row>
    <row r="33" spans="1:3" s="159" customFormat="1" x14ac:dyDescent="0.2">
      <c r="A33" s="158"/>
    </row>
    <row r="34" spans="1:3" s="159" customFormat="1" x14ac:dyDescent="0.2">
      <c r="A34" s="158"/>
    </row>
    <row r="35" spans="1:3" s="159" customFormat="1" x14ac:dyDescent="0.2">
      <c r="A35" s="158"/>
    </row>
    <row r="40" spans="1:3" x14ac:dyDescent="0.2">
      <c r="C40" s="172"/>
    </row>
    <row r="41" spans="1:3" x14ac:dyDescent="0.2">
      <c r="C41" s="172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2:D13">
    <cfRule type="expression" dxfId="53" priority="3">
      <formula>$D$5&lt;&gt;""</formula>
    </cfRule>
  </conditionalFormatting>
  <conditionalFormatting sqref="E13">
    <cfRule type="expression" dxfId="52" priority="1">
      <formula>$D$5&lt;&gt;""</formula>
    </cfRule>
  </conditionalFormatting>
  <conditionalFormatting sqref="F12">
    <cfRule type="expression" dxfId="51" priority="2">
      <formula>$D$5&lt;&gt;""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00000000-0002-0000-0500-000000000000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00000000-0002-0000-0500-000001000000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00000000-0002-0000-0500-000002000000}"/>
    <dataValidation allowBlank="1" showInputMessage="1" showErrorMessage="1" promptTitle="記入例と同じ形式で記載してください。英数半角大文字" prompt="記入例_x000a_　　　　　S50～R2_x000a_          H2～R1_x000a_" sqref="D9" xr:uid="{00000000-0002-0000-0500-000003000000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00000000-0002-0000-0500-000004000000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00000000-0002-0000-0500-000005000000}">
      <formula1>D14=ROUNDDOWN(D14,2)</formula1>
    </dataValidation>
    <dataValidation type="custom" allowBlank="1" showInputMessage="1" showErrorMessage="1" error="小数点第三位は切り捨てしてください_x000a__x000a_例：　3.55_x000a_　　　　10.3０_x000a_" promptTitle="ご注意" prompt="累計沈下量は、少数第２位まで記載してください。_x000a_第３位以下切り捨てです。_x000a_例　123.02, 46.59, 30.00" sqref="D11:F11 E12" xr:uid="{00000000-0002-0000-0500-000006000000}">
      <formula1>D11=ROUNDDOWN(D11,2)</formula1>
    </dataValidation>
    <dataValidation type="custom" imeMode="halfAlpha" allowBlank="1" showInputMessage="1" showErrorMessage="1" prompt="沈下量は、下記例と同じく少数第２位まで記載してください。_x000a_第３位以下切り捨てです。_x000a_例　2.02,  4.59,  3.00_x000a__x000a_隆起量の場合はマイナス (-) を入力してください。                          例   　-4.03   -2.00" sqref="F13" xr:uid="{00000000-0002-0000-0500-000007000000}">
      <formula1>F13=ROUNDDOWN(F13,2)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G25"/>
  <sheetViews>
    <sheetView showGridLines="0" topLeftCell="B1" zoomScale="70" zoomScaleNormal="70" zoomScaleSheetLayoutView="90" workbookViewId="0">
      <selection activeCell="E4" sqref="E4"/>
    </sheetView>
  </sheetViews>
  <sheetFormatPr defaultColWidth="9" defaultRowHeight="14.5" x14ac:dyDescent="0.2"/>
  <cols>
    <col min="1" max="1" width="2.453125" style="167" hidden="1" customWidth="1"/>
    <col min="2" max="2" width="6.90625" style="167" customWidth="1"/>
    <col min="3" max="3" width="14.26953125" style="167" customWidth="1"/>
    <col min="4" max="4" width="18.90625" style="167" customWidth="1"/>
    <col min="5" max="5" width="26.26953125" style="167" customWidth="1"/>
    <col min="6" max="6" width="23.453125" style="167" customWidth="1"/>
    <col min="7" max="7" width="24.6328125" style="167" customWidth="1"/>
    <col min="8" max="16384" width="9" style="167"/>
  </cols>
  <sheetData>
    <row r="1" spans="1:7" ht="17.5" x14ac:dyDescent="0.2">
      <c r="B1" s="173" t="s">
        <v>267</v>
      </c>
    </row>
    <row r="2" spans="1:7" x14ac:dyDescent="0.2">
      <c r="A2" s="10">
        <v>1</v>
      </c>
      <c r="D2" s="174"/>
      <c r="E2" s="175"/>
      <c r="F2" s="175"/>
      <c r="G2" s="175"/>
    </row>
    <row r="3" spans="1:7" ht="18.75" customHeight="1" x14ac:dyDescent="0.2">
      <c r="B3" s="176" t="str">
        <f>IF(ｼｰﾄ0!C4="","",ｼｰﾄ0!C3   &amp; (ｼｰﾄ0!C4) )</f>
        <v>青森県津軽平野</v>
      </c>
      <c r="C3" s="176"/>
      <c r="D3" s="177"/>
      <c r="E3" s="177"/>
      <c r="F3" s="177"/>
      <c r="G3" s="177"/>
    </row>
    <row r="4" spans="1:7" ht="27" customHeight="1" x14ac:dyDescent="0.2">
      <c r="B4" s="178" t="s">
        <v>163</v>
      </c>
      <c r="C4" s="179"/>
      <c r="D4" s="180" t="s">
        <v>402</v>
      </c>
      <c r="E4" s="180"/>
      <c r="F4" s="180"/>
      <c r="G4" s="180"/>
    </row>
    <row r="5" spans="1:7" ht="27" customHeight="1" x14ac:dyDescent="0.2">
      <c r="B5" s="178" t="s">
        <v>160</v>
      </c>
      <c r="C5" s="179"/>
      <c r="D5" s="181" t="s">
        <v>403</v>
      </c>
      <c r="E5" s="181"/>
      <c r="F5" s="181"/>
      <c r="G5" s="181"/>
    </row>
    <row r="6" spans="1:7" ht="27" customHeight="1" x14ac:dyDescent="0.2">
      <c r="B6" s="178" t="s">
        <v>17</v>
      </c>
      <c r="C6" s="179"/>
      <c r="D6" s="181">
        <v>36</v>
      </c>
      <c r="E6" s="181"/>
      <c r="F6" s="181"/>
      <c r="G6" s="181"/>
    </row>
    <row r="7" spans="1:7" ht="27" customHeight="1" x14ac:dyDescent="0.2">
      <c r="B7" s="178" t="s">
        <v>29</v>
      </c>
      <c r="C7" s="179"/>
      <c r="D7" s="181" t="s">
        <v>404</v>
      </c>
      <c r="E7" s="181"/>
      <c r="F7" s="181"/>
      <c r="G7" s="181"/>
    </row>
    <row r="8" spans="1:7" ht="27" customHeight="1" x14ac:dyDescent="0.2">
      <c r="B8" s="178" t="s">
        <v>30</v>
      </c>
      <c r="C8" s="179"/>
      <c r="D8" s="181" t="s">
        <v>405</v>
      </c>
      <c r="E8" s="181"/>
      <c r="F8" s="181"/>
      <c r="G8" s="181"/>
    </row>
    <row r="9" spans="1:7" ht="27" customHeight="1" x14ac:dyDescent="0.2">
      <c r="B9" s="178" t="s">
        <v>18</v>
      </c>
      <c r="C9" s="179"/>
      <c r="D9" s="181"/>
      <c r="E9" s="181"/>
      <c r="F9" s="181"/>
      <c r="G9" s="181"/>
    </row>
    <row r="10" spans="1:7" ht="27" customHeight="1" x14ac:dyDescent="0.2">
      <c r="B10" s="178" t="s">
        <v>162</v>
      </c>
      <c r="C10" s="179"/>
      <c r="D10" s="181" t="s">
        <v>406</v>
      </c>
      <c r="E10" s="181"/>
      <c r="F10" s="181"/>
      <c r="G10" s="181"/>
    </row>
    <row r="11" spans="1:7" ht="27" customHeight="1" x14ac:dyDescent="0.2">
      <c r="B11" s="182" t="s">
        <v>31</v>
      </c>
      <c r="C11" s="183"/>
      <c r="D11" s="181" t="s">
        <v>407</v>
      </c>
      <c r="E11" s="184"/>
      <c r="F11" s="184"/>
      <c r="G11" s="184"/>
    </row>
    <row r="12" spans="1:7" ht="18.75" customHeight="1" x14ac:dyDescent="0.2">
      <c r="B12" s="185" t="s">
        <v>16</v>
      </c>
      <c r="C12" s="180" t="s">
        <v>38</v>
      </c>
      <c r="D12" s="186">
        <v>28.37</v>
      </c>
      <c r="E12" s="187"/>
      <c r="F12" s="187"/>
      <c r="G12" s="187"/>
    </row>
    <row r="13" spans="1:7" ht="18.75" customHeight="1" x14ac:dyDescent="0.2">
      <c r="B13" s="188"/>
      <c r="C13" s="180" t="s">
        <v>41</v>
      </c>
      <c r="D13" s="186" t="s">
        <v>408</v>
      </c>
      <c r="E13" s="187"/>
      <c r="F13" s="187"/>
      <c r="G13" s="187"/>
    </row>
    <row r="14" spans="1:7" ht="18.75" customHeight="1" x14ac:dyDescent="0.2">
      <c r="B14" s="188"/>
      <c r="C14" s="180" t="s">
        <v>164</v>
      </c>
      <c r="D14" s="186" t="s">
        <v>408</v>
      </c>
      <c r="E14" s="187"/>
      <c r="F14" s="187"/>
      <c r="G14" s="187"/>
    </row>
    <row r="15" spans="1:7" ht="18.75" customHeight="1" x14ac:dyDescent="0.2">
      <c r="B15" s="188"/>
      <c r="C15" s="180" t="s">
        <v>44</v>
      </c>
      <c r="D15" s="186">
        <v>27.39</v>
      </c>
      <c r="E15" s="187"/>
      <c r="F15" s="187"/>
      <c r="G15" s="187"/>
    </row>
    <row r="16" spans="1:7" ht="18.75" customHeight="1" x14ac:dyDescent="0.2">
      <c r="B16" s="189" t="s">
        <v>32</v>
      </c>
      <c r="C16" s="180" t="s">
        <v>43</v>
      </c>
      <c r="D16" s="186">
        <v>27.83</v>
      </c>
      <c r="E16" s="187"/>
      <c r="F16" s="187"/>
      <c r="G16" s="187"/>
    </row>
    <row r="17" spans="2:7" ht="18.75" customHeight="1" x14ac:dyDescent="0.2">
      <c r="B17" s="189"/>
      <c r="C17" s="180" t="s">
        <v>130</v>
      </c>
      <c r="D17" s="186">
        <v>28.26</v>
      </c>
      <c r="E17" s="187"/>
      <c r="F17" s="187"/>
      <c r="G17" s="187"/>
    </row>
    <row r="18" spans="2:7" ht="18.75" customHeight="1" x14ac:dyDescent="0.2">
      <c r="B18" s="189"/>
      <c r="C18" s="152" t="s">
        <v>186</v>
      </c>
      <c r="D18" s="186">
        <v>27.68</v>
      </c>
      <c r="E18" s="187"/>
      <c r="F18" s="187"/>
      <c r="G18" s="187"/>
    </row>
    <row r="19" spans="2:7" ht="18.75" customHeight="1" x14ac:dyDescent="0.2">
      <c r="B19" s="189"/>
      <c r="C19" s="152" t="s">
        <v>202</v>
      </c>
      <c r="D19" s="186">
        <v>27.19</v>
      </c>
      <c r="E19" s="187"/>
      <c r="F19" s="187"/>
      <c r="G19" s="187"/>
    </row>
    <row r="20" spans="2:7" ht="18.75" customHeight="1" x14ac:dyDescent="0.2">
      <c r="B20" s="189"/>
      <c r="C20" s="152" t="s">
        <v>274</v>
      </c>
      <c r="D20" s="186">
        <v>28.1</v>
      </c>
      <c r="E20" s="187"/>
      <c r="F20" s="187"/>
      <c r="G20" s="187"/>
    </row>
    <row r="21" spans="2:7" ht="18.75" customHeight="1" x14ac:dyDescent="0.2">
      <c r="B21" s="190"/>
      <c r="C21" s="152" t="s">
        <v>282</v>
      </c>
      <c r="D21" s="186">
        <v>28.4</v>
      </c>
      <c r="E21" s="187"/>
      <c r="F21" s="187"/>
      <c r="G21" s="187"/>
    </row>
    <row r="22" spans="2:7" ht="16" x14ac:dyDescent="0.2">
      <c r="B22" s="175"/>
      <c r="C22" s="191" t="s">
        <v>170</v>
      </c>
      <c r="D22" s="192" t="s">
        <v>409</v>
      </c>
      <c r="E22" s="193"/>
      <c r="F22" s="193"/>
      <c r="G22" s="194"/>
    </row>
    <row r="23" spans="2:7" ht="16" x14ac:dyDescent="0.2">
      <c r="B23" s="175"/>
      <c r="C23" s="175"/>
      <c r="D23" s="195" t="s">
        <v>410</v>
      </c>
      <c r="E23" s="196"/>
      <c r="F23" s="196"/>
      <c r="G23" s="197"/>
    </row>
    <row r="24" spans="2:7" ht="16" x14ac:dyDescent="0.2">
      <c r="B24" s="175"/>
      <c r="C24" s="175"/>
      <c r="D24" s="195" t="s">
        <v>411</v>
      </c>
      <c r="E24" s="196"/>
      <c r="F24" s="196"/>
      <c r="G24" s="197"/>
    </row>
    <row r="25" spans="2:7" x14ac:dyDescent="0.2">
      <c r="B25" s="175"/>
      <c r="C25" s="175"/>
      <c r="D25" s="198"/>
      <c r="E25" s="170"/>
      <c r="F25" s="170"/>
      <c r="G25" s="171"/>
    </row>
  </sheetData>
  <sheetProtection insertColumns="0"/>
  <mergeCells count="15">
    <mergeCell ref="B8:C8"/>
    <mergeCell ref="D23:G23"/>
    <mergeCell ref="D24:G24"/>
    <mergeCell ref="D25:G25"/>
    <mergeCell ref="B9:C9"/>
    <mergeCell ref="B10:C10"/>
    <mergeCell ref="B11:C11"/>
    <mergeCell ref="B12:B15"/>
    <mergeCell ref="B16:B21"/>
    <mergeCell ref="D22:G22"/>
    <mergeCell ref="B3:C3"/>
    <mergeCell ref="B4:C4"/>
    <mergeCell ref="B5:C5"/>
    <mergeCell ref="B6:C6"/>
    <mergeCell ref="B7:C7"/>
  </mergeCells>
  <phoneticPr fontId="4"/>
  <pageMargins left="0.70866141732283472" right="0.55118110236220474" top="0.70866141732283472" bottom="0.6692913385826772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3"/>
  <sheetViews>
    <sheetView showGridLines="0" zoomScale="80" zoomScaleNormal="80" zoomScaleSheetLayoutView="90" workbookViewId="0">
      <pane xSplit="1" ySplit="6" topLeftCell="B60" activePane="bottomRight" state="frozen"/>
      <selection activeCell="B35" sqref="B35"/>
      <selection pane="topRight" activeCell="B35" sqref="B35"/>
      <selection pane="bottomLeft" activeCell="B35" sqref="B35"/>
      <selection pane="bottomRight" activeCell="B1" sqref="B1"/>
    </sheetView>
  </sheetViews>
  <sheetFormatPr defaultColWidth="9" defaultRowHeight="14.5" x14ac:dyDescent="0.2"/>
  <cols>
    <col min="1" max="1" width="2.6328125" style="10" hidden="1" customWidth="1"/>
    <col min="2" max="2" width="16.6328125" style="10" customWidth="1"/>
    <col min="3" max="3" width="12.7265625" style="10" customWidth="1"/>
    <col min="4" max="4" width="10.36328125" style="10" customWidth="1"/>
    <col min="5" max="8" width="8.7265625" style="10" customWidth="1"/>
    <col min="9" max="12" width="12" style="10" customWidth="1"/>
    <col min="13" max="16384" width="9" style="10"/>
  </cols>
  <sheetData>
    <row r="1" spans="1:18" s="167" customFormat="1" ht="17.5" x14ac:dyDescent="0.2">
      <c r="B1" s="173" t="s">
        <v>396</v>
      </c>
    </row>
    <row r="2" spans="1:18" s="167" customFormat="1" x14ac:dyDescent="0.2">
      <c r="A2" s="8">
        <v>2</v>
      </c>
      <c r="C2" s="174"/>
      <c r="D2" s="174"/>
      <c r="E2" s="199"/>
      <c r="F2" s="199"/>
      <c r="G2" s="199"/>
      <c r="H2" s="199"/>
    </row>
    <row r="3" spans="1:18" s="167" customFormat="1" ht="15" thickBot="1" x14ac:dyDescent="0.25">
      <c r="A3" s="8"/>
      <c r="B3" s="200" t="str">
        <f>IF(ｼｰﾄ0!C4="","",ｼｰﾄ0!C3   &amp; (ｼｰﾄ0!C4) )</f>
        <v>青森県津軽平野</v>
      </c>
      <c r="C3" s="200"/>
      <c r="D3" s="174"/>
      <c r="E3" s="199"/>
      <c r="F3" s="199"/>
      <c r="G3" s="199"/>
      <c r="H3" s="199"/>
    </row>
    <row r="4" spans="1:18" ht="48.65" customHeight="1" x14ac:dyDescent="0.2">
      <c r="A4" s="9"/>
      <c r="B4" s="201" t="s">
        <v>414</v>
      </c>
      <c r="C4" s="202" t="s">
        <v>189</v>
      </c>
      <c r="D4" s="203"/>
      <c r="E4" s="204" t="s">
        <v>283</v>
      </c>
      <c r="F4" s="205"/>
      <c r="G4" s="205"/>
      <c r="H4" s="206"/>
      <c r="I4" s="207" t="s">
        <v>415</v>
      </c>
      <c r="J4" s="208"/>
      <c r="K4" s="209" t="s">
        <v>416</v>
      </c>
      <c r="L4" s="210"/>
    </row>
    <row r="5" spans="1:18" ht="37.5" customHeight="1" x14ac:dyDescent="0.2">
      <c r="A5" s="9"/>
      <c r="B5" s="211"/>
      <c r="C5" s="212"/>
      <c r="D5" s="213" t="s">
        <v>275</v>
      </c>
      <c r="E5" s="214" t="s">
        <v>211</v>
      </c>
      <c r="F5" s="215" t="s">
        <v>210</v>
      </c>
      <c r="G5" s="215" t="s">
        <v>122</v>
      </c>
      <c r="H5" s="213" t="s">
        <v>203</v>
      </c>
      <c r="I5" s="216" t="s">
        <v>246</v>
      </c>
      <c r="J5" s="217" t="s">
        <v>247</v>
      </c>
      <c r="K5" s="216" t="s">
        <v>271</v>
      </c>
      <c r="L5" s="218" t="s">
        <v>248</v>
      </c>
    </row>
    <row r="6" spans="1:18" ht="29.15" customHeight="1" thickBot="1" x14ac:dyDescent="0.25">
      <c r="A6" s="9"/>
      <c r="B6" s="219"/>
      <c r="C6" s="220"/>
      <c r="D6" s="221"/>
      <c r="E6" s="222"/>
      <c r="F6" s="223"/>
      <c r="G6" s="223"/>
      <c r="H6" s="221"/>
      <c r="I6" s="224" t="s">
        <v>249</v>
      </c>
      <c r="J6" s="225" t="s">
        <v>252</v>
      </c>
      <c r="K6" s="226" t="s">
        <v>251</v>
      </c>
      <c r="L6" s="227" t="s">
        <v>250</v>
      </c>
    </row>
    <row r="7" spans="1:18" ht="19.5" customHeight="1" thickTop="1" x14ac:dyDescent="0.2">
      <c r="A7" s="9">
        <f>IF(COUNTIF(E7:E66,"/")&gt;=1,1,"")</f>
        <v>1</v>
      </c>
      <c r="B7" s="247" t="s">
        <v>412</v>
      </c>
      <c r="C7" s="248"/>
      <c r="D7" s="248"/>
      <c r="E7" s="249" t="s">
        <v>413</v>
      </c>
      <c r="F7" s="249" t="s">
        <v>413</v>
      </c>
      <c r="G7" s="249" t="s">
        <v>413</v>
      </c>
      <c r="H7" s="249" t="s">
        <v>413</v>
      </c>
      <c r="I7" s="249"/>
      <c r="J7" s="249"/>
      <c r="K7" s="249"/>
      <c r="L7" s="249"/>
    </row>
    <row r="8" spans="1:18" ht="19.5" hidden="1" customHeight="1" x14ac:dyDescent="0.2">
      <c r="A8" s="9" t="str">
        <f>IF(COUNTIF(E7:E66,"-")&gt;=1,2,"")</f>
        <v/>
      </c>
      <c r="B8" s="247"/>
      <c r="C8" s="248"/>
      <c r="D8" s="248"/>
      <c r="E8" s="249"/>
      <c r="F8" s="249"/>
      <c r="G8" s="249"/>
      <c r="H8" s="249"/>
      <c r="I8" s="250"/>
      <c r="J8" s="251"/>
      <c r="K8" s="251"/>
      <c r="L8" s="251"/>
    </row>
    <row r="9" spans="1:18" ht="19.5" hidden="1" customHeight="1" x14ac:dyDescent="0.2">
      <c r="A9" s="9" t="str">
        <f>IF(COUNTIF(E7:E66,"#")&gt;=1,4,"")</f>
        <v/>
      </c>
      <c r="B9" s="247"/>
      <c r="C9" s="248"/>
      <c r="D9" s="248"/>
      <c r="E9" s="249"/>
      <c r="F9" s="249"/>
      <c r="G9" s="249"/>
      <c r="H9" s="249"/>
      <c r="I9" s="250"/>
      <c r="J9" s="251"/>
      <c r="K9" s="251"/>
      <c r="L9" s="251"/>
    </row>
    <row r="10" spans="1:18" ht="19.5" hidden="1" customHeight="1" x14ac:dyDescent="0.2">
      <c r="A10" s="9"/>
      <c r="B10" s="247"/>
      <c r="C10" s="248"/>
      <c r="D10" s="248"/>
      <c r="E10" s="249"/>
      <c r="F10" s="249"/>
      <c r="G10" s="249"/>
      <c r="H10" s="249"/>
      <c r="I10" s="250"/>
      <c r="J10" s="251"/>
      <c r="K10" s="251"/>
      <c r="L10" s="251"/>
    </row>
    <row r="11" spans="1:18" ht="19.5" hidden="1" customHeight="1" x14ac:dyDescent="0.2">
      <c r="A11" s="9" t="str">
        <f>IF(COUNTIF(F7:F66,"-")&gt;=1,2,"")</f>
        <v/>
      </c>
      <c r="B11" s="247"/>
      <c r="C11" s="248"/>
      <c r="D11" s="248"/>
      <c r="E11" s="249"/>
      <c r="F11" s="249"/>
      <c r="G11" s="249"/>
      <c r="H11" s="249"/>
      <c r="I11" s="250"/>
      <c r="J11" s="251"/>
      <c r="K11" s="251"/>
      <c r="L11" s="251"/>
    </row>
    <row r="12" spans="1:18" ht="19.5" hidden="1" customHeight="1" x14ac:dyDescent="0.2">
      <c r="A12" s="9">
        <f>IF(COUNTIF(F7:F66,"/")&gt;=1,1,"")</f>
        <v>1</v>
      </c>
      <c r="B12" s="247"/>
      <c r="C12" s="248"/>
      <c r="D12" s="248"/>
      <c r="E12" s="249"/>
      <c r="F12" s="249"/>
      <c r="G12" s="249"/>
      <c r="H12" s="249"/>
      <c r="I12" s="250"/>
      <c r="J12" s="251"/>
      <c r="K12" s="251"/>
      <c r="L12" s="251"/>
      <c r="R12" s="10" t="s">
        <v>395</v>
      </c>
    </row>
    <row r="13" spans="1:18" ht="19.5" hidden="1" customHeight="1" x14ac:dyDescent="0.2">
      <c r="A13" s="9" t="str">
        <f>IF(COUNTIF(F7:F66,"#")&gt;=1,4,"")</f>
        <v/>
      </c>
      <c r="B13" s="247"/>
      <c r="C13" s="248"/>
      <c r="D13" s="248"/>
      <c r="E13" s="249"/>
      <c r="F13" s="249"/>
      <c r="G13" s="249"/>
      <c r="H13" s="249"/>
      <c r="I13" s="250"/>
      <c r="J13" s="251"/>
      <c r="K13" s="251"/>
      <c r="L13" s="251"/>
    </row>
    <row r="14" spans="1:18" ht="19.5" hidden="1" customHeight="1" x14ac:dyDescent="0.2">
      <c r="A14" s="9"/>
      <c r="B14" s="247"/>
      <c r="C14" s="248"/>
      <c r="D14" s="248"/>
      <c r="E14" s="249"/>
      <c r="F14" s="249"/>
      <c r="G14" s="249"/>
      <c r="H14" s="249"/>
      <c r="I14" s="250"/>
      <c r="J14" s="251"/>
      <c r="K14" s="251"/>
      <c r="L14" s="251"/>
    </row>
    <row r="15" spans="1:18" ht="19.5" hidden="1" customHeight="1" x14ac:dyDescent="0.2">
      <c r="A15" s="9">
        <f>IF(COUNTIF(G7:G66,"/")&gt;=1,1,"")</f>
        <v>1</v>
      </c>
      <c r="B15" s="247"/>
      <c r="C15" s="248"/>
      <c r="D15" s="248"/>
      <c r="E15" s="249"/>
      <c r="F15" s="249"/>
      <c r="G15" s="249"/>
      <c r="H15" s="249"/>
      <c r="I15" s="250"/>
      <c r="J15" s="251"/>
      <c r="K15" s="251"/>
      <c r="L15" s="251"/>
    </row>
    <row r="16" spans="1:18" ht="19.5" hidden="1" customHeight="1" x14ac:dyDescent="0.2">
      <c r="A16" s="9" t="str">
        <f>IF(COUNTIF(G7:G66,"-")&gt;=1,2,"")</f>
        <v/>
      </c>
      <c r="B16" s="247"/>
      <c r="C16" s="248"/>
      <c r="D16" s="248"/>
      <c r="E16" s="249"/>
      <c r="F16" s="249"/>
      <c r="G16" s="249"/>
      <c r="H16" s="249"/>
      <c r="I16" s="250"/>
      <c r="J16" s="251"/>
      <c r="K16" s="251"/>
      <c r="L16" s="251"/>
    </row>
    <row r="17" spans="1:12" ht="19.5" hidden="1" customHeight="1" x14ac:dyDescent="0.2">
      <c r="A17" s="9" t="str">
        <f>IF(COUNTIF(G7:G66,"#")&gt;=1,4,"")</f>
        <v/>
      </c>
      <c r="B17" s="247"/>
      <c r="C17" s="248"/>
      <c r="D17" s="248"/>
      <c r="E17" s="249"/>
      <c r="F17" s="249"/>
      <c r="G17" s="249"/>
      <c r="H17" s="249"/>
      <c r="I17" s="250"/>
      <c r="J17" s="251"/>
      <c r="K17" s="251"/>
      <c r="L17" s="251"/>
    </row>
    <row r="18" spans="1:12" ht="19.5" hidden="1" customHeight="1" x14ac:dyDescent="0.2">
      <c r="A18" s="9"/>
      <c r="B18" s="247"/>
      <c r="C18" s="248"/>
      <c r="D18" s="248"/>
      <c r="E18" s="249"/>
      <c r="F18" s="249"/>
      <c r="G18" s="249"/>
      <c r="H18" s="249"/>
      <c r="I18" s="250"/>
      <c r="J18" s="251"/>
      <c r="K18" s="251"/>
      <c r="L18" s="251"/>
    </row>
    <row r="19" spans="1:12" ht="19.5" hidden="1" customHeight="1" x14ac:dyDescent="0.2">
      <c r="A19" s="9">
        <f>IF(COUNTIF(H7:H66,"/")&gt;=1,1,"")</f>
        <v>1</v>
      </c>
      <c r="B19" s="247"/>
      <c r="C19" s="248"/>
      <c r="D19" s="248"/>
      <c r="E19" s="249"/>
      <c r="F19" s="249"/>
      <c r="G19" s="249"/>
      <c r="H19" s="249"/>
      <c r="I19" s="250"/>
      <c r="J19" s="251"/>
      <c r="K19" s="251"/>
      <c r="L19" s="251"/>
    </row>
    <row r="20" spans="1:12" ht="19.5" hidden="1" customHeight="1" x14ac:dyDescent="0.2">
      <c r="A20" s="9" t="str">
        <f>IF(COUNTIF(H7:H66,"-")&gt;=1,2,"")</f>
        <v/>
      </c>
      <c r="B20" s="247"/>
      <c r="C20" s="248"/>
      <c r="D20" s="248"/>
      <c r="E20" s="249"/>
      <c r="F20" s="249"/>
      <c r="G20" s="249"/>
      <c r="H20" s="249"/>
      <c r="I20" s="250"/>
      <c r="J20" s="251"/>
      <c r="K20" s="251"/>
      <c r="L20" s="251"/>
    </row>
    <row r="21" spans="1:12" ht="19.5" hidden="1" customHeight="1" x14ac:dyDescent="0.2">
      <c r="A21" s="9" t="str">
        <f>IF(COUNTIF(H7:H66,"#")&gt;=1,4,"")</f>
        <v/>
      </c>
      <c r="B21" s="247"/>
      <c r="C21" s="248"/>
      <c r="D21" s="248"/>
      <c r="E21" s="249"/>
      <c r="F21" s="249"/>
      <c r="G21" s="249"/>
      <c r="H21" s="249"/>
      <c r="I21" s="250"/>
      <c r="J21" s="251"/>
      <c r="K21" s="251"/>
      <c r="L21" s="251"/>
    </row>
    <row r="22" spans="1:12" ht="19.5" hidden="1" customHeight="1" x14ac:dyDescent="0.2">
      <c r="B22" s="247"/>
      <c r="C22" s="248"/>
      <c r="D22" s="248"/>
      <c r="E22" s="249"/>
      <c r="F22" s="249"/>
      <c r="G22" s="249"/>
      <c r="H22" s="249"/>
      <c r="I22" s="250"/>
      <c r="J22" s="251"/>
      <c r="K22" s="251"/>
      <c r="L22" s="251"/>
    </row>
    <row r="23" spans="1:12" ht="19.5" hidden="1" customHeight="1" x14ac:dyDescent="0.2">
      <c r="B23" s="247"/>
      <c r="C23" s="248"/>
      <c r="D23" s="248"/>
      <c r="E23" s="249"/>
      <c r="F23" s="249"/>
      <c r="G23" s="249"/>
      <c r="H23" s="249"/>
      <c r="I23" s="250"/>
      <c r="J23" s="251"/>
      <c r="K23" s="251"/>
      <c r="L23" s="251"/>
    </row>
    <row r="24" spans="1:12" ht="19.5" hidden="1" customHeight="1" x14ac:dyDescent="0.2">
      <c r="B24" s="247"/>
      <c r="C24" s="248"/>
      <c r="D24" s="248"/>
      <c r="E24" s="249"/>
      <c r="F24" s="249"/>
      <c r="G24" s="249"/>
      <c r="H24" s="249"/>
      <c r="I24" s="250"/>
      <c r="J24" s="251"/>
      <c r="K24" s="251"/>
      <c r="L24" s="251"/>
    </row>
    <row r="25" spans="1:12" ht="19.5" hidden="1" customHeight="1" x14ac:dyDescent="0.2">
      <c r="B25" s="247"/>
      <c r="C25" s="248"/>
      <c r="D25" s="248"/>
      <c r="E25" s="249"/>
      <c r="F25" s="249"/>
      <c r="G25" s="249"/>
      <c r="H25" s="249"/>
      <c r="I25" s="250"/>
      <c r="J25" s="251"/>
      <c r="K25" s="251"/>
      <c r="L25" s="251"/>
    </row>
    <row r="26" spans="1:12" ht="19.5" hidden="1" customHeight="1" x14ac:dyDescent="0.2">
      <c r="B26" s="247"/>
      <c r="C26" s="248"/>
      <c r="D26" s="248"/>
      <c r="E26" s="249"/>
      <c r="F26" s="249"/>
      <c r="G26" s="249"/>
      <c r="H26" s="249"/>
      <c r="I26" s="250"/>
      <c r="J26" s="251"/>
      <c r="K26" s="251"/>
      <c r="L26" s="251"/>
    </row>
    <row r="27" spans="1:12" ht="19.5" hidden="1" customHeight="1" x14ac:dyDescent="0.2">
      <c r="B27" s="247"/>
      <c r="C27" s="248"/>
      <c r="D27" s="248"/>
      <c r="E27" s="249"/>
      <c r="F27" s="249"/>
      <c r="G27" s="249"/>
      <c r="H27" s="249"/>
      <c r="I27" s="250"/>
      <c r="J27" s="251"/>
      <c r="K27" s="251"/>
      <c r="L27" s="251"/>
    </row>
    <row r="28" spans="1:12" ht="19.5" hidden="1" customHeight="1" x14ac:dyDescent="0.2">
      <c r="B28" s="247"/>
      <c r="C28" s="248"/>
      <c r="D28" s="248"/>
      <c r="E28" s="249"/>
      <c r="F28" s="249"/>
      <c r="G28" s="249"/>
      <c r="H28" s="249"/>
      <c r="I28" s="250"/>
      <c r="J28" s="251"/>
      <c r="K28" s="251"/>
      <c r="L28" s="251"/>
    </row>
    <row r="29" spans="1:12" ht="19.5" hidden="1" customHeight="1" x14ac:dyDescent="0.2">
      <c r="B29" s="247"/>
      <c r="C29" s="248"/>
      <c r="D29" s="248"/>
      <c r="E29" s="249"/>
      <c r="F29" s="249"/>
      <c r="G29" s="249"/>
      <c r="H29" s="249"/>
      <c r="I29" s="250"/>
      <c r="J29" s="251"/>
      <c r="K29" s="251"/>
      <c r="L29" s="251"/>
    </row>
    <row r="30" spans="1:12" ht="19.5" hidden="1" customHeight="1" x14ac:dyDescent="0.2">
      <c r="B30" s="247"/>
      <c r="C30" s="248"/>
      <c r="D30" s="248"/>
      <c r="E30" s="249"/>
      <c r="F30" s="249"/>
      <c r="G30" s="249"/>
      <c r="H30" s="249"/>
      <c r="I30" s="250"/>
      <c r="J30" s="251"/>
      <c r="K30" s="251"/>
      <c r="L30" s="251"/>
    </row>
    <row r="31" spans="1:12" ht="19.5" hidden="1" customHeight="1" x14ac:dyDescent="0.2">
      <c r="B31" s="247"/>
      <c r="C31" s="248"/>
      <c r="D31" s="248"/>
      <c r="E31" s="249"/>
      <c r="F31" s="249"/>
      <c r="G31" s="249"/>
      <c r="H31" s="249"/>
      <c r="I31" s="250"/>
      <c r="J31" s="251"/>
      <c r="K31" s="251"/>
      <c r="L31" s="251"/>
    </row>
    <row r="32" spans="1:12" ht="19.5" hidden="1" customHeight="1" x14ac:dyDescent="0.2">
      <c r="B32" s="247"/>
      <c r="C32" s="248"/>
      <c r="D32" s="248"/>
      <c r="E32" s="249"/>
      <c r="F32" s="249"/>
      <c r="G32" s="249"/>
      <c r="H32" s="249"/>
      <c r="I32" s="250"/>
      <c r="J32" s="251"/>
      <c r="K32" s="251"/>
      <c r="L32" s="251"/>
    </row>
    <row r="33" spans="2:12" ht="19.5" hidden="1" customHeight="1" x14ac:dyDescent="0.2">
      <c r="B33" s="247"/>
      <c r="C33" s="248"/>
      <c r="D33" s="248"/>
      <c r="E33" s="249"/>
      <c r="F33" s="249"/>
      <c r="G33" s="249"/>
      <c r="H33" s="249"/>
      <c r="I33" s="250"/>
      <c r="J33" s="251"/>
      <c r="K33" s="251"/>
      <c r="L33" s="251"/>
    </row>
    <row r="34" spans="2:12" ht="19.5" hidden="1" customHeight="1" x14ac:dyDescent="0.2">
      <c r="B34" s="247"/>
      <c r="C34" s="248"/>
      <c r="D34" s="248"/>
      <c r="E34" s="249"/>
      <c r="F34" s="249"/>
      <c r="G34" s="249"/>
      <c r="H34" s="249"/>
      <c r="I34" s="250"/>
      <c r="J34" s="251"/>
      <c r="K34" s="251"/>
      <c r="L34" s="251"/>
    </row>
    <row r="35" spans="2:12" ht="19.5" hidden="1" customHeight="1" x14ac:dyDescent="0.2">
      <c r="B35" s="247"/>
      <c r="C35" s="248"/>
      <c r="D35" s="248"/>
      <c r="E35" s="249"/>
      <c r="F35" s="249"/>
      <c r="G35" s="249"/>
      <c r="H35" s="249"/>
      <c r="I35" s="250"/>
      <c r="J35" s="251"/>
      <c r="K35" s="251"/>
      <c r="L35" s="251"/>
    </row>
    <row r="36" spans="2:12" ht="19.5" hidden="1" customHeight="1" x14ac:dyDescent="0.2">
      <c r="B36" s="247"/>
      <c r="C36" s="248"/>
      <c r="D36" s="248"/>
      <c r="E36" s="249"/>
      <c r="F36" s="249"/>
      <c r="G36" s="249"/>
      <c r="H36" s="249"/>
      <c r="I36" s="250"/>
      <c r="J36" s="251"/>
      <c r="K36" s="251"/>
      <c r="L36" s="251"/>
    </row>
    <row r="37" spans="2:12" ht="19.5" hidden="1" customHeight="1" x14ac:dyDescent="0.2">
      <c r="B37" s="247"/>
      <c r="C37" s="248"/>
      <c r="D37" s="248"/>
      <c r="E37" s="249"/>
      <c r="F37" s="249"/>
      <c r="G37" s="249"/>
      <c r="H37" s="249"/>
      <c r="I37" s="250"/>
      <c r="J37" s="251"/>
      <c r="K37" s="251"/>
      <c r="L37" s="251"/>
    </row>
    <row r="38" spans="2:12" ht="19.5" hidden="1" customHeight="1" x14ac:dyDescent="0.2">
      <c r="B38" s="247"/>
      <c r="C38" s="248"/>
      <c r="D38" s="248"/>
      <c r="E38" s="249"/>
      <c r="F38" s="249"/>
      <c r="G38" s="249"/>
      <c r="H38" s="249"/>
      <c r="I38" s="250"/>
      <c r="J38" s="251"/>
      <c r="K38" s="251"/>
      <c r="L38" s="251"/>
    </row>
    <row r="39" spans="2:12" ht="19.5" hidden="1" customHeight="1" x14ac:dyDescent="0.2">
      <c r="B39" s="247"/>
      <c r="C39" s="248"/>
      <c r="D39" s="248"/>
      <c r="E39" s="249"/>
      <c r="F39" s="249"/>
      <c r="G39" s="249"/>
      <c r="H39" s="249"/>
      <c r="I39" s="250"/>
      <c r="J39" s="251"/>
      <c r="K39" s="251"/>
      <c r="L39" s="251"/>
    </row>
    <row r="40" spans="2:12" ht="19.5" hidden="1" customHeight="1" x14ac:dyDescent="0.2">
      <c r="B40" s="247"/>
      <c r="C40" s="248"/>
      <c r="D40" s="248"/>
      <c r="E40" s="249"/>
      <c r="F40" s="249"/>
      <c r="G40" s="249"/>
      <c r="H40" s="249"/>
      <c r="I40" s="250"/>
      <c r="J40" s="251"/>
      <c r="K40" s="251"/>
      <c r="L40" s="251"/>
    </row>
    <row r="41" spans="2:12" ht="19.5" hidden="1" customHeight="1" x14ac:dyDescent="0.2">
      <c r="B41" s="247"/>
      <c r="C41" s="248"/>
      <c r="D41" s="248"/>
      <c r="E41" s="249"/>
      <c r="F41" s="249"/>
      <c r="G41" s="249"/>
      <c r="H41" s="249"/>
      <c r="I41" s="250"/>
      <c r="J41" s="251"/>
      <c r="K41" s="251"/>
      <c r="L41" s="251"/>
    </row>
    <row r="42" spans="2:12" ht="19.5" hidden="1" customHeight="1" x14ac:dyDescent="0.2">
      <c r="B42" s="247"/>
      <c r="C42" s="248"/>
      <c r="D42" s="248"/>
      <c r="E42" s="249"/>
      <c r="F42" s="249"/>
      <c r="G42" s="249"/>
      <c r="H42" s="249"/>
      <c r="I42" s="250"/>
      <c r="J42" s="251"/>
      <c r="K42" s="251"/>
      <c r="L42" s="251"/>
    </row>
    <row r="43" spans="2:12" ht="19.5" hidden="1" customHeight="1" x14ac:dyDescent="0.2">
      <c r="B43" s="247"/>
      <c r="C43" s="248"/>
      <c r="D43" s="248"/>
      <c r="E43" s="249"/>
      <c r="F43" s="249"/>
      <c r="G43" s="249"/>
      <c r="H43" s="249"/>
      <c r="I43" s="250"/>
      <c r="J43" s="251"/>
      <c r="K43" s="251"/>
      <c r="L43" s="251"/>
    </row>
    <row r="44" spans="2:12" ht="19.5" hidden="1" customHeight="1" x14ac:dyDescent="0.2">
      <c r="B44" s="247"/>
      <c r="C44" s="248"/>
      <c r="D44" s="248"/>
      <c r="E44" s="249"/>
      <c r="F44" s="249"/>
      <c r="G44" s="249"/>
      <c r="H44" s="249"/>
      <c r="I44" s="250"/>
      <c r="J44" s="251"/>
      <c r="K44" s="251"/>
      <c r="L44" s="251"/>
    </row>
    <row r="45" spans="2:12" ht="19.5" hidden="1" customHeight="1" x14ac:dyDescent="0.2">
      <c r="B45" s="247"/>
      <c r="C45" s="248"/>
      <c r="D45" s="248"/>
      <c r="E45" s="249"/>
      <c r="F45" s="249"/>
      <c r="G45" s="249"/>
      <c r="H45" s="249"/>
      <c r="I45" s="250"/>
      <c r="J45" s="251"/>
      <c r="K45" s="251"/>
      <c r="L45" s="251"/>
    </row>
    <row r="46" spans="2:12" ht="19.5" hidden="1" customHeight="1" x14ac:dyDescent="0.2">
      <c r="B46" s="247"/>
      <c r="C46" s="248"/>
      <c r="D46" s="248"/>
      <c r="E46" s="249"/>
      <c r="F46" s="249"/>
      <c r="G46" s="249"/>
      <c r="H46" s="249"/>
      <c r="I46" s="250"/>
      <c r="J46" s="251"/>
      <c r="K46" s="251"/>
      <c r="L46" s="251"/>
    </row>
    <row r="47" spans="2:12" ht="19.5" hidden="1" customHeight="1" x14ac:dyDescent="0.2">
      <c r="B47" s="247"/>
      <c r="C47" s="248"/>
      <c r="D47" s="248"/>
      <c r="E47" s="249"/>
      <c r="F47" s="249"/>
      <c r="G47" s="249"/>
      <c r="H47" s="249"/>
      <c r="I47" s="250"/>
      <c r="J47" s="251"/>
      <c r="K47" s="251"/>
      <c r="L47" s="251"/>
    </row>
    <row r="48" spans="2:12" ht="19.5" hidden="1" customHeight="1" x14ac:dyDescent="0.2">
      <c r="B48" s="247"/>
      <c r="C48" s="248"/>
      <c r="D48" s="248"/>
      <c r="E48" s="249"/>
      <c r="F48" s="249"/>
      <c r="G48" s="249"/>
      <c r="H48" s="249"/>
      <c r="I48" s="250"/>
      <c r="J48" s="251"/>
      <c r="K48" s="251"/>
      <c r="L48" s="251"/>
    </row>
    <row r="49" spans="2:12" ht="19.5" hidden="1" customHeight="1" x14ac:dyDescent="0.2">
      <c r="B49" s="247"/>
      <c r="C49" s="248"/>
      <c r="D49" s="248"/>
      <c r="E49" s="249"/>
      <c r="F49" s="249"/>
      <c r="G49" s="249"/>
      <c r="H49" s="249"/>
      <c r="I49" s="250"/>
      <c r="J49" s="251"/>
      <c r="K49" s="251"/>
      <c r="L49" s="251"/>
    </row>
    <row r="50" spans="2:12" ht="19.5" hidden="1" customHeight="1" x14ac:dyDescent="0.2">
      <c r="B50" s="247"/>
      <c r="C50" s="248"/>
      <c r="D50" s="248"/>
      <c r="E50" s="249"/>
      <c r="F50" s="249"/>
      <c r="G50" s="249"/>
      <c r="H50" s="249"/>
      <c r="I50" s="250"/>
      <c r="J50" s="251"/>
      <c r="K50" s="251"/>
      <c r="L50" s="251"/>
    </row>
    <row r="51" spans="2:12" ht="19.5" hidden="1" customHeight="1" x14ac:dyDescent="0.2">
      <c r="B51" s="247"/>
      <c r="C51" s="248"/>
      <c r="D51" s="248"/>
      <c r="E51" s="249"/>
      <c r="F51" s="249"/>
      <c r="G51" s="249"/>
      <c r="H51" s="249"/>
      <c r="I51" s="250"/>
      <c r="J51" s="251"/>
      <c r="K51" s="251"/>
      <c r="L51" s="251"/>
    </row>
    <row r="52" spans="2:12" ht="19.5" hidden="1" customHeight="1" x14ac:dyDescent="0.2">
      <c r="B52" s="247"/>
      <c r="C52" s="248"/>
      <c r="D52" s="248"/>
      <c r="E52" s="249"/>
      <c r="F52" s="249"/>
      <c r="G52" s="249"/>
      <c r="H52" s="249"/>
      <c r="I52" s="250"/>
      <c r="J52" s="251"/>
      <c r="K52" s="251"/>
      <c r="L52" s="251"/>
    </row>
    <row r="53" spans="2:12" ht="19.5" hidden="1" customHeight="1" x14ac:dyDescent="0.2">
      <c r="B53" s="247"/>
      <c r="C53" s="248"/>
      <c r="D53" s="248"/>
      <c r="E53" s="249"/>
      <c r="F53" s="249"/>
      <c r="G53" s="249"/>
      <c r="H53" s="249"/>
      <c r="I53" s="250"/>
      <c r="J53" s="251"/>
      <c r="K53" s="251"/>
      <c r="L53" s="251"/>
    </row>
    <row r="54" spans="2:12" ht="19.5" hidden="1" customHeight="1" x14ac:dyDescent="0.2">
      <c r="B54" s="247"/>
      <c r="C54" s="248"/>
      <c r="D54" s="248"/>
      <c r="E54" s="249"/>
      <c r="F54" s="249"/>
      <c r="G54" s="249"/>
      <c r="H54" s="249"/>
      <c r="I54" s="250"/>
      <c r="J54" s="251"/>
      <c r="K54" s="251"/>
      <c r="L54" s="251"/>
    </row>
    <row r="55" spans="2:12" ht="19.5" hidden="1" customHeight="1" x14ac:dyDescent="0.2">
      <c r="B55" s="247"/>
      <c r="C55" s="248"/>
      <c r="D55" s="248"/>
      <c r="E55" s="249"/>
      <c r="F55" s="249"/>
      <c r="G55" s="249"/>
      <c r="H55" s="249"/>
      <c r="I55" s="250"/>
      <c r="J55" s="251"/>
      <c r="K55" s="251"/>
      <c r="L55" s="251"/>
    </row>
    <row r="56" spans="2:12" ht="19.5" hidden="1" customHeight="1" x14ac:dyDescent="0.2">
      <c r="B56" s="247"/>
      <c r="C56" s="248"/>
      <c r="D56" s="248"/>
      <c r="E56" s="249"/>
      <c r="F56" s="249"/>
      <c r="G56" s="249"/>
      <c r="H56" s="249"/>
      <c r="I56" s="250"/>
      <c r="J56" s="251"/>
      <c r="K56" s="251"/>
      <c r="L56" s="251"/>
    </row>
    <row r="57" spans="2:12" ht="19.5" hidden="1" customHeight="1" x14ac:dyDescent="0.2">
      <c r="B57" s="247"/>
      <c r="C57" s="248"/>
      <c r="D57" s="248"/>
      <c r="E57" s="249"/>
      <c r="F57" s="249"/>
      <c r="G57" s="249"/>
      <c r="H57" s="249"/>
      <c r="I57" s="250"/>
      <c r="J57" s="251"/>
      <c r="K57" s="251"/>
      <c r="L57" s="251"/>
    </row>
    <row r="58" spans="2:12" ht="19.5" hidden="1" customHeight="1" x14ac:dyDescent="0.2">
      <c r="B58" s="247"/>
      <c r="C58" s="248"/>
      <c r="D58" s="248"/>
      <c r="E58" s="249"/>
      <c r="F58" s="249"/>
      <c r="G58" s="249"/>
      <c r="H58" s="249"/>
      <c r="I58" s="250"/>
      <c r="J58" s="251"/>
      <c r="K58" s="251"/>
      <c r="L58" s="251"/>
    </row>
    <row r="59" spans="2:12" ht="19.5" hidden="1" customHeight="1" x14ac:dyDescent="0.2">
      <c r="B59" s="247"/>
      <c r="C59" s="248"/>
      <c r="D59" s="248"/>
      <c r="E59" s="249"/>
      <c r="F59" s="249"/>
      <c r="G59" s="249"/>
      <c r="H59" s="249"/>
      <c r="I59" s="250"/>
      <c r="J59" s="251"/>
      <c r="K59" s="251"/>
      <c r="L59" s="251"/>
    </row>
    <row r="60" spans="2:12" ht="19.5" hidden="1" customHeight="1" x14ac:dyDescent="0.2">
      <c r="B60" s="247"/>
      <c r="C60" s="248"/>
      <c r="D60" s="248"/>
      <c r="E60" s="249"/>
      <c r="F60" s="249"/>
      <c r="G60" s="249"/>
      <c r="H60" s="249"/>
      <c r="I60" s="250"/>
      <c r="J60" s="251"/>
      <c r="K60" s="251"/>
      <c r="L60" s="251"/>
    </row>
    <row r="61" spans="2:12" ht="19.5" hidden="1" customHeight="1" x14ac:dyDescent="0.2">
      <c r="B61" s="247"/>
      <c r="C61" s="248"/>
      <c r="D61" s="248"/>
      <c r="E61" s="249"/>
      <c r="F61" s="249"/>
      <c r="G61" s="249"/>
      <c r="H61" s="249"/>
      <c r="I61" s="250"/>
      <c r="J61" s="251"/>
      <c r="K61" s="251"/>
      <c r="L61" s="251"/>
    </row>
    <row r="62" spans="2:12" ht="19.5" hidden="1" customHeight="1" x14ac:dyDescent="0.2">
      <c r="B62" s="247"/>
      <c r="C62" s="248"/>
      <c r="D62" s="248"/>
      <c r="E62" s="249"/>
      <c r="F62" s="249"/>
      <c r="G62" s="249"/>
      <c r="H62" s="249"/>
      <c r="I62" s="250"/>
      <c r="J62" s="251"/>
      <c r="K62" s="251"/>
      <c r="L62" s="251"/>
    </row>
    <row r="63" spans="2:12" ht="19.5" hidden="1" customHeight="1" x14ac:dyDescent="0.2">
      <c r="B63" s="247"/>
      <c r="C63" s="248"/>
      <c r="D63" s="248"/>
      <c r="E63" s="249"/>
      <c r="F63" s="249"/>
      <c r="G63" s="249"/>
      <c r="H63" s="249"/>
      <c r="I63" s="250"/>
      <c r="J63" s="251"/>
      <c r="K63" s="251"/>
      <c r="L63" s="251"/>
    </row>
    <row r="64" spans="2:12" ht="19.5" hidden="1" customHeight="1" x14ac:dyDescent="0.2">
      <c r="B64" s="247"/>
      <c r="C64" s="248"/>
      <c r="D64" s="248"/>
      <c r="E64" s="249"/>
      <c r="F64" s="249"/>
      <c r="G64" s="249"/>
      <c r="H64" s="249"/>
      <c r="I64" s="250"/>
      <c r="J64" s="251"/>
      <c r="K64" s="251"/>
      <c r="L64" s="251"/>
    </row>
    <row r="65" spans="2:13" ht="19.5" hidden="1" customHeight="1" x14ac:dyDescent="0.2">
      <c r="B65" s="247"/>
      <c r="C65" s="248"/>
      <c r="D65" s="248"/>
      <c r="E65" s="249"/>
      <c r="F65" s="249"/>
      <c r="G65" s="249"/>
      <c r="H65" s="249"/>
      <c r="I65" s="250"/>
      <c r="J65" s="251"/>
      <c r="K65" s="251"/>
      <c r="L65" s="251"/>
    </row>
    <row r="66" spans="2:13" ht="19.5" hidden="1" customHeight="1" x14ac:dyDescent="0.2">
      <c r="B66" s="247"/>
      <c r="C66" s="248"/>
      <c r="D66" s="248"/>
      <c r="E66" s="249"/>
      <c r="F66" s="249"/>
      <c r="G66" s="249"/>
      <c r="H66" s="249"/>
      <c r="I66" s="250"/>
      <c r="J66" s="251"/>
      <c r="K66" s="251"/>
      <c r="L66" s="251"/>
    </row>
    <row r="67" spans="2:13" ht="37.5" customHeight="1" x14ac:dyDescent="0.2">
      <c r="B67" s="252"/>
      <c r="C67" s="228" t="str">
        <f>IF(COUNTA(C7:C66)&lt;&gt;0,SUM(C7:C66),"")</f>
        <v/>
      </c>
      <c r="D67" s="228" t="str">
        <f>IF(COUNTA(D7:D66)&lt;&gt;0,SUM(D7:D66),"")</f>
        <v/>
      </c>
      <c r="E67" s="228" t="str">
        <f>IF(COUNT(E7:E66)&gt;=1,SUM(E7:E66),IF(SUM(A7:A9)=1,"/",IF(SUM(A7:A9)=2,"-",IF(SUM(A7:A9)=4,"#",IF(SUM(A7:A9)=3,"/ -",IF(SUM(A7:A9)=5,"/ #",IF(SUM(A7:A9)=6,"- #",IF(SUM(A7:A9)=7,"/ - #",""))))))))</f>
        <v>/</v>
      </c>
      <c r="F67" s="228" t="str">
        <f>IF(COUNT(F7:F66)&gt;=1,SUM(F7:F66),IF(SUM(A11:A13)=1,"/",IF(SUM(A11:A13)=2,"-",IF(SUM(A11:A13)=4,"#",IF(SUM(A11:A13)=3,"/ -",IF(SUM(A11:A13)=5,"/ #",IF(SUM(A11:A13)=6,"- #",IF(SUM(A11:A13)=7,"/ - #",""))))))))</f>
        <v>/</v>
      </c>
      <c r="G67" s="228" t="str">
        <f>IF(COUNT(G7:G66)&gt;=1,SUM(G7:G66),IF(SUM(A15:A17)=1,"/",IF(SUM(A15:A17)=2,"-",IF(SUM(A15:A17)=4,"#",IF(SUM(A15:A17)=3,"/ -",IF(SUM(A15:A17)=5,"/ #",IF(SUM(A15:A17)=6,"- #",IF(SUM(A15:A17)=7,"/ - #",""))))))))</f>
        <v>/</v>
      </c>
      <c r="H67" s="228" t="str">
        <f>IF(COUNT(H7:H66)&gt;=1,SUM(H7:H66),IF(SUM(A19:A21)=1,"/",IF(SUM(A19:A21)=2,"-",IF(SUM(A19:A21)=4,"#",IF(SUM(A19:A21)=3,"/ -",IF(SUM(A19:A21)=5,"/ #",IF(SUM(A19:A21)=6,"- #",IF(SUM(A19:A21)=7,"/ - #",""))))))))</f>
        <v>/</v>
      </c>
      <c r="I67" s="229" t="str">
        <f>IF($I$79=0,"",VLOOKUP($I$79,$K$79:$L$93,2,FALSE))</f>
        <v/>
      </c>
      <c r="J67" s="229"/>
      <c r="K67" s="229"/>
      <c r="L67" s="229"/>
    </row>
    <row r="68" spans="2:13" x14ac:dyDescent="0.2">
      <c r="B68" s="230"/>
      <c r="C68" s="231" t="s">
        <v>170</v>
      </c>
      <c r="D68" s="232"/>
      <c r="E68" s="232"/>
      <c r="F68" s="232"/>
      <c r="G68" s="232"/>
      <c r="H68" s="233"/>
    </row>
    <row r="69" spans="2:13" x14ac:dyDescent="0.2">
      <c r="B69" s="234"/>
      <c r="C69" s="235" t="s">
        <v>166</v>
      </c>
      <c r="D69" s="236"/>
      <c r="E69" s="236"/>
      <c r="F69" s="236"/>
      <c r="G69" s="236"/>
      <c r="H69" s="237"/>
    </row>
    <row r="70" spans="2:13" x14ac:dyDescent="0.2">
      <c r="B70" s="238"/>
      <c r="C70" s="235" t="s">
        <v>165</v>
      </c>
      <c r="D70" s="236"/>
      <c r="E70" s="236"/>
      <c r="F70" s="236"/>
      <c r="G70" s="236"/>
      <c r="H70" s="237"/>
    </row>
    <row r="71" spans="2:13" x14ac:dyDescent="0.2">
      <c r="B71" s="238"/>
      <c r="C71" s="239"/>
      <c r="D71" s="240"/>
      <c r="E71" s="240"/>
      <c r="F71" s="240"/>
      <c r="G71" s="240"/>
      <c r="H71" s="241"/>
    </row>
    <row r="77" spans="2:13" hidden="1" x14ac:dyDescent="0.2"/>
    <row r="78" spans="2:13" hidden="1" x14ac:dyDescent="0.2">
      <c r="E78" s="242" t="s">
        <v>204</v>
      </c>
      <c r="F78" s="242" t="s">
        <v>205</v>
      </c>
      <c r="G78" s="242" t="s">
        <v>206</v>
      </c>
      <c r="H78" s="243" t="s">
        <v>207</v>
      </c>
      <c r="I78" s="244"/>
      <c r="J78" s="244"/>
      <c r="K78" s="244"/>
      <c r="L78" s="244"/>
      <c r="M78" s="244"/>
    </row>
    <row r="79" spans="2:13" hidden="1" x14ac:dyDescent="0.2">
      <c r="E79" s="245">
        <f>IF(COUNTA($I$7:$I$66)=0,0,1)</f>
        <v>0</v>
      </c>
      <c r="F79" s="245">
        <f>IF(COUNTA($J$7:$J$66)=0,0,2)</f>
        <v>0</v>
      </c>
      <c r="G79" s="245">
        <f>IF(COUNTA($K$7:$K$66)=0,0,4)</f>
        <v>0</v>
      </c>
      <c r="H79" s="245">
        <f>IF(COUNTA($L$7:$L$66)=0,0,8)</f>
        <v>0</v>
      </c>
      <c r="I79" s="245">
        <f>SUM($E$79:$H$79)</f>
        <v>0</v>
      </c>
      <c r="J79" s="244"/>
      <c r="K79" s="245">
        <v>1</v>
      </c>
      <c r="L79" s="246" t="s">
        <v>145</v>
      </c>
      <c r="M79" s="246"/>
    </row>
    <row r="80" spans="2:13" hidden="1" x14ac:dyDescent="0.2">
      <c r="E80" s="245"/>
      <c r="F80" s="245"/>
      <c r="G80" s="245"/>
      <c r="H80" s="245"/>
      <c r="I80" s="245"/>
      <c r="J80" s="244"/>
      <c r="K80" s="245">
        <v>2</v>
      </c>
      <c r="L80" s="246" t="s">
        <v>150</v>
      </c>
      <c r="M80" s="246"/>
    </row>
    <row r="81" spans="5:13" hidden="1" x14ac:dyDescent="0.2">
      <c r="E81" s="245"/>
      <c r="F81" s="245"/>
      <c r="G81" s="245"/>
      <c r="H81" s="245"/>
      <c r="I81" s="245"/>
      <c r="J81" s="244"/>
      <c r="K81" s="245">
        <v>3</v>
      </c>
      <c r="L81" s="246" t="s">
        <v>148</v>
      </c>
      <c r="M81" s="246"/>
    </row>
    <row r="82" spans="5:13" hidden="1" x14ac:dyDescent="0.2">
      <c r="E82" s="245"/>
      <c r="F82" s="245"/>
      <c r="G82" s="245"/>
      <c r="H82" s="245"/>
      <c r="I82" s="245"/>
      <c r="J82" s="244"/>
      <c r="K82" s="245">
        <v>4</v>
      </c>
      <c r="L82" s="246" t="s">
        <v>146</v>
      </c>
      <c r="M82" s="246"/>
    </row>
    <row r="83" spans="5:13" hidden="1" x14ac:dyDescent="0.2">
      <c r="E83" s="245"/>
      <c r="F83" s="245"/>
      <c r="G83" s="245"/>
      <c r="H83" s="245"/>
      <c r="I83" s="245"/>
      <c r="J83" s="244"/>
      <c r="K83" s="245">
        <v>5</v>
      </c>
      <c r="L83" s="246" t="s">
        <v>149</v>
      </c>
      <c r="M83" s="246"/>
    </row>
    <row r="84" spans="5:13" hidden="1" x14ac:dyDescent="0.2">
      <c r="E84" s="245"/>
      <c r="F84" s="245"/>
      <c r="G84" s="245"/>
      <c r="H84" s="245"/>
      <c r="I84" s="245"/>
      <c r="J84" s="244"/>
      <c r="K84" s="245">
        <v>6</v>
      </c>
      <c r="L84" s="246" t="s">
        <v>151</v>
      </c>
      <c r="M84" s="246"/>
    </row>
    <row r="85" spans="5:13" hidden="1" x14ac:dyDescent="0.2">
      <c r="E85" s="245"/>
      <c r="F85" s="245"/>
      <c r="G85" s="245"/>
      <c r="H85" s="245"/>
      <c r="I85" s="245"/>
      <c r="J85" s="244"/>
      <c r="K85" s="245">
        <v>7</v>
      </c>
      <c r="L85" s="246" t="s">
        <v>158</v>
      </c>
      <c r="M85" s="246"/>
    </row>
    <row r="86" spans="5:13" hidden="1" x14ac:dyDescent="0.2">
      <c r="E86" s="245"/>
      <c r="F86" s="245"/>
      <c r="G86" s="245"/>
      <c r="H86" s="245"/>
      <c r="I86" s="245"/>
      <c r="J86" s="244"/>
      <c r="K86" s="245">
        <v>8</v>
      </c>
      <c r="L86" s="246" t="s">
        <v>147</v>
      </c>
      <c r="M86" s="246"/>
    </row>
    <row r="87" spans="5:13" hidden="1" x14ac:dyDescent="0.2">
      <c r="E87" s="245"/>
      <c r="F87" s="245"/>
      <c r="G87" s="245"/>
      <c r="H87" s="245"/>
      <c r="I87" s="245"/>
      <c r="J87" s="244"/>
      <c r="K87" s="245">
        <v>9</v>
      </c>
      <c r="L87" s="246" t="s">
        <v>152</v>
      </c>
      <c r="M87" s="246"/>
    </row>
    <row r="88" spans="5:13" hidden="1" x14ac:dyDescent="0.2">
      <c r="E88" s="245"/>
      <c r="F88" s="245"/>
      <c r="G88" s="245"/>
      <c r="H88" s="245"/>
      <c r="I88" s="245"/>
      <c r="J88" s="244"/>
      <c r="K88" s="245">
        <v>10</v>
      </c>
      <c r="L88" s="246" t="s">
        <v>153</v>
      </c>
      <c r="M88" s="246"/>
    </row>
    <row r="89" spans="5:13" hidden="1" x14ac:dyDescent="0.2">
      <c r="E89" s="245"/>
      <c r="F89" s="245"/>
      <c r="G89" s="245"/>
      <c r="H89" s="245"/>
      <c r="I89" s="245"/>
      <c r="J89" s="244"/>
      <c r="K89" s="245">
        <v>11</v>
      </c>
      <c r="L89" s="246" t="s">
        <v>157</v>
      </c>
      <c r="M89" s="246"/>
    </row>
    <row r="90" spans="5:13" hidden="1" x14ac:dyDescent="0.2">
      <c r="E90" s="245"/>
      <c r="F90" s="245"/>
      <c r="G90" s="245"/>
      <c r="H90" s="245"/>
      <c r="I90" s="245"/>
      <c r="J90" s="244"/>
      <c r="K90" s="245">
        <v>12</v>
      </c>
      <c r="L90" s="246" t="s">
        <v>154</v>
      </c>
      <c r="M90" s="246"/>
    </row>
    <row r="91" spans="5:13" hidden="1" x14ac:dyDescent="0.2">
      <c r="E91" s="245"/>
      <c r="F91" s="245"/>
      <c r="G91" s="245"/>
      <c r="H91" s="245"/>
      <c r="I91" s="245"/>
      <c r="J91" s="244"/>
      <c r="K91" s="245">
        <v>13</v>
      </c>
      <c r="L91" s="246" t="s">
        <v>155</v>
      </c>
      <c r="M91" s="246"/>
    </row>
    <row r="92" spans="5:13" hidden="1" x14ac:dyDescent="0.2">
      <c r="E92" s="245"/>
      <c r="F92" s="245"/>
      <c r="G92" s="245"/>
      <c r="H92" s="245"/>
      <c r="I92" s="245"/>
      <c r="J92" s="244"/>
      <c r="K92" s="245">
        <v>14</v>
      </c>
      <c r="L92" s="246" t="s">
        <v>159</v>
      </c>
      <c r="M92" s="246"/>
    </row>
    <row r="93" spans="5:13" hidden="1" x14ac:dyDescent="0.2">
      <c r="E93" s="245"/>
      <c r="F93" s="245"/>
      <c r="G93" s="245"/>
      <c r="H93" s="245"/>
      <c r="I93" s="245"/>
      <c r="J93" s="244"/>
      <c r="K93" s="245">
        <v>15</v>
      </c>
      <c r="L93" s="246" t="s">
        <v>156</v>
      </c>
      <c r="M93" s="246"/>
    </row>
  </sheetData>
  <mergeCells count="30">
    <mergeCell ref="I67:L67"/>
    <mergeCell ref="C69:H69"/>
    <mergeCell ref="C70:H70"/>
    <mergeCell ref="C71:H71"/>
    <mergeCell ref="B3:C3"/>
    <mergeCell ref="B4:B6"/>
    <mergeCell ref="C4:C6"/>
    <mergeCell ref="E4:H4"/>
    <mergeCell ref="D5:D6"/>
    <mergeCell ref="E5:E6"/>
    <mergeCell ref="F5:F6"/>
    <mergeCell ref="G5:G6"/>
    <mergeCell ref="H5:H6"/>
    <mergeCell ref="I4:J4"/>
    <mergeCell ref="K4:L4"/>
    <mergeCell ref="L91:M91"/>
    <mergeCell ref="L92:M92"/>
    <mergeCell ref="L93:M93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</mergeCells>
  <phoneticPr fontId="4"/>
  <conditionalFormatting sqref="E7:L66">
    <cfRule type="expression" dxfId="50" priority="2">
      <formula>($B7:$B66)&lt;&gt;""</formula>
    </cfRule>
  </conditionalFormatting>
  <conditionalFormatting sqref="I7:L66">
    <cfRule type="expression" dxfId="49" priority="1">
      <formula>$C7&lt;&gt;""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7:H66" xr:uid="{00000000-0002-0000-0700-000000000000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7:D66" xr:uid="{00000000-0002-0000-0700-000001000000}">
      <formula1>C7=ROUNDDOWN(C7,1)</formula1>
    </dataValidation>
    <dataValidation type="list" errorStyle="warning" allowBlank="1" showInputMessage="1" showErrorMessage="1" error="記号以外の文字は事情がある場合以外、入力しないでください。" sqref="L7:L66" xr:uid="{00000000-0002-0000-0700-000002000000}">
      <formula1>"◇　"</formula1>
    </dataValidation>
    <dataValidation type="list" errorStyle="warning" allowBlank="1" showInputMessage="1" showErrorMessage="1" error="記号以外の文字は事情がある場合以外、入力しないでください。" sqref="K7:K66" xr:uid="{00000000-0002-0000-0700-000003000000}">
      <formula1>"□"</formula1>
    </dataValidation>
    <dataValidation type="list" errorStyle="warning" allowBlank="1" showInputMessage="1" showErrorMessage="1" error="記号以外の文字は事情がある場合以外、入力しないでください。" sqref="J7:J66" xr:uid="{00000000-0002-0000-0700-000004000000}">
      <formula1>"◆"</formula1>
    </dataValidation>
    <dataValidation type="list" errorStyle="warning" allowBlank="1" showInputMessage="1" showErrorMessage="1" error="記号以外の文字は事情がある場合以外、入力しないでください。" sqref="I7:I66" xr:uid="{00000000-0002-0000-0700-000005000000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6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workbookViewId="0">
      <selection activeCell="J8" sqref="J8"/>
    </sheetView>
  </sheetViews>
  <sheetFormatPr defaultRowHeight="13" x14ac:dyDescent="0.2"/>
  <cols>
    <col min="1" max="1" width="8.6328125" customWidth="1"/>
  </cols>
  <sheetData/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51</vt:i4>
      </vt:variant>
    </vt:vector>
  </HeadingPairs>
  <TitlesOfParts>
    <vt:vector size="58" baseType="lpstr">
      <vt:lpstr>集計1</vt:lpstr>
      <vt:lpstr>目次</vt:lpstr>
      <vt:lpstr>ｼｰﾄ0</vt:lpstr>
      <vt:lpstr>ｼｰﾄ1</vt:lpstr>
      <vt:lpstr>ｼｰﾄ2</vt:lpstr>
      <vt:lpstr>ｼｰﾄ3</vt:lpstr>
      <vt:lpstr>Sheet1</vt:lpstr>
      <vt:lpstr>ｼｰﾄ0!Print_Area</vt:lpstr>
      <vt:lpstr>ｼｰﾄ1!Print_Area</vt:lpstr>
      <vt:lpstr>ｼｰﾄ3!Print_Area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