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EADAD631-179B-4592-8D33-BD5C0F55D8F9}" xr6:coauthVersionLast="47" xr6:coauthVersionMax="47" xr10:uidLastSave="{00000000-0000-0000-0000-000000000000}"/>
  <bookViews>
    <workbookView xWindow="-110" yWindow="-110" windowWidth="19420" windowHeight="10420" xr2:uid="{00000000-000D-0000-FFFF-FFFF00000000}"/>
  </bookViews>
  <sheets>
    <sheet name="別表１" sheetId="1" r:id="rId1"/>
    <sheet name="別表２" sheetId="3" r:id="rId2"/>
    <sheet name="別表３" sheetId="6"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1" i="6" l="1"/>
  <c r="G12" i="6" s="1"/>
  <c r="G13" i="6" s="1"/>
  <c r="D11" i="6"/>
  <c r="D12" i="6" s="1"/>
  <c r="D13" i="6" s="1"/>
  <c r="I11" i="3"/>
  <c r="I12" i="3" s="1"/>
  <c r="I13" i="3" s="1"/>
  <c r="I14" i="3" s="1"/>
  <c r="I15" i="3" s="1"/>
  <c r="I16" i="3" s="1"/>
  <c r="I17" i="3" s="1"/>
  <c r="I18" i="3" s="1"/>
  <c r="I19" i="3" s="1"/>
  <c r="I20" i="3" s="1"/>
  <c r="I21" i="3" s="1"/>
  <c r="K11" i="1"/>
  <c r="K12" i="1" s="1"/>
  <c r="K13" i="1" s="1"/>
  <c r="E11" i="3"/>
  <c r="E12" i="3" s="1"/>
  <c r="E13" i="3" s="1"/>
  <c r="E14" i="3" s="1"/>
  <c r="G11" i="1"/>
  <c r="G12" i="1" s="1"/>
  <c r="G13" i="1" s="1"/>
  <c r="G14" i="1" s="1"/>
  <c r="G15" i="1" s="1"/>
  <c r="K14" i="1" l="1"/>
  <c r="K15" i="1" s="1"/>
  <c r="M14" i="1"/>
  <c r="G16" i="1"/>
  <c r="G17" i="1" s="1"/>
  <c r="G18" i="1" s="1"/>
  <c r="H16" i="1"/>
  <c r="I22" i="3"/>
  <c r="I23" i="3" s="1"/>
  <c r="K22" i="3"/>
  <c r="E15" i="3"/>
  <c r="F16" i="3" s="1"/>
  <c r="G19" i="1" l="1"/>
  <c r="G20" i="1" s="1"/>
  <c r="G21" i="1" s="1"/>
  <c r="H19" i="1"/>
  <c r="K16" i="1"/>
  <c r="K17" i="1" s="1"/>
  <c r="K18" i="1" s="1"/>
  <c r="M16" i="1"/>
  <c r="I24" i="3"/>
  <c r="I25" i="3" s="1"/>
  <c r="K24" i="3"/>
  <c r="E16" i="3"/>
  <c r="E17" i="3" s="1"/>
  <c r="E18" i="3" s="1"/>
  <c r="F19" i="3" s="1"/>
  <c r="K19" i="1" l="1"/>
  <c r="K20" i="1" s="1"/>
  <c r="K21" i="1" s="1"/>
  <c r="M19" i="1"/>
  <c r="G22" i="1"/>
  <c r="G23" i="1" s="1"/>
  <c r="H22" i="1"/>
  <c r="I26" i="3"/>
  <c r="I27" i="3" s="1"/>
  <c r="I28" i="3" s="1"/>
  <c r="I29" i="3" s="1"/>
  <c r="I30" i="3" s="1"/>
  <c r="I31" i="3" s="1"/>
  <c r="K26" i="3"/>
  <c r="E19" i="3"/>
  <c r="E20" i="3" s="1"/>
  <c r="E21" i="3" s="1"/>
  <c r="E22" i="3" l="1"/>
  <c r="E23" i="3" s="1"/>
  <c r="F22" i="3"/>
  <c r="G24" i="1"/>
  <c r="G25" i="1" s="1"/>
  <c r="H24" i="1"/>
  <c r="K22" i="1"/>
  <c r="K23" i="1" s="1"/>
  <c r="M22" i="1"/>
  <c r="I32" i="3"/>
  <c r="I33" i="3" s="1"/>
  <c r="K32" i="3"/>
  <c r="K24" i="1" l="1"/>
  <c r="K25" i="1" s="1"/>
  <c r="M24" i="1"/>
  <c r="G26" i="1"/>
  <c r="G27" i="1" s="1"/>
  <c r="H26" i="1"/>
  <c r="E24" i="3"/>
  <c r="E25" i="3" s="1"/>
  <c r="F24" i="3"/>
  <c r="K34" i="3"/>
  <c r="I34" i="3"/>
  <c r="I35" i="3" s="1"/>
  <c r="I36" i="3" s="1"/>
  <c r="I37" i="3" s="1"/>
  <c r="I38" i="3" s="1"/>
  <c r="I39" i="3" s="1"/>
  <c r="I40" i="3" s="1"/>
  <c r="I41" i="3" s="1"/>
  <c r="I42" i="3" s="1"/>
  <c r="K26" i="1" l="1"/>
  <c r="K27" i="1" s="1"/>
  <c r="M26" i="1"/>
  <c r="E26" i="3"/>
  <c r="E27" i="3" s="1"/>
  <c r="E28" i="3" s="1"/>
  <c r="E29" i="3" s="1"/>
  <c r="E30" i="3" s="1"/>
  <c r="E31" i="3" s="1"/>
  <c r="F26" i="3"/>
  <c r="G28" i="1"/>
  <c r="G29" i="1" s="1"/>
  <c r="G30" i="1" s="1"/>
  <c r="G31" i="1" s="1"/>
  <c r="G32" i="1" s="1"/>
  <c r="G33" i="1" s="1"/>
  <c r="H28" i="1"/>
  <c r="I43" i="3"/>
  <c r="I44" i="3" s="1"/>
  <c r="K43" i="3"/>
  <c r="H34" i="1" l="1"/>
  <c r="G34" i="1"/>
  <c r="G35" i="1" s="1"/>
  <c r="E32" i="3"/>
  <c r="E33" i="3" s="1"/>
  <c r="F32" i="3"/>
  <c r="K28" i="1"/>
  <c r="K29" i="1" s="1"/>
  <c r="K30" i="1" s="1"/>
  <c r="K31" i="1" s="1"/>
  <c r="K32" i="1" s="1"/>
  <c r="K33" i="1" s="1"/>
  <c r="M28" i="1"/>
  <c r="I45" i="3"/>
  <c r="I46" i="3" s="1"/>
  <c r="K45" i="3"/>
  <c r="K34" i="1" l="1"/>
  <c r="K35" i="1" s="1"/>
  <c r="M34" i="1"/>
  <c r="E34" i="3"/>
  <c r="E35" i="3" s="1"/>
  <c r="E36" i="3" s="1"/>
  <c r="E37" i="3" s="1"/>
  <c r="E38" i="3" s="1"/>
  <c r="E39" i="3" s="1"/>
  <c r="E40" i="3" s="1"/>
  <c r="E41" i="3" s="1"/>
  <c r="E42" i="3" s="1"/>
  <c r="E43" i="3" s="1"/>
  <c r="E44" i="3" s="1"/>
  <c r="E45" i="3" s="1"/>
  <c r="E46" i="3" s="1"/>
  <c r="E47" i="3" s="1"/>
  <c r="E48" i="3" s="1"/>
  <c r="E49" i="3" s="1"/>
  <c r="E50" i="3" s="1"/>
  <c r="E51" i="3" s="1"/>
  <c r="E52" i="3" s="1"/>
  <c r="E53" i="3" s="1"/>
  <c r="E54" i="3" s="1"/>
  <c r="E55" i="3" s="1"/>
  <c r="E56" i="3" s="1"/>
  <c r="E57" i="3" s="1"/>
  <c r="E58" i="3" s="1"/>
  <c r="E59" i="3" s="1"/>
  <c r="E60" i="3" s="1"/>
  <c r="E61" i="3" s="1"/>
  <c r="E62" i="3" s="1"/>
  <c r="E63" i="3" s="1"/>
  <c r="E64" i="3" s="1"/>
  <c r="E65" i="3" s="1"/>
  <c r="E66" i="3" s="1"/>
  <c r="E67" i="3" s="1"/>
  <c r="E68" i="3" s="1"/>
  <c r="F34" i="3"/>
  <c r="H36" i="1"/>
  <c r="G36" i="1"/>
  <c r="G37" i="1" s="1"/>
  <c r="G38" i="1" s="1"/>
  <c r="I47" i="3"/>
  <c r="I48" i="3" s="1"/>
  <c r="K47" i="3"/>
  <c r="G39" i="1" l="1"/>
  <c r="G40" i="1" s="1"/>
  <c r="H39" i="1"/>
  <c r="K36" i="1"/>
  <c r="K37" i="1" s="1"/>
  <c r="M36" i="1"/>
  <c r="I49" i="3"/>
  <c r="I50" i="3" s="1"/>
  <c r="K49" i="3"/>
  <c r="K38" i="1" l="1"/>
  <c r="K39" i="1" s="1"/>
  <c r="K40" i="1" s="1"/>
  <c r="M38" i="1"/>
  <c r="H41" i="1"/>
  <c r="G41" i="1"/>
  <c r="G42" i="1" s="1"/>
  <c r="I51" i="3"/>
  <c r="I52" i="3" s="1"/>
  <c r="K51" i="3"/>
  <c r="H43" i="1" l="1"/>
  <c r="G43" i="1"/>
  <c r="G44" i="1" s="1"/>
  <c r="K41" i="1"/>
  <c r="K42" i="1" s="1"/>
  <c r="M41" i="1"/>
  <c r="I53" i="3"/>
  <c r="I54" i="3" s="1"/>
  <c r="K53" i="3"/>
  <c r="D43" i="3"/>
  <c r="K43" i="1" l="1"/>
  <c r="K44" i="1" s="1"/>
  <c r="M43" i="1"/>
  <c r="H45" i="1"/>
  <c r="G45" i="1"/>
  <c r="G46" i="1" s="1"/>
  <c r="I55" i="3"/>
  <c r="I56" i="3" s="1"/>
  <c r="K55" i="3"/>
  <c r="D45" i="3"/>
  <c r="H47" i="1" l="1"/>
  <c r="G47" i="1"/>
  <c r="G48" i="1" s="1"/>
  <c r="K45" i="1"/>
  <c r="K46" i="1" s="1"/>
  <c r="M45" i="1"/>
  <c r="I57" i="3"/>
  <c r="I58" i="3" s="1"/>
  <c r="K57" i="3"/>
  <c r="D47" i="3"/>
  <c r="K47" i="1" l="1"/>
  <c r="K48" i="1" s="1"/>
  <c r="M47" i="1"/>
  <c r="H49" i="1"/>
  <c r="G49" i="1"/>
  <c r="G50" i="1" s="1"/>
  <c r="I59" i="3"/>
  <c r="I60" i="3" s="1"/>
  <c r="K59" i="3"/>
  <c r="D49" i="3"/>
  <c r="H51" i="1" l="1"/>
  <c r="G51" i="1"/>
  <c r="G52" i="1" s="1"/>
  <c r="K49" i="1"/>
  <c r="K50" i="1" s="1"/>
  <c r="M49" i="1"/>
  <c r="I61" i="3"/>
  <c r="I62" i="3" s="1"/>
  <c r="K61" i="3"/>
  <c r="K51" i="1" l="1"/>
  <c r="K52" i="1" s="1"/>
  <c r="M51" i="1"/>
  <c r="H53" i="1"/>
  <c r="G53" i="1"/>
  <c r="G54" i="1" s="1"/>
  <c r="I63" i="3"/>
  <c r="I64" i="3" s="1"/>
  <c r="K63" i="3"/>
  <c r="D51" i="3"/>
  <c r="H55" i="1" l="1"/>
  <c r="G55" i="1"/>
  <c r="G56" i="1" s="1"/>
  <c r="K53" i="1"/>
  <c r="K54" i="1" s="1"/>
  <c r="M53" i="1"/>
  <c r="I65" i="3"/>
  <c r="I66" i="3" s="1"/>
  <c r="I67" i="3" s="1"/>
  <c r="I68" i="3" s="1"/>
  <c r="K65" i="3"/>
  <c r="D53" i="3"/>
  <c r="D55" i="3"/>
  <c r="K55" i="1" l="1"/>
  <c r="K56" i="1" s="1"/>
  <c r="M55" i="1"/>
  <c r="H57" i="1"/>
  <c r="G57" i="1"/>
  <c r="G58" i="1" s="1"/>
  <c r="D57" i="3"/>
  <c r="H59" i="1" l="1"/>
  <c r="G59" i="1"/>
  <c r="G60" i="1" s="1"/>
  <c r="K57" i="1"/>
  <c r="K58" i="1" s="1"/>
  <c r="M57" i="1"/>
  <c r="D59" i="3"/>
  <c r="K59" i="1" l="1"/>
  <c r="K60" i="1" s="1"/>
  <c r="M59" i="1"/>
  <c r="H61" i="1"/>
  <c r="G61" i="1"/>
  <c r="G62" i="1" s="1"/>
  <c r="D61" i="3"/>
  <c r="H63" i="1" l="1"/>
  <c r="G63" i="1"/>
  <c r="G64" i="1" s="1"/>
  <c r="G65" i="1" s="1"/>
  <c r="K61" i="1"/>
  <c r="K62" i="1" s="1"/>
  <c r="M61" i="1"/>
  <c r="D63" i="3"/>
  <c r="H66" i="1" l="1"/>
  <c r="G66" i="1"/>
  <c r="G67" i="1" s="1"/>
  <c r="K63" i="1"/>
  <c r="K64" i="1" s="1"/>
  <c r="K65" i="1" s="1"/>
  <c r="M63" i="1"/>
  <c r="D65" i="3"/>
  <c r="K66" i="1" l="1"/>
  <c r="K67" i="1" s="1"/>
  <c r="M66" i="1"/>
  <c r="H68" i="1"/>
  <c r="G68" i="1"/>
  <c r="G69" i="1" s="1"/>
  <c r="H70" i="1" l="1"/>
  <c r="G70" i="1"/>
  <c r="G71" i="1" s="1"/>
  <c r="K68" i="1"/>
  <c r="K69" i="1" s="1"/>
  <c r="M68" i="1"/>
  <c r="K70" i="1" l="1"/>
  <c r="K71" i="1" s="1"/>
  <c r="M70" i="1"/>
  <c r="H72" i="1"/>
  <c r="G72" i="1"/>
  <c r="G73" i="1" s="1"/>
  <c r="H74" i="1" l="1"/>
  <c r="G74" i="1"/>
  <c r="G75" i="1" s="1"/>
  <c r="K72" i="1"/>
  <c r="K73" i="1" s="1"/>
  <c r="M72" i="1"/>
  <c r="K74" i="1" l="1"/>
  <c r="K75" i="1" s="1"/>
  <c r="M74" i="1"/>
  <c r="H76" i="1"/>
  <c r="G76" i="1"/>
  <c r="G77" i="1" s="1"/>
  <c r="H78" i="1" l="1"/>
  <c r="G78" i="1"/>
  <c r="G79" i="1" s="1"/>
  <c r="K76" i="1"/>
  <c r="K77" i="1" s="1"/>
  <c r="M76" i="1"/>
  <c r="K78" i="1" l="1"/>
  <c r="K79" i="1" s="1"/>
  <c r="M78" i="1"/>
  <c r="H80" i="1"/>
  <c r="G80" i="1"/>
  <c r="G81" i="1" s="1"/>
  <c r="H82" i="1" l="1"/>
  <c r="G82" i="1"/>
  <c r="G83" i="1" s="1"/>
  <c r="K80" i="1"/>
  <c r="K81" i="1" s="1"/>
  <c r="M80" i="1"/>
  <c r="M81" i="1"/>
  <c r="K82" i="1" l="1"/>
  <c r="K83" i="1" s="1"/>
  <c r="M82" i="1"/>
  <c r="H84" i="1"/>
  <c r="G84" i="1"/>
  <c r="G85" i="1" s="1"/>
  <c r="H86" i="1" l="1"/>
  <c r="H87" i="1"/>
  <c r="H89" i="1"/>
  <c r="G86" i="1"/>
  <c r="G87" i="1" s="1"/>
  <c r="K84" i="1"/>
  <c r="K85" i="1" s="1"/>
  <c r="M84" i="1"/>
  <c r="H88" i="1" l="1"/>
  <c r="G88" i="1"/>
  <c r="G89" i="1" s="1"/>
  <c r="K86" i="1"/>
  <c r="K87" i="1" s="1"/>
  <c r="M87" i="1"/>
  <c r="M86" i="1"/>
  <c r="M89" i="1"/>
  <c r="K88" i="1" l="1"/>
  <c r="K89" i="1" s="1"/>
  <c r="M88" i="1"/>
  <c r="H90" i="1"/>
  <c r="G90" i="1"/>
  <c r="G91" i="1" s="1"/>
  <c r="H92" i="1" l="1"/>
  <c r="H93" i="1"/>
  <c r="G92" i="1"/>
  <c r="G93" i="1" s="1"/>
  <c r="K90" i="1"/>
  <c r="K91" i="1" s="1"/>
  <c r="M90" i="1"/>
  <c r="K92" i="1" l="1"/>
  <c r="K93" i="1" s="1"/>
  <c r="M93" i="1"/>
  <c r="M92" i="1"/>
  <c r="H94" i="1"/>
  <c r="G94" i="1"/>
  <c r="G95" i="1" s="1"/>
  <c r="H96" i="1" l="1"/>
  <c r="H97" i="1"/>
  <c r="G96" i="1"/>
  <c r="G97" i="1" s="1"/>
  <c r="K94" i="1"/>
  <c r="K95" i="1" s="1"/>
  <c r="M94" i="1"/>
  <c r="H98" i="1" l="1"/>
  <c r="G98" i="1"/>
  <c r="G99" i="1" s="1"/>
  <c r="K96" i="1"/>
  <c r="K97" i="1" s="1"/>
  <c r="M97" i="1"/>
  <c r="M96" i="1"/>
  <c r="K98" i="1" l="1"/>
  <c r="K99" i="1" s="1"/>
  <c r="M98" i="1"/>
  <c r="H100" i="1"/>
  <c r="G100" i="1"/>
  <c r="G101" i="1" s="1"/>
  <c r="H102" i="1" l="1"/>
  <c r="G102" i="1"/>
  <c r="G103" i="1" s="1"/>
  <c r="K100" i="1"/>
  <c r="K101" i="1" s="1"/>
  <c r="M100" i="1"/>
  <c r="K102" i="1" l="1"/>
  <c r="K103" i="1" s="1"/>
  <c r="M102" i="1"/>
  <c r="H104" i="1"/>
  <c r="G104" i="1"/>
  <c r="G105" i="1" s="1"/>
  <c r="H106" i="1" l="1"/>
  <c r="G106" i="1"/>
  <c r="G107" i="1" s="1"/>
  <c r="K104" i="1"/>
  <c r="K105" i="1" s="1"/>
  <c r="M104" i="1"/>
  <c r="K106" i="1" l="1"/>
  <c r="K107" i="1" s="1"/>
  <c r="M106" i="1"/>
  <c r="H108" i="1"/>
  <c r="G108" i="1"/>
  <c r="G109" i="1" s="1"/>
  <c r="K108" i="1" l="1"/>
  <c r="K109" i="1" s="1"/>
  <c r="M108" i="1"/>
  <c r="H110" i="1"/>
  <c r="G110" i="1"/>
  <c r="G111" i="1" s="1"/>
  <c r="H112" i="1" l="1"/>
  <c r="G112" i="1"/>
  <c r="G113" i="1" s="1"/>
  <c r="K110" i="1"/>
  <c r="K111" i="1" s="1"/>
  <c r="M110" i="1"/>
  <c r="K112" i="1" l="1"/>
  <c r="K113" i="1" s="1"/>
  <c r="M112" i="1"/>
  <c r="H114" i="1"/>
  <c r="G114" i="1"/>
  <c r="G115" i="1" s="1"/>
  <c r="H116" i="1" l="1"/>
  <c r="G116" i="1"/>
  <c r="G117" i="1" s="1"/>
  <c r="K114" i="1"/>
  <c r="K115" i="1" s="1"/>
  <c r="M114" i="1"/>
  <c r="K116" i="1" l="1"/>
  <c r="K117" i="1" s="1"/>
  <c r="M116" i="1"/>
  <c r="H118" i="1"/>
  <c r="G118" i="1"/>
  <c r="G119" i="1" s="1"/>
  <c r="H120" i="1" l="1"/>
  <c r="G120" i="1"/>
  <c r="G121" i="1" s="1"/>
  <c r="K118" i="1"/>
  <c r="K119" i="1" s="1"/>
  <c r="M118" i="1"/>
  <c r="H122" i="1" l="1"/>
  <c r="G122" i="1"/>
  <c r="G123" i="1" s="1"/>
  <c r="K120" i="1"/>
  <c r="K121" i="1" s="1"/>
  <c r="M120" i="1"/>
  <c r="H124" i="1" l="1"/>
  <c r="G124" i="1"/>
  <c r="G125" i="1" s="1"/>
  <c r="K122" i="1"/>
  <c r="K123" i="1" s="1"/>
  <c r="M122" i="1"/>
  <c r="K124" i="1" l="1"/>
  <c r="K125" i="1" s="1"/>
  <c r="M124" i="1"/>
  <c r="H126" i="1"/>
  <c r="G126" i="1"/>
  <c r="G127" i="1" s="1"/>
  <c r="H128" i="1" l="1"/>
  <c r="G128" i="1"/>
  <c r="G129" i="1" s="1"/>
  <c r="K126" i="1"/>
  <c r="K127" i="1" s="1"/>
  <c r="M126" i="1"/>
  <c r="K128" i="1" l="1"/>
  <c r="K129" i="1" s="1"/>
  <c r="M128" i="1"/>
  <c r="H130" i="1"/>
  <c r="G130" i="1"/>
  <c r="G131" i="1" s="1"/>
  <c r="H132" i="1" l="1"/>
  <c r="G132" i="1"/>
  <c r="G133" i="1" s="1"/>
  <c r="K130" i="1"/>
  <c r="K131" i="1" s="1"/>
  <c r="M130" i="1"/>
  <c r="K132" i="1" l="1"/>
  <c r="K133" i="1" s="1"/>
  <c r="M132" i="1"/>
  <c r="H134" i="1"/>
  <c r="G134" i="1"/>
  <c r="G135" i="1" s="1"/>
  <c r="H136" i="1" l="1"/>
  <c r="G136" i="1"/>
  <c r="G137" i="1" s="1"/>
  <c r="K134" i="1"/>
  <c r="K135" i="1" s="1"/>
  <c r="M134" i="1"/>
  <c r="K136" i="1" l="1"/>
  <c r="K137" i="1" s="1"/>
  <c r="M136" i="1"/>
  <c r="H138" i="1"/>
  <c r="G138" i="1"/>
  <c r="G139" i="1" s="1"/>
  <c r="K138" i="1" l="1"/>
  <c r="K139" i="1" s="1"/>
  <c r="M138" i="1"/>
  <c r="H140" i="1"/>
  <c r="G140" i="1"/>
  <c r="G141" i="1" s="1"/>
  <c r="H142" i="1" l="1"/>
  <c r="G142" i="1"/>
  <c r="G143" i="1" s="1"/>
  <c r="K140" i="1"/>
  <c r="K141" i="1" s="1"/>
  <c r="M140" i="1"/>
  <c r="K142" i="1" l="1"/>
  <c r="K143" i="1" s="1"/>
  <c r="M142" i="1"/>
  <c r="H144" i="1"/>
  <c r="G144" i="1"/>
  <c r="G145" i="1" s="1"/>
  <c r="H146" i="1" l="1"/>
  <c r="G146" i="1"/>
  <c r="G147" i="1" s="1"/>
  <c r="K144" i="1"/>
  <c r="K145" i="1" s="1"/>
  <c r="M144" i="1"/>
  <c r="H148" i="1" l="1"/>
  <c r="G148" i="1"/>
  <c r="G149" i="1" s="1"/>
  <c r="K146" i="1"/>
  <c r="K147" i="1" s="1"/>
  <c r="M146" i="1"/>
  <c r="H150" i="1" l="1"/>
  <c r="G150" i="1"/>
  <c r="G151" i="1" s="1"/>
  <c r="K148" i="1"/>
  <c r="K149" i="1" s="1"/>
  <c r="M149" i="1"/>
  <c r="M148" i="1"/>
  <c r="M153" i="1"/>
  <c r="K150" i="1" l="1"/>
  <c r="K151" i="1" s="1"/>
  <c r="M151" i="1"/>
  <c r="M150" i="1"/>
  <c r="H152" i="1"/>
  <c r="G152" i="1"/>
  <c r="G153" i="1" s="1"/>
  <c r="H154" i="1" l="1"/>
  <c r="G154" i="1"/>
  <c r="G155" i="1" s="1"/>
  <c r="K152" i="1"/>
  <c r="K153" i="1" s="1"/>
  <c r="M152" i="1"/>
  <c r="K154" i="1" l="1"/>
  <c r="K155" i="1" s="1"/>
  <c r="M154" i="1"/>
  <c r="H156" i="1"/>
  <c r="G156" i="1"/>
  <c r="G157" i="1" s="1"/>
  <c r="H158" i="1" l="1"/>
  <c r="G158" i="1"/>
  <c r="G159" i="1" s="1"/>
  <c r="K156" i="1"/>
  <c r="K157" i="1" s="1"/>
  <c r="M157" i="1"/>
  <c r="M156" i="1"/>
  <c r="M161" i="1"/>
  <c r="M159" i="1"/>
  <c r="K158" i="1" l="1"/>
  <c r="K159" i="1" s="1"/>
  <c r="M158" i="1"/>
  <c r="H160" i="1"/>
  <c r="G160" i="1"/>
  <c r="G161" i="1" s="1"/>
  <c r="H162" i="1" l="1"/>
  <c r="G162" i="1"/>
  <c r="G163" i="1" s="1"/>
  <c r="K160" i="1"/>
  <c r="K161" i="1" s="1"/>
  <c r="M160" i="1"/>
  <c r="K162" i="1" l="1"/>
  <c r="K163" i="1" s="1"/>
  <c r="M162" i="1"/>
  <c r="H164" i="1"/>
  <c r="G164" i="1"/>
  <c r="G165" i="1" s="1"/>
  <c r="H166" i="1" l="1"/>
  <c r="G166" i="1"/>
  <c r="G167" i="1" s="1"/>
  <c r="K164" i="1"/>
  <c r="K165" i="1" s="1"/>
  <c r="M167" i="1"/>
  <c r="M165" i="1"/>
  <c r="M164" i="1"/>
  <c r="K166" i="1" l="1"/>
  <c r="K167" i="1" s="1"/>
  <c r="M166" i="1"/>
  <c r="H168" i="1"/>
  <c r="G168" i="1"/>
  <c r="G169" i="1" s="1"/>
  <c r="H170" i="1" l="1"/>
  <c r="G170" i="1"/>
  <c r="G171" i="1" s="1"/>
  <c r="K168" i="1"/>
  <c r="K169" i="1" s="1"/>
  <c r="M168" i="1"/>
  <c r="H172" i="1" l="1"/>
  <c r="G172" i="1"/>
  <c r="G173" i="1" s="1"/>
  <c r="K170" i="1"/>
  <c r="K171" i="1" s="1"/>
  <c r="M170" i="1"/>
  <c r="K172" i="1" l="1"/>
  <c r="K173" i="1" s="1"/>
  <c r="M172" i="1"/>
  <c r="H174" i="1"/>
  <c r="G174" i="1"/>
  <c r="G175" i="1" s="1"/>
  <c r="H176" i="1" l="1"/>
  <c r="G176" i="1"/>
  <c r="G177" i="1" s="1"/>
  <c r="K174" i="1"/>
  <c r="K175" i="1" s="1"/>
  <c r="M174" i="1"/>
  <c r="K176" i="1" l="1"/>
  <c r="K177" i="1" s="1"/>
  <c r="M176" i="1"/>
  <c r="H178" i="1"/>
  <c r="G178" i="1"/>
  <c r="G179" i="1" s="1"/>
  <c r="H180" i="1" l="1"/>
  <c r="G180" i="1"/>
  <c r="G181" i="1" s="1"/>
  <c r="K178" i="1"/>
  <c r="K179" i="1" s="1"/>
  <c r="M178" i="1"/>
  <c r="K180" i="1" l="1"/>
  <c r="K181" i="1" s="1"/>
  <c r="M180" i="1"/>
  <c r="H182" i="1"/>
  <c r="G182" i="1"/>
  <c r="G183" i="1" s="1"/>
  <c r="K182" i="1" l="1"/>
  <c r="K183" i="1" s="1"/>
  <c r="M182" i="1"/>
  <c r="H184" i="1"/>
  <c r="G184" i="1"/>
  <c r="G185" i="1" s="1"/>
  <c r="H186" i="1" l="1"/>
  <c r="G186" i="1"/>
  <c r="G187" i="1" s="1"/>
  <c r="K184" i="1"/>
  <c r="K185" i="1" s="1"/>
  <c r="M184" i="1"/>
  <c r="K186" i="1" l="1"/>
  <c r="K187" i="1" s="1"/>
  <c r="M186" i="1"/>
  <c r="H188" i="1"/>
  <c r="G188" i="1"/>
  <c r="G189" i="1" s="1"/>
  <c r="K188" i="1" l="1"/>
  <c r="K189" i="1" s="1"/>
  <c r="M188" i="1"/>
  <c r="H190" i="1"/>
  <c r="G190" i="1"/>
  <c r="G191" i="1" s="1"/>
  <c r="H192" i="1" l="1"/>
  <c r="G192" i="1"/>
  <c r="G193" i="1" s="1"/>
  <c r="K190" i="1"/>
  <c r="K191" i="1" s="1"/>
  <c r="M190" i="1"/>
  <c r="K192" i="1" l="1"/>
  <c r="K193" i="1" s="1"/>
  <c r="M192" i="1"/>
  <c r="H194" i="1"/>
  <c r="G194" i="1"/>
  <c r="G195" i="1" s="1"/>
  <c r="K194" i="1" l="1"/>
  <c r="K195" i="1" s="1"/>
  <c r="M194" i="1"/>
  <c r="H196" i="1"/>
  <c r="G196" i="1"/>
  <c r="G197" i="1" s="1"/>
  <c r="H198" i="1" l="1"/>
  <c r="G198" i="1"/>
  <c r="G199" i="1" s="1"/>
  <c r="K196" i="1"/>
  <c r="K197" i="1" s="1"/>
  <c r="M196" i="1"/>
  <c r="K198" i="1" l="1"/>
  <c r="K199" i="1" s="1"/>
  <c r="M198" i="1"/>
  <c r="H200" i="1"/>
  <c r="G200" i="1"/>
  <c r="G201" i="1" s="1"/>
  <c r="K200" i="1" l="1"/>
  <c r="K201" i="1" s="1"/>
  <c r="M200" i="1"/>
  <c r="H202" i="1"/>
  <c r="G202" i="1"/>
  <c r="G203" i="1" s="1"/>
  <c r="K202" i="1" l="1"/>
  <c r="K203" i="1" s="1"/>
  <c r="M202" i="1"/>
  <c r="H204" i="1"/>
  <c r="G204" i="1"/>
  <c r="G205" i="1" s="1"/>
  <c r="H206" i="1" l="1"/>
  <c r="G206" i="1"/>
  <c r="G207" i="1" s="1"/>
  <c r="K204" i="1"/>
  <c r="K205" i="1" s="1"/>
  <c r="M204" i="1"/>
  <c r="K206" i="1" l="1"/>
  <c r="K207" i="1" s="1"/>
  <c r="M206" i="1"/>
  <c r="H208" i="1"/>
  <c r="G208" i="1"/>
  <c r="G209" i="1" s="1"/>
  <c r="H210" i="1" l="1"/>
  <c r="G210" i="1"/>
  <c r="G211" i="1" s="1"/>
  <c r="K208" i="1"/>
  <c r="K209" i="1" s="1"/>
  <c r="M208" i="1"/>
  <c r="K210" i="1" l="1"/>
  <c r="K211" i="1" s="1"/>
  <c r="M210" i="1"/>
  <c r="H212" i="1"/>
  <c r="G212" i="1"/>
  <c r="G213" i="1" s="1"/>
  <c r="H214" i="1" l="1"/>
  <c r="G214" i="1"/>
  <c r="G215" i="1" s="1"/>
  <c r="K212" i="1"/>
  <c r="K213" i="1" s="1"/>
  <c r="M212" i="1"/>
  <c r="K214" i="1" l="1"/>
  <c r="K215" i="1" s="1"/>
  <c r="M214" i="1"/>
  <c r="H216" i="1"/>
  <c r="G216" i="1"/>
  <c r="G217" i="1" s="1"/>
  <c r="H218" i="1" l="1"/>
  <c r="G218" i="1"/>
  <c r="G219" i="1" s="1"/>
  <c r="K216" i="1"/>
  <c r="K217" i="1" s="1"/>
  <c r="M216" i="1"/>
  <c r="K218" i="1" l="1"/>
  <c r="K219" i="1" s="1"/>
  <c r="M218" i="1"/>
  <c r="H220" i="1"/>
  <c r="G220" i="1"/>
  <c r="G221" i="1" s="1"/>
  <c r="H222" i="1" l="1"/>
  <c r="G222" i="1"/>
  <c r="G223" i="1" s="1"/>
  <c r="K220" i="1"/>
  <c r="K221" i="1" s="1"/>
  <c r="M220" i="1"/>
  <c r="K222" i="1" l="1"/>
  <c r="K223" i="1" s="1"/>
  <c r="M222" i="1"/>
  <c r="H224" i="1"/>
  <c r="G224" i="1"/>
  <c r="G225" i="1" s="1"/>
  <c r="H226" i="1" l="1"/>
  <c r="G226" i="1"/>
  <c r="G227" i="1" s="1"/>
  <c r="K224" i="1"/>
  <c r="K225" i="1" s="1"/>
  <c r="M224" i="1"/>
  <c r="K226" i="1" l="1"/>
  <c r="K227" i="1" s="1"/>
  <c r="M226" i="1"/>
  <c r="H228" i="1"/>
  <c r="G228" i="1"/>
  <c r="G229" i="1" s="1"/>
  <c r="H230" i="1" l="1"/>
  <c r="G230" i="1"/>
  <c r="G231" i="1" s="1"/>
  <c r="K228" i="1"/>
  <c r="K229" i="1" s="1"/>
  <c r="M228" i="1"/>
  <c r="K230" i="1" l="1"/>
  <c r="K231" i="1" s="1"/>
  <c r="M230" i="1"/>
  <c r="H232" i="1"/>
  <c r="G232" i="1"/>
  <c r="G233" i="1" s="1"/>
  <c r="H234" i="1" l="1"/>
  <c r="G234" i="1"/>
  <c r="G235" i="1" s="1"/>
  <c r="K232" i="1"/>
  <c r="K233" i="1" s="1"/>
  <c r="M232" i="1"/>
  <c r="H236" i="1" l="1"/>
  <c r="G236" i="1"/>
  <c r="G237" i="1" s="1"/>
  <c r="K234" i="1"/>
  <c r="K235" i="1" s="1"/>
  <c r="M234" i="1"/>
  <c r="K236" i="1" l="1"/>
  <c r="K237" i="1" s="1"/>
  <c r="M236" i="1"/>
  <c r="H238" i="1"/>
  <c r="G238" i="1"/>
  <c r="G239" i="1" s="1"/>
  <c r="H240" i="1" l="1"/>
  <c r="G240" i="1"/>
  <c r="G241" i="1" s="1"/>
  <c r="K238" i="1"/>
  <c r="K239" i="1" s="1"/>
  <c r="M238" i="1"/>
  <c r="K240" i="1" l="1"/>
  <c r="K241" i="1" s="1"/>
  <c r="M240" i="1"/>
  <c r="H242" i="1"/>
  <c r="G242" i="1"/>
  <c r="G243" i="1" s="1"/>
  <c r="H244" i="1" l="1"/>
  <c r="G244" i="1"/>
  <c r="G245" i="1" s="1"/>
  <c r="K242" i="1"/>
  <c r="K243" i="1" s="1"/>
  <c r="M242" i="1"/>
  <c r="K244" i="1" l="1"/>
  <c r="K245" i="1" s="1"/>
  <c r="M244" i="1"/>
  <c r="H246" i="1"/>
  <c r="G246" i="1"/>
  <c r="G247" i="1" s="1"/>
  <c r="H248" i="1" l="1"/>
  <c r="G248" i="1"/>
  <c r="G249" i="1" s="1"/>
  <c r="K246" i="1"/>
  <c r="K247" i="1" s="1"/>
  <c r="M246" i="1"/>
  <c r="H250" i="1" l="1"/>
  <c r="G250" i="1"/>
  <c r="G251" i="1" s="1"/>
  <c r="K248" i="1"/>
  <c r="K249" i="1" s="1"/>
  <c r="M249" i="1"/>
  <c r="M248" i="1"/>
  <c r="H252" i="1" l="1"/>
  <c r="G252" i="1"/>
  <c r="G253" i="1" s="1"/>
  <c r="K250" i="1"/>
  <c r="K251" i="1" s="1"/>
  <c r="M250" i="1"/>
  <c r="H254" i="1" l="1"/>
  <c r="G254" i="1"/>
  <c r="G255" i="1" s="1"/>
  <c r="K252" i="1"/>
  <c r="K253" i="1" s="1"/>
  <c r="M253" i="1"/>
  <c r="M252" i="1"/>
  <c r="K254" i="1" l="1"/>
  <c r="K255" i="1" s="1"/>
  <c r="M254" i="1"/>
  <c r="H256" i="1"/>
  <c r="G256" i="1"/>
  <c r="G257" i="1" s="1"/>
  <c r="H258" i="1" l="1"/>
  <c r="G258" i="1"/>
  <c r="G259" i="1" s="1"/>
  <c r="K256" i="1"/>
  <c r="K257" i="1" s="1"/>
  <c r="M257" i="1"/>
  <c r="M256" i="1"/>
  <c r="K258" i="1" l="1"/>
  <c r="K259" i="1" s="1"/>
  <c r="M258" i="1"/>
  <c r="H260" i="1"/>
  <c r="G260" i="1"/>
  <c r="G261" i="1" s="1"/>
  <c r="H262" i="1" l="1"/>
  <c r="G262" i="1"/>
  <c r="G263" i="1" s="1"/>
  <c r="K260" i="1"/>
  <c r="K261" i="1" s="1"/>
  <c r="M260" i="1"/>
  <c r="M261" i="1"/>
  <c r="K262" i="1" l="1"/>
  <c r="K263" i="1" s="1"/>
  <c r="M262" i="1"/>
  <c r="H264" i="1"/>
  <c r="G264" i="1"/>
  <c r="G265" i="1" s="1"/>
  <c r="H266" i="1" l="1"/>
  <c r="G266" i="1"/>
  <c r="G267" i="1" s="1"/>
  <c r="K264" i="1"/>
  <c r="K265" i="1" s="1"/>
  <c r="M265" i="1"/>
  <c r="M264" i="1"/>
  <c r="K266" i="1" l="1"/>
  <c r="K267" i="1" s="1"/>
  <c r="M266" i="1"/>
  <c r="H268" i="1"/>
  <c r="G268" i="1"/>
  <c r="G269" i="1" s="1"/>
  <c r="H270" i="1" l="1"/>
  <c r="G270" i="1"/>
  <c r="G271" i="1" s="1"/>
  <c r="K268" i="1"/>
  <c r="K269" i="1" s="1"/>
  <c r="M268" i="1"/>
  <c r="M269" i="1"/>
  <c r="H272" i="1" l="1"/>
  <c r="G272" i="1"/>
  <c r="G273" i="1" s="1"/>
  <c r="K270" i="1"/>
  <c r="K271" i="1" s="1"/>
  <c r="M270" i="1"/>
  <c r="K272" i="1" l="1"/>
  <c r="K273" i="1" s="1"/>
  <c r="M273" i="1"/>
  <c r="M272" i="1"/>
  <c r="H274" i="1"/>
  <c r="G274" i="1"/>
  <c r="G275" i="1" s="1"/>
  <c r="H276" i="1" l="1"/>
  <c r="G276" i="1"/>
  <c r="G277" i="1" s="1"/>
  <c r="K274" i="1"/>
  <c r="K275" i="1" s="1"/>
  <c r="M274" i="1"/>
  <c r="H278" i="1" l="1"/>
  <c r="G278" i="1"/>
  <c r="G279" i="1" s="1"/>
  <c r="K276" i="1"/>
  <c r="K277" i="1" s="1"/>
  <c r="M277" i="1"/>
  <c r="M276" i="1"/>
  <c r="K278" i="1" l="1"/>
  <c r="K279" i="1" s="1"/>
  <c r="M278" i="1"/>
  <c r="H280" i="1"/>
  <c r="G280" i="1"/>
  <c r="G281" i="1" s="1"/>
  <c r="H282" i="1" l="1"/>
  <c r="G282" i="1"/>
  <c r="G283" i="1" s="1"/>
  <c r="K280" i="1"/>
  <c r="K281" i="1" s="1"/>
  <c r="M281" i="1"/>
  <c r="M280" i="1"/>
  <c r="K282" i="1" l="1"/>
  <c r="K283" i="1" s="1"/>
  <c r="M282" i="1"/>
  <c r="H284" i="1"/>
  <c r="G284" i="1"/>
  <c r="G285" i="1" s="1"/>
  <c r="H286" i="1" l="1"/>
  <c r="G286" i="1"/>
  <c r="G287" i="1" s="1"/>
  <c r="K284" i="1"/>
  <c r="K285" i="1" s="1"/>
  <c r="M285" i="1"/>
  <c r="M284" i="1"/>
  <c r="K286" i="1" l="1"/>
  <c r="K287" i="1" s="1"/>
  <c r="M286" i="1"/>
  <c r="H288" i="1"/>
  <c r="G288" i="1"/>
  <c r="G289" i="1" s="1"/>
  <c r="H290" i="1" l="1"/>
  <c r="G290" i="1"/>
  <c r="G291" i="1" s="1"/>
  <c r="K288" i="1"/>
  <c r="K289" i="1" s="1"/>
  <c r="M289" i="1"/>
  <c r="M288" i="1"/>
  <c r="H292" i="1" l="1"/>
  <c r="G292" i="1"/>
  <c r="G293" i="1" s="1"/>
  <c r="K290" i="1"/>
  <c r="K291" i="1" s="1"/>
  <c r="M290" i="1"/>
  <c r="H294" i="1" l="1"/>
  <c r="G294" i="1"/>
  <c r="G295" i="1" s="1"/>
  <c r="K292" i="1"/>
  <c r="K293" i="1" s="1"/>
  <c r="M293" i="1"/>
  <c r="M292" i="1"/>
  <c r="K294" i="1" l="1"/>
  <c r="K295" i="1" s="1"/>
  <c r="M294" i="1"/>
  <c r="H296" i="1"/>
  <c r="G296" i="1"/>
  <c r="G297" i="1" s="1"/>
  <c r="H298" i="1" l="1"/>
  <c r="G298" i="1"/>
  <c r="G299" i="1" s="1"/>
  <c r="K296" i="1"/>
  <c r="K297" i="1" s="1"/>
  <c r="M297" i="1"/>
  <c r="M296" i="1"/>
  <c r="K298" i="1" l="1"/>
  <c r="K299" i="1" s="1"/>
  <c r="M298" i="1"/>
  <c r="H300" i="1"/>
  <c r="G300" i="1"/>
  <c r="G301" i="1" s="1"/>
  <c r="H302" i="1" l="1"/>
  <c r="G302" i="1"/>
  <c r="G303" i="1" s="1"/>
  <c r="K300" i="1"/>
  <c r="K301" i="1" s="1"/>
  <c r="M300" i="1"/>
  <c r="M301" i="1"/>
  <c r="H304" i="1" l="1"/>
  <c r="G304" i="1"/>
  <c r="G305" i="1" s="1"/>
  <c r="K302" i="1"/>
  <c r="K303" i="1" s="1"/>
  <c r="M302" i="1"/>
  <c r="H306" i="1" l="1"/>
  <c r="G306" i="1"/>
  <c r="G307" i="1" s="1"/>
  <c r="K304" i="1"/>
  <c r="K305" i="1" s="1"/>
  <c r="M305" i="1"/>
  <c r="M304" i="1"/>
  <c r="H308" i="1" l="1"/>
  <c r="G308" i="1"/>
  <c r="G309" i="1" s="1"/>
  <c r="K306" i="1"/>
  <c r="K307" i="1" s="1"/>
  <c r="M306" i="1"/>
  <c r="K308" i="1" l="1"/>
  <c r="K309" i="1" s="1"/>
  <c r="M309" i="1"/>
  <c r="M308" i="1"/>
  <c r="H310" i="1"/>
  <c r="G310" i="1"/>
  <c r="G311" i="1" s="1"/>
  <c r="H312" i="1" l="1"/>
  <c r="G312" i="1"/>
  <c r="G313" i="1" s="1"/>
  <c r="K310" i="1"/>
  <c r="K311" i="1" s="1"/>
  <c r="M310" i="1"/>
  <c r="K312" i="1" l="1"/>
  <c r="K313" i="1" s="1"/>
  <c r="M313" i="1"/>
  <c r="M312" i="1"/>
  <c r="H314" i="1"/>
  <c r="G314" i="1"/>
  <c r="G315" i="1" s="1"/>
  <c r="H316" i="1" l="1"/>
  <c r="G316" i="1"/>
  <c r="G317" i="1" s="1"/>
  <c r="K314" i="1"/>
  <c r="K315" i="1" s="1"/>
  <c r="M314" i="1"/>
  <c r="K316" i="1" l="1"/>
  <c r="K317" i="1" s="1"/>
  <c r="M317" i="1"/>
  <c r="M316" i="1"/>
  <c r="H318" i="1"/>
  <c r="G318" i="1"/>
  <c r="G319" i="1" s="1"/>
  <c r="H320" i="1" l="1"/>
  <c r="G320" i="1"/>
  <c r="G321" i="1" s="1"/>
  <c r="K318" i="1"/>
  <c r="K319" i="1" s="1"/>
  <c r="M318" i="1"/>
  <c r="K320" i="1" l="1"/>
  <c r="K321" i="1" s="1"/>
  <c r="M321" i="1"/>
  <c r="M320" i="1"/>
  <c r="H322" i="1"/>
  <c r="G322" i="1"/>
  <c r="G323" i="1" s="1"/>
  <c r="H324" i="1" l="1"/>
  <c r="G324" i="1"/>
  <c r="G325" i="1" s="1"/>
  <c r="K322" i="1"/>
  <c r="K323" i="1" s="1"/>
  <c r="M322" i="1"/>
  <c r="K324" i="1" l="1"/>
  <c r="K325" i="1" s="1"/>
  <c r="M324" i="1"/>
  <c r="M325" i="1"/>
  <c r="H326" i="1"/>
  <c r="G326" i="1"/>
  <c r="G327" i="1" s="1"/>
  <c r="H328" i="1" l="1"/>
  <c r="G328" i="1"/>
  <c r="G329" i="1" s="1"/>
  <c r="K326" i="1"/>
  <c r="K327" i="1" s="1"/>
  <c r="M326" i="1"/>
  <c r="K328" i="1" l="1"/>
  <c r="K329" i="1" s="1"/>
  <c r="M329" i="1"/>
  <c r="M328" i="1"/>
  <c r="H330" i="1"/>
  <c r="G330" i="1"/>
  <c r="G331" i="1" s="1"/>
  <c r="H332" i="1" l="1"/>
  <c r="G332" i="1"/>
  <c r="G333" i="1" s="1"/>
  <c r="K330" i="1"/>
  <c r="K331" i="1" s="1"/>
  <c r="M330" i="1"/>
  <c r="H334" i="1" l="1"/>
  <c r="G334" i="1"/>
  <c r="G335" i="1" s="1"/>
  <c r="K332" i="1"/>
  <c r="K333" i="1" s="1"/>
  <c r="M332" i="1"/>
  <c r="M333" i="1"/>
  <c r="K334" i="1" l="1"/>
  <c r="K335" i="1" s="1"/>
  <c r="M334" i="1"/>
  <c r="H336" i="1"/>
  <c r="G336" i="1"/>
  <c r="G337" i="1" s="1"/>
  <c r="H338" i="1" l="1"/>
  <c r="G338" i="1"/>
  <c r="G339" i="1" s="1"/>
  <c r="K336" i="1"/>
  <c r="K337" i="1" s="1"/>
  <c r="M337" i="1"/>
  <c r="M336" i="1"/>
  <c r="K338" i="1" l="1"/>
  <c r="K339" i="1" s="1"/>
  <c r="M338" i="1"/>
  <c r="H340" i="1"/>
  <c r="G340" i="1"/>
  <c r="G341" i="1" s="1"/>
  <c r="H342" i="1" l="1"/>
  <c r="G342" i="1"/>
  <c r="G343" i="1" s="1"/>
  <c r="K340" i="1"/>
  <c r="K341" i="1" s="1"/>
  <c r="M341" i="1"/>
  <c r="M340" i="1"/>
  <c r="H344" i="1" l="1"/>
  <c r="G344" i="1"/>
  <c r="G345" i="1" s="1"/>
  <c r="K342" i="1"/>
  <c r="K343" i="1" s="1"/>
  <c r="M342" i="1"/>
  <c r="H346" i="1" l="1"/>
  <c r="G346" i="1"/>
  <c r="G347" i="1" s="1"/>
  <c r="K344" i="1"/>
  <c r="K345" i="1" s="1"/>
  <c r="M345" i="1"/>
  <c r="M344" i="1"/>
  <c r="H348" i="1" l="1"/>
  <c r="G348" i="1"/>
  <c r="G349" i="1" s="1"/>
  <c r="K346" i="1"/>
  <c r="K347" i="1" s="1"/>
  <c r="M346" i="1"/>
  <c r="K348" i="1" l="1"/>
  <c r="K349" i="1" s="1"/>
  <c r="M349" i="1"/>
  <c r="M348" i="1"/>
  <c r="H350" i="1"/>
  <c r="G350" i="1"/>
  <c r="G351" i="1" s="1"/>
  <c r="H352" i="1" l="1"/>
  <c r="G352" i="1"/>
  <c r="G353" i="1" s="1"/>
  <c r="K350" i="1"/>
  <c r="K351" i="1" s="1"/>
  <c r="M350" i="1"/>
  <c r="K352" i="1" l="1"/>
  <c r="K353" i="1" s="1"/>
  <c r="M353" i="1"/>
  <c r="M352" i="1"/>
  <c r="H354" i="1"/>
  <c r="G354" i="1"/>
  <c r="G355" i="1" s="1"/>
  <c r="H356" i="1" l="1"/>
  <c r="G356" i="1"/>
  <c r="G357" i="1" s="1"/>
  <c r="K354" i="1"/>
  <c r="K355" i="1" s="1"/>
  <c r="M354" i="1"/>
  <c r="K356" i="1" l="1"/>
  <c r="K357" i="1" s="1"/>
  <c r="M357" i="1"/>
  <c r="M356" i="1"/>
  <c r="H358" i="1"/>
  <c r="G358" i="1"/>
  <c r="G359" i="1" s="1"/>
  <c r="H360" i="1" l="1"/>
  <c r="G360" i="1"/>
  <c r="G361" i="1" s="1"/>
  <c r="K358" i="1"/>
  <c r="K359" i="1" s="1"/>
  <c r="M358" i="1"/>
  <c r="K360" i="1" l="1"/>
  <c r="K361" i="1" s="1"/>
  <c r="M361" i="1"/>
  <c r="M360" i="1"/>
  <c r="H362" i="1"/>
  <c r="G362" i="1"/>
  <c r="G363" i="1" s="1"/>
  <c r="H364" i="1" l="1"/>
  <c r="G364" i="1"/>
  <c r="G365" i="1" s="1"/>
  <c r="K362" i="1"/>
  <c r="K363" i="1" s="1"/>
  <c r="M362" i="1"/>
  <c r="K364" i="1" l="1"/>
  <c r="K365" i="1" s="1"/>
  <c r="M364" i="1"/>
  <c r="M365" i="1"/>
  <c r="H366" i="1"/>
  <c r="G366" i="1"/>
  <c r="G367" i="1" s="1"/>
  <c r="H368" i="1" l="1"/>
  <c r="G368" i="1"/>
  <c r="G369" i="1" s="1"/>
  <c r="K366" i="1"/>
  <c r="K367" i="1" s="1"/>
  <c r="M366" i="1"/>
  <c r="K368" i="1" l="1"/>
  <c r="K369" i="1" s="1"/>
  <c r="M369" i="1"/>
  <c r="M368" i="1"/>
  <c r="H370" i="1"/>
  <c r="G370" i="1"/>
  <c r="G371" i="1" s="1"/>
  <c r="H372" i="1" l="1"/>
  <c r="G372" i="1"/>
  <c r="G373" i="1" s="1"/>
  <c r="K370" i="1"/>
  <c r="K371" i="1" s="1"/>
  <c r="M370" i="1"/>
  <c r="K372" i="1" l="1"/>
  <c r="K373" i="1" s="1"/>
  <c r="M373" i="1"/>
  <c r="M372" i="1"/>
  <c r="H374" i="1"/>
  <c r="G374" i="1"/>
  <c r="G375" i="1" s="1"/>
  <c r="H376" i="1" l="1"/>
  <c r="G376" i="1"/>
  <c r="G377" i="1" s="1"/>
  <c r="K374" i="1"/>
  <c r="K375" i="1" s="1"/>
  <c r="M374" i="1"/>
  <c r="K376" i="1" l="1"/>
  <c r="K377" i="1" s="1"/>
  <c r="M377" i="1"/>
  <c r="M376" i="1"/>
  <c r="H378" i="1"/>
  <c r="G378" i="1"/>
  <c r="G379" i="1" s="1"/>
  <c r="H380" i="1" l="1"/>
  <c r="G380" i="1"/>
  <c r="G381" i="1" s="1"/>
  <c r="K378" i="1"/>
  <c r="K379" i="1" s="1"/>
  <c r="M378" i="1"/>
  <c r="H382" i="1" l="1"/>
  <c r="G382" i="1"/>
  <c r="G383" i="1" s="1"/>
  <c r="K380" i="1"/>
  <c r="K381" i="1" s="1"/>
  <c r="M381" i="1"/>
  <c r="M380" i="1"/>
  <c r="H384" i="1" l="1"/>
  <c r="G384" i="1"/>
  <c r="G385" i="1" s="1"/>
  <c r="K382" i="1"/>
  <c r="K383" i="1" s="1"/>
  <c r="M382" i="1"/>
  <c r="K384" i="1" l="1"/>
  <c r="K385" i="1" s="1"/>
  <c r="M385" i="1"/>
  <c r="M384" i="1"/>
  <c r="H386" i="1"/>
  <c r="G386" i="1"/>
  <c r="G387" i="1" s="1"/>
  <c r="H388" i="1" l="1"/>
  <c r="G388" i="1"/>
  <c r="G389" i="1" s="1"/>
  <c r="K386" i="1"/>
  <c r="K387" i="1" s="1"/>
  <c r="M386" i="1"/>
  <c r="K388" i="1" l="1"/>
  <c r="K389" i="1" s="1"/>
  <c r="M388" i="1"/>
  <c r="M389" i="1"/>
  <c r="H390" i="1"/>
  <c r="G390" i="1"/>
  <c r="G391" i="1" s="1"/>
  <c r="H392" i="1" l="1"/>
  <c r="G392" i="1"/>
  <c r="G393" i="1" s="1"/>
  <c r="K390" i="1"/>
  <c r="K391" i="1" s="1"/>
  <c r="M390" i="1"/>
  <c r="K392" i="1" l="1"/>
  <c r="K393" i="1" s="1"/>
  <c r="M393" i="1"/>
  <c r="M392" i="1"/>
  <c r="H394" i="1"/>
  <c r="G394" i="1"/>
  <c r="G395" i="1" s="1"/>
  <c r="H396" i="1" l="1"/>
  <c r="G396" i="1"/>
  <c r="G397" i="1" s="1"/>
  <c r="K394" i="1"/>
  <c r="K395" i="1" s="1"/>
  <c r="M394" i="1"/>
  <c r="H398" i="1" l="1"/>
  <c r="G398" i="1"/>
  <c r="G399" i="1" s="1"/>
  <c r="K396" i="1"/>
  <c r="K397" i="1" s="1"/>
  <c r="M396" i="1"/>
  <c r="M397" i="1"/>
  <c r="K398" i="1" l="1"/>
  <c r="K399" i="1" s="1"/>
  <c r="M398" i="1"/>
  <c r="H400" i="1"/>
  <c r="G400" i="1"/>
  <c r="G401" i="1" s="1"/>
  <c r="H402" i="1" l="1"/>
  <c r="G402" i="1"/>
  <c r="G403" i="1" s="1"/>
  <c r="K400" i="1"/>
  <c r="K401" i="1" s="1"/>
  <c r="M401" i="1"/>
  <c r="M400" i="1"/>
  <c r="K402" i="1" l="1"/>
  <c r="K403" i="1" s="1"/>
  <c r="M402" i="1"/>
  <c r="H404" i="1"/>
  <c r="G404" i="1"/>
  <c r="G405" i="1" s="1"/>
  <c r="H406" i="1" l="1"/>
  <c r="G406" i="1"/>
  <c r="G407" i="1" s="1"/>
  <c r="K404" i="1"/>
  <c r="K405" i="1" s="1"/>
  <c r="M405" i="1"/>
  <c r="M404" i="1"/>
  <c r="K406" i="1" l="1"/>
  <c r="K407" i="1" s="1"/>
  <c r="M406" i="1"/>
  <c r="H408" i="1"/>
  <c r="G408" i="1"/>
  <c r="G409" i="1" s="1"/>
  <c r="H410" i="1" l="1"/>
  <c r="G410" i="1"/>
  <c r="G411" i="1" s="1"/>
  <c r="K408" i="1"/>
  <c r="K409" i="1" s="1"/>
  <c r="M409" i="1"/>
  <c r="M408" i="1"/>
  <c r="H412" i="1" l="1"/>
  <c r="G412" i="1"/>
  <c r="G413" i="1" s="1"/>
  <c r="K410" i="1"/>
  <c r="K411" i="1" s="1"/>
  <c r="M410" i="1"/>
  <c r="K412" i="1" l="1"/>
  <c r="K413" i="1" s="1"/>
  <c r="M413" i="1"/>
  <c r="M412" i="1"/>
  <c r="H414" i="1"/>
  <c r="G414" i="1"/>
  <c r="G415" i="1" s="1"/>
  <c r="H416" i="1" l="1"/>
  <c r="G416" i="1"/>
  <c r="G417" i="1" s="1"/>
  <c r="K414" i="1"/>
  <c r="K415" i="1" s="1"/>
  <c r="M414" i="1"/>
  <c r="K416" i="1" l="1"/>
  <c r="K417" i="1" s="1"/>
  <c r="M417" i="1"/>
  <c r="M416" i="1"/>
  <c r="H418" i="1"/>
  <c r="G418" i="1"/>
  <c r="G419" i="1" s="1"/>
  <c r="H420" i="1" l="1"/>
  <c r="G420" i="1"/>
  <c r="G421" i="1" s="1"/>
  <c r="K418" i="1"/>
  <c r="K419" i="1" s="1"/>
  <c r="M418" i="1"/>
  <c r="K420" i="1" l="1"/>
  <c r="K421" i="1" s="1"/>
  <c r="M420" i="1"/>
  <c r="M421" i="1"/>
  <c r="H422" i="1"/>
  <c r="G422" i="1"/>
  <c r="G423" i="1" s="1"/>
  <c r="H424" i="1" l="1"/>
  <c r="G424" i="1"/>
  <c r="G425" i="1" s="1"/>
  <c r="K422" i="1"/>
  <c r="K423" i="1" s="1"/>
  <c r="M422" i="1"/>
  <c r="K424" i="1" l="1"/>
  <c r="K425" i="1" s="1"/>
  <c r="M425" i="1"/>
  <c r="M424" i="1"/>
  <c r="H426" i="1"/>
  <c r="G426" i="1"/>
  <c r="G427" i="1" s="1"/>
  <c r="K426" i="1" l="1"/>
  <c r="K427" i="1" s="1"/>
  <c r="M426" i="1"/>
</calcChain>
</file>

<file path=xl/sharedStrings.xml><?xml version="1.0" encoding="utf-8"?>
<sst xmlns="http://schemas.openxmlformats.org/spreadsheetml/2006/main" count="4175" uniqueCount="870">
  <si>
    <t>Sampling date and location</t>
  </si>
  <si>
    <t>Sample name/ ID</t>
  </si>
  <si>
    <t>Sampling date</t>
  </si>
  <si>
    <t>GPS Log</t>
  </si>
  <si>
    <t>Season</t>
  </si>
  <si>
    <t>Model number and manufacturer</t>
  </si>
  <si>
    <t>Mesh</t>
  </si>
  <si>
    <t>Tow direction</t>
  </si>
  <si>
    <t>Blank tests</t>
  </si>
  <si>
    <t>Whether or not blank tests were conducted</t>
  </si>
  <si>
    <t>Results</t>
  </si>
  <si>
    <t>Beaufort scale</t>
  </si>
  <si>
    <t>Vessel movements</t>
  </si>
  <si>
    <t>Method or equipment of splitting</t>
  </si>
  <si>
    <t>Type of pretreatment</t>
  </si>
  <si>
    <t>Method of composition analysis</t>
  </si>
  <si>
    <t>QA/QC</t>
  </si>
  <si>
    <t>Whether or not spiked recovery tests were conducted</t>
  </si>
  <si>
    <t>Organization</t>
  </si>
  <si>
    <t>Refernce</t>
  </si>
  <si>
    <t>Sampling Time</t>
  </si>
  <si>
    <t>Sampling Location</t>
  </si>
  <si>
    <t>GPS_Lon Int</t>
  </si>
  <si>
    <t>GPS_Lat Fin</t>
  </si>
  <si>
    <t>GPS_Lon Fin</t>
  </si>
  <si>
    <t>Mesh Side or diagonal</t>
  </si>
  <si>
    <t>Mesh Model</t>
  </si>
  <si>
    <t>Blank test: conducted or not</t>
  </si>
  <si>
    <t>Results of the blank test</t>
  </si>
  <si>
    <t xml:space="preserve">Other water quality data 1: </t>
  </si>
  <si>
    <t xml:space="preserve">Other water quality data 2: </t>
  </si>
  <si>
    <t xml:space="preserve">Other water quality data 3: </t>
  </si>
  <si>
    <t xml:space="preserve">Other water quality data 4: </t>
  </si>
  <si>
    <t>State of floating debris</t>
  </si>
  <si>
    <t>Density separation conducted or not</t>
  </si>
  <si>
    <t>Solution type for density separation</t>
  </si>
  <si>
    <t>Reaction time (min)</t>
  </si>
  <si>
    <t>Sample splitting conducted or not</t>
  </si>
  <si>
    <t xml:space="preserve">Estimated error range of splitting </t>
  </si>
  <si>
    <t>Pretreatment conducted or not</t>
  </si>
  <si>
    <t>Composition analysis conducted or not</t>
  </si>
  <si>
    <t>Methods of weight measurements</t>
  </si>
  <si>
    <t>Blank tests _Conducted or not</t>
  </si>
  <si>
    <t>Blank tests_Results</t>
  </si>
  <si>
    <t>Spiked recovery tests_Conducted or not</t>
  </si>
  <si>
    <t>O</t>
    <phoneticPr fontId="1"/>
  </si>
  <si>
    <t>Spiked recovery tests</t>
  </si>
  <si>
    <t>Maximum Feret's diameter d&lt;1.0mm</t>
    <phoneticPr fontId="1"/>
  </si>
  <si>
    <t>Total (maximum Feret's diameter d&lt;5.0mm)</t>
    <phoneticPr fontId="1"/>
  </si>
  <si>
    <t>Weight and number of plastic particles</t>
    <phoneticPr fontId="1"/>
  </si>
  <si>
    <t>Counting and measuring sizes of particles</t>
    <phoneticPr fontId="1"/>
  </si>
  <si>
    <t>-</t>
    <phoneticPr fontId="1"/>
  </si>
  <si>
    <t>Data ID</t>
  </si>
  <si>
    <t>Data Provider</t>
    <phoneticPr fontId="1"/>
  </si>
  <si>
    <t>Name</t>
    <phoneticPr fontId="1"/>
  </si>
  <si>
    <t>Location</t>
    <phoneticPr fontId="1"/>
  </si>
  <si>
    <t>Location code</t>
    <phoneticPr fontId="1"/>
  </si>
  <si>
    <t>Organization code</t>
    <phoneticPr fontId="1"/>
  </si>
  <si>
    <t>DOI</t>
    <phoneticPr fontId="1"/>
  </si>
  <si>
    <t>Data grade</t>
    <phoneticPr fontId="1"/>
  </si>
  <si>
    <t>Provid ID</t>
    <phoneticPr fontId="1"/>
  </si>
  <si>
    <t>Basic Information</t>
    <phoneticPr fontId="1"/>
  </si>
  <si>
    <t>Data version</t>
    <phoneticPr fontId="1"/>
  </si>
  <si>
    <t>Release Date</t>
    <phoneticPr fontId="1"/>
  </si>
  <si>
    <t>E</t>
  </si>
  <si>
    <t>d&lt;5.0mm</t>
    <phoneticPr fontId="1"/>
  </si>
  <si>
    <t>Sample name/ ID</t>
    <phoneticPr fontId="1"/>
  </si>
  <si>
    <t>Creativecommons license</t>
    <phoneticPr fontId="1"/>
  </si>
  <si>
    <t>Remarks</t>
    <phoneticPr fontId="1"/>
  </si>
  <si>
    <t>tinyint</t>
    <phoneticPr fontId="1"/>
  </si>
  <si>
    <t>int</t>
    <phoneticPr fontId="1"/>
  </si>
  <si>
    <t>datetime</t>
    <phoneticPr fontId="1"/>
  </si>
  <si>
    <t>varchar</t>
  </si>
  <si>
    <t>varchar</t>
    <phoneticPr fontId="1"/>
  </si>
  <si>
    <t>Cruise name</t>
    <phoneticPr fontId="1"/>
  </si>
  <si>
    <t>text</t>
    <phoneticPr fontId="1"/>
  </si>
  <si>
    <t>time</t>
    <phoneticPr fontId="1"/>
  </si>
  <si>
    <t>float</t>
  </si>
  <si>
    <t>Tow direction</t>
    <phoneticPr fontId="1"/>
  </si>
  <si>
    <t>Vessels movements</t>
    <phoneticPr fontId="1"/>
  </si>
  <si>
    <r>
      <rPr>
        <sz val="9"/>
        <color theme="1"/>
        <rFont val="ＭＳ 明朝"/>
        <family val="2"/>
        <charset val="128"/>
      </rPr>
      <t>整数</t>
    </r>
    <rPh sb="0" eb="2">
      <t>セイスウ</t>
    </rPh>
    <phoneticPr fontId="1"/>
  </si>
  <si>
    <t>float</t>
    <phoneticPr fontId="1"/>
  </si>
  <si>
    <t>Sampling year</t>
    <phoneticPr fontId="1"/>
  </si>
  <si>
    <t>date</t>
    <phoneticPr fontId="1"/>
  </si>
  <si>
    <t>hh:mm:ss</t>
    <phoneticPr fontId="1"/>
  </si>
  <si>
    <t>GPS_Lat Int</t>
    <phoneticPr fontId="1"/>
  </si>
  <si>
    <t>Length of net (Unit: m)</t>
    <phoneticPr fontId="1"/>
  </si>
  <si>
    <t>Openings size (Unit: mm)</t>
    <phoneticPr fontId="1"/>
  </si>
  <si>
    <t>Measurement point (select one side length or diagonal length)</t>
    <phoneticPr fontId="1"/>
  </si>
  <si>
    <t>Sweep area (Unit: m2) and calculation method</t>
    <phoneticPr fontId="1"/>
  </si>
  <si>
    <t>Water volume (Unit: m3) and calculation method</t>
    <phoneticPr fontId="1"/>
  </si>
  <si>
    <t>Vessel speed (Unit: knot)</t>
    <phoneticPr fontId="1"/>
  </si>
  <si>
    <t>Distance from vessel (Unit: m)</t>
    <phoneticPr fontId="1"/>
  </si>
  <si>
    <r>
      <rPr>
        <sz val="9"/>
        <color theme="1"/>
        <rFont val="ＭＳ Ｐ明朝"/>
        <family val="1"/>
        <charset val="128"/>
      </rPr>
      <t>文字列</t>
    </r>
    <rPh sb="0" eb="3">
      <t>モジレツ</t>
    </rPh>
    <phoneticPr fontId="1"/>
  </si>
  <si>
    <t>Sampling ship</t>
    <phoneticPr fontId="1"/>
  </si>
  <si>
    <t>Ship name</t>
    <phoneticPr fontId="1"/>
  </si>
  <si>
    <t>Ship code</t>
    <phoneticPr fontId="1"/>
  </si>
  <si>
    <t>Wind speed (Unit: m/s)</t>
    <phoneticPr fontId="1"/>
  </si>
  <si>
    <t>Significant wave height (Unit: m)</t>
    <phoneticPr fontId="1"/>
  </si>
  <si>
    <t xml:space="preserve">Beaufort scale </t>
    <phoneticPr fontId="1"/>
  </si>
  <si>
    <t>Sea surface salinity (Unit: -)</t>
    <phoneticPr fontId="1"/>
  </si>
  <si>
    <t>Wind direction (Unit: degrees)</t>
    <phoneticPr fontId="1"/>
  </si>
  <si>
    <t>Water current direction (Unit: degrees)</t>
    <phoneticPr fontId="1"/>
  </si>
  <si>
    <t>Water current speed (Unit: knot)</t>
    <phoneticPr fontId="1"/>
  </si>
  <si>
    <t>smallint</t>
    <phoneticPr fontId="1"/>
  </si>
  <si>
    <t>Concentration of solution used for density separation (Unit: %)</t>
    <phoneticPr fontId="1"/>
  </si>
  <si>
    <t>Whether or not density separation was conducted</t>
    <phoneticPr fontId="1"/>
  </si>
  <si>
    <t>Processing Time (Unit: min.)</t>
    <phoneticPr fontId="1"/>
  </si>
  <si>
    <t>Reaction time (Unit: min.)</t>
    <phoneticPr fontId="1"/>
  </si>
  <si>
    <t>Percentage of the particles subjected to composition analysis (Unit: %)</t>
    <phoneticPr fontId="1"/>
  </si>
  <si>
    <t>Humidity of sample drying (Unit: %)</t>
    <phoneticPr fontId="1"/>
  </si>
  <si>
    <t>Processing time of sample drying (Unit: min.)</t>
    <phoneticPr fontId="1"/>
  </si>
  <si>
    <t>Results (Unit: parrticles/sample)</t>
    <phoneticPr fontId="1"/>
  </si>
  <si>
    <t>Results (Unit: %)</t>
    <phoneticPr fontId="1"/>
  </si>
  <si>
    <t>mediumint</t>
    <phoneticPr fontId="1"/>
  </si>
  <si>
    <t>正の数</t>
    <rPh sb="0" eb="1">
      <t>セイ</t>
    </rPh>
    <rPh sb="2" eb="3">
      <t>スウ</t>
    </rPh>
    <phoneticPr fontId="1"/>
  </si>
  <si>
    <t>Particle density per trawl swept area (Unit: parrticles/km2)</t>
    <phoneticPr fontId="1"/>
  </si>
  <si>
    <t>Total weight (Unit: g/sample)</t>
    <phoneticPr fontId="1"/>
  </si>
  <si>
    <t>Weight density per trawl swept area (Unit: g/km2)</t>
    <phoneticPr fontId="1"/>
  </si>
  <si>
    <t>Number of particles (Unit: parrticles/sample)</t>
    <phoneticPr fontId="1"/>
  </si>
  <si>
    <t>Particle density per filtered water volume (Unit: parrticles/m3)</t>
    <phoneticPr fontId="1"/>
  </si>
  <si>
    <t>Weight density per filtered water volume (Unit: g/m3)</t>
    <phoneticPr fontId="1"/>
  </si>
  <si>
    <t>Shape and that percentage of microplastics (Category 1)</t>
    <phoneticPr fontId="1"/>
  </si>
  <si>
    <t>Shape and that percentage of microplastics (Category 2)</t>
    <phoneticPr fontId="1"/>
  </si>
  <si>
    <t>Shape and that percentage of microplastics (Category 3)</t>
    <phoneticPr fontId="1"/>
  </si>
  <si>
    <t>Shape and that percentage of microplastics (Category 4)</t>
    <phoneticPr fontId="1"/>
  </si>
  <si>
    <t>Shape and that percentage of microplastics (Category 5)</t>
    <phoneticPr fontId="1"/>
  </si>
  <si>
    <t>Material and that percentage of microplastics (Category 2)</t>
    <phoneticPr fontId="1"/>
  </si>
  <si>
    <t>Material and that percentage of microplastics (Category 1)</t>
    <phoneticPr fontId="1"/>
  </si>
  <si>
    <t>Material and that percentage of microplastics (Category 3)</t>
    <phoneticPr fontId="1"/>
  </si>
  <si>
    <t>Material and that percentage of microplastics (Category 4)</t>
    <phoneticPr fontId="1"/>
  </si>
  <si>
    <t>Material and that percentage of microplastics (Category 5)</t>
    <phoneticPr fontId="1"/>
  </si>
  <si>
    <t>Sampling time</t>
    <phoneticPr fontId="1"/>
  </si>
  <si>
    <t>Start date (YYYY-MM-DD)</t>
    <phoneticPr fontId="1"/>
  </si>
  <si>
    <t>Ene date (YYYY-MM-DD)</t>
    <phoneticPr fontId="1"/>
  </si>
  <si>
    <t>Start time (hh:mm:ss)</t>
    <phoneticPr fontId="1"/>
  </si>
  <si>
    <t>End time (hh:mm:ss)</t>
    <phoneticPr fontId="1"/>
  </si>
  <si>
    <t>Latitude of start (decimal number)</t>
    <phoneticPr fontId="1"/>
  </si>
  <si>
    <t>Longitude</t>
    <phoneticPr fontId="1"/>
  </si>
  <si>
    <t>Longitude of start (decimal number)</t>
    <phoneticPr fontId="1"/>
  </si>
  <si>
    <t>Latitude of end (decimal number)</t>
    <phoneticPr fontId="1"/>
  </si>
  <si>
    <t>Longitude of endt (decimal number)</t>
    <phoneticPr fontId="1"/>
  </si>
  <si>
    <t>Weather, sea conditions, water quality)</t>
    <phoneticPr fontId="1"/>
  </si>
  <si>
    <t>Other types of water  data</t>
    <phoneticPr fontId="1"/>
  </si>
  <si>
    <t>Quality 1</t>
    <phoneticPr fontId="1"/>
  </si>
  <si>
    <t>Quality 2</t>
    <phoneticPr fontId="1"/>
  </si>
  <si>
    <t>Quality 3</t>
    <phoneticPr fontId="1"/>
  </si>
  <si>
    <t>Quality 4</t>
    <phoneticPr fontId="1"/>
  </si>
  <si>
    <t xml:space="preserve">Distance (Unit: m) </t>
    <phoneticPr fontId="1"/>
  </si>
  <si>
    <t>Calculation method</t>
    <phoneticPr fontId="1"/>
  </si>
  <si>
    <t>Release Date (YYYY-MM-DD hh:mm:ss.ssssss)</t>
    <phoneticPr fontId="1"/>
  </si>
  <si>
    <t>Biological digestiion and chemical treat</t>
    <phoneticPr fontId="1"/>
  </si>
  <si>
    <t>Particle density_m3 (d&lt;5mm)</t>
  </si>
  <si>
    <t>Particle density_km2 (d&lt;5mm)</t>
  </si>
  <si>
    <t>Total weight_g (d&lt;5mm)</t>
  </si>
  <si>
    <t>Weight density_g/kg2 (d&lt;5mm)</t>
  </si>
  <si>
    <t>Shape_category 1 (d&lt;5mm)</t>
  </si>
  <si>
    <t>Shape_percentage 1 (d&lt;5mm)</t>
  </si>
  <si>
    <t>Shape_category 2 (d&lt;5mm)</t>
  </si>
  <si>
    <t>Shape_percentage 2 (d&lt;5mm)</t>
  </si>
  <si>
    <t>Shape_category 3 (d&lt;5mm)</t>
  </si>
  <si>
    <t>Shape_percentage 3 (d&lt;5mm)</t>
  </si>
  <si>
    <t>Shape_category 4 (d&lt;5mm)</t>
  </si>
  <si>
    <t>Shape_percentage 4 (d&lt;5mm)</t>
  </si>
  <si>
    <t>Shape_category 5 (d&lt;5mm)</t>
  </si>
  <si>
    <t>Shape_percentage 5 (d&lt;5mm)</t>
  </si>
  <si>
    <t>Material_percentage 1 (d&lt;5mm)</t>
  </si>
  <si>
    <t>Material_category 2 (d&lt;5mm)</t>
  </si>
  <si>
    <t>Material_percentage 2 (d&lt;5mm)</t>
  </si>
  <si>
    <t>Material_category 3 (d&lt;5mm)</t>
  </si>
  <si>
    <t>Material_percentage 3 (d&lt;5mm)</t>
  </si>
  <si>
    <t>Material_category 4 (d&lt;5mm)</t>
  </si>
  <si>
    <t>Material_percentage 4 (d&lt;5mm)</t>
  </si>
  <si>
    <t>Material_category 5 (d&lt;5mm)</t>
  </si>
  <si>
    <t>Material_percentage 5 (d&lt;5mm)</t>
  </si>
  <si>
    <t>Shape_category 1 (d&lt;1mm)</t>
  </si>
  <si>
    <t>Shape_percentage 1 (d&lt;1mm)</t>
  </si>
  <si>
    <t>Shape_category 2 (d&lt;1mm)</t>
  </si>
  <si>
    <t>Shape_percentage 2 (d&lt;1mm)</t>
  </si>
  <si>
    <t>Shape_category 3 (d&lt;1mm)</t>
  </si>
  <si>
    <t>Shape_percentage 3 (d&lt;1mm)</t>
  </si>
  <si>
    <t>Shape_category 4 (d&lt;1mm)</t>
  </si>
  <si>
    <t>Shape_percentage 4 (d&lt;1mm)</t>
  </si>
  <si>
    <t>Shape_category 5 (d&lt;1mm)</t>
  </si>
  <si>
    <t>Shape_percentage 5 (d&lt;1mm)</t>
  </si>
  <si>
    <t>Material_category 1 (d&lt;1mm)</t>
  </si>
  <si>
    <t>Material_percentage 1 (d&lt;1mm)</t>
  </si>
  <si>
    <t>Material_category 2 (d&lt;1mm)</t>
  </si>
  <si>
    <t>Material_percentage 2 (d&lt;1mm)</t>
  </si>
  <si>
    <t>Material_category 3 (d&lt;1mm)</t>
  </si>
  <si>
    <t>Material_percentage 3 (d&lt;1mm)</t>
  </si>
  <si>
    <t>Material_category 4 (d&lt;1mm)</t>
  </si>
  <si>
    <t>Material_percentage 4 (d&lt;1mm)</t>
  </si>
  <si>
    <t>Material_category 5 (d&lt;1mm)</t>
  </si>
  <si>
    <t>Material_percentage 5 (d&lt;1mm)</t>
  </si>
  <si>
    <t>Shape_category 1 (1-d&lt;5mm)</t>
  </si>
  <si>
    <t>Shape_percentage 1 (1-d&lt;5mm)</t>
  </si>
  <si>
    <t>Shape_category 2 (1-d&lt;5mm)</t>
  </si>
  <si>
    <t>Shape_percentage 2 (1-d&lt;5mm)</t>
  </si>
  <si>
    <t>Shape_category 3 (1-d&lt;5mm)</t>
  </si>
  <si>
    <t>Shape_percentage 3 (1-d&lt;5mm)</t>
  </si>
  <si>
    <t>Shape_category 4 (1-d&lt;5mm)</t>
  </si>
  <si>
    <t>Shape_percentage 4 (1-d&lt;5mm)</t>
  </si>
  <si>
    <t>Shape_category 5 (1-d&lt;5mm)</t>
  </si>
  <si>
    <t>Shape_percentage 5 (1-d&lt;5mm)</t>
  </si>
  <si>
    <t>Material_category 1 (1-d&lt;5mm)</t>
  </si>
  <si>
    <t>Material_percentage 1 (1-d&lt;5mm)</t>
  </si>
  <si>
    <t>Material_category 2 (1-d&lt;5mm)</t>
  </si>
  <si>
    <t>Material_percentage 2 (1-d&lt;5mm)</t>
  </si>
  <si>
    <t>Material_category 3 (1-d&lt;5mm)</t>
  </si>
  <si>
    <t>Material_percentage 3 (1-d&lt;5mm)</t>
  </si>
  <si>
    <t>Material_category 4 (1-d&lt;5mm)</t>
  </si>
  <si>
    <t>Material_percentage 4 (1-d&lt;5mm)</t>
  </si>
  <si>
    <t>Material_category 5 (1-d&lt;5mm)</t>
  </si>
  <si>
    <t>Material_percentage 5 (1-d&lt;5mm)</t>
  </si>
  <si>
    <t>Total Number of Particles (d&lt;5mm)</t>
  </si>
  <si>
    <t>Data grade</t>
  </si>
  <si>
    <t>Data correction</t>
    <phoneticPr fontId="1"/>
  </si>
  <si>
    <t>Maximum Feret's diameter 1.0mm-d&lt;5.0mm</t>
    <phoneticPr fontId="1"/>
  </si>
  <si>
    <t>Maximum Feret's diameter 5.0mm-d</t>
    <phoneticPr fontId="1"/>
  </si>
  <si>
    <t>Total Number of Particles (5mm-d)</t>
  </si>
  <si>
    <t>Particle density_m3 (5mm-d)</t>
  </si>
  <si>
    <t>Particle density_km2 (5mm-d)</t>
  </si>
  <si>
    <t>Total weight_g (5mm-d)</t>
  </si>
  <si>
    <t>Weight density_g/kg2 (5mm-d)</t>
  </si>
  <si>
    <t>Methods used for digesting organic matter.</t>
    <phoneticPr fontId="1"/>
  </si>
  <si>
    <t>Data before correction</t>
    <phoneticPr fontId="1"/>
  </si>
  <si>
    <t>Data ID</t>
    <phoneticPr fontId="1"/>
  </si>
  <si>
    <t>Aggregated date</t>
    <phoneticPr fontId="1"/>
  </si>
  <si>
    <t>Data name/ ID</t>
    <phoneticPr fontId="1"/>
  </si>
  <si>
    <t>DOI of data before correction</t>
    <phoneticPr fontId="1"/>
  </si>
  <si>
    <t>Aggregation target</t>
    <phoneticPr fontId="1"/>
  </si>
  <si>
    <t>Grid width</t>
    <phoneticPr fontId="1"/>
  </si>
  <si>
    <t>Latitude</t>
    <phoneticPr fontId="1"/>
  </si>
  <si>
    <t>GPS Log in the center of the grid</t>
    <phoneticPr fontId="1"/>
  </si>
  <si>
    <t>Grid 1</t>
    <phoneticPr fontId="1"/>
  </si>
  <si>
    <t>Total Number of Particles (1-d&lt;5mm)</t>
  </si>
  <si>
    <t>Particle density_m3 (1-d&lt;5mm)</t>
  </si>
  <si>
    <t>Particle density_km2 (1-d&lt;5mm)</t>
  </si>
  <si>
    <t>Weight density_g/kg2 (1-d&lt;5mm)</t>
  </si>
  <si>
    <t>Total Number of Particles (d&lt;1mm)</t>
  </si>
  <si>
    <t>Particle density_m3 (d&lt;1mm)</t>
  </si>
  <si>
    <t>Particle density_km2 (d&lt;1mm)</t>
  </si>
  <si>
    <t>Weight density_g/kg2 (d&lt;1mm)</t>
  </si>
  <si>
    <t>Total weight_g (1-d&lt;5mm)</t>
  </si>
  <si>
    <t>Total weight_g (d&lt;1mm)</t>
  </si>
  <si>
    <t>Grid 2</t>
    <phoneticPr fontId="1"/>
  </si>
  <si>
    <t>G1 GPS_Lat Int</t>
  </si>
  <si>
    <t>G1 GPS_Lon Int</t>
  </si>
  <si>
    <t>G1 Particle density_m3 (d&lt;5mm)</t>
  </si>
  <si>
    <t>G1 Number of data aggregated (d&lt;5mm)</t>
  </si>
  <si>
    <t>G1 Particle density_km2 (d&lt;5mm)</t>
  </si>
  <si>
    <t>G1 Weight density_g/kg2 (d&lt;5mm)</t>
  </si>
  <si>
    <t>G1 Particle density_m3 (1-d&lt;5mm)</t>
  </si>
  <si>
    <t>G1 Number of data aggregated (1-d&lt;5mm)</t>
  </si>
  <si>
    <t>G1 Particle density_km2 (1-d&lt;5mm)</t>
  </si>
  <si>
    <t>G1 Weight density_g/kg2 (1-d&lt;5mm)</t>
  </si>
  <si>
    <t>G1 Particle density_m3 (d&lt;1mm)</t>
  </si>
  <si>
    <t>G1 Number of data aggregated (d&lt;1mm)</t>
  </si>
  <si>
    <t>G1 Particle density_km2 (d&lt;1mm)</t>
  </si>
  <si>
    <t>G1 Weight density_g/kg2 (d&lt;1mm)</t>
  </si>
  <si>
    <t>G2 GPS_Lat Int</t>
  </si>
  <si>
    <t>G2 GPS_Lon Int</t>
  </si>
  <si>
    <t>G2 Particle density_m3 (d&lt;5mm)</t>
  </si>
  <si>
    <t>Registration Date (YYYY-MM-DD hh:mm:ss.ssssss)</t>
    <phoneticPr fontId="1"/>
  </si>
  <si>
    <t>Registration Date</t>
  </si>
  <si>
    <t>Information</t>
    <phoneticPr fontId="1"/>
  </si>
  <si>
    <t>Category code</t>
    <phoneticPr fontId="1"/>
  </si>
  <si>
    <t>R</t>
  </si>
  <si>
    <t>R</t>
    <phoneticPr fontId="1"/>
  </si>
  <si>
    <t>D01</t>
    <phoneticPr fontId="1"/>
  </si>
  <si>
    <t>データレコードのID</t>
  </si>
  <si>
    <t>データレコードのID</t>
    <phoneticPr fontId="1"/>
  </si>
  <si>
    <t>Creativecommons license</t>
  </si>
  <si>
    <t>Sampling end Date</t>
    <phoneticPr fontId="1"/>
  </si>
  <si>
    <t>Sampling start time</t>
    <phoneticPr fontId="1"/>
  </si>
  <si>
    <t>Sampling end time</t>
    <phoneticPr fontId="1"/>
  </si>
  <si>
    <t>Beaufort scale</t>
    <phoneticPr fontId="1"/>
  </si>
  <si>
    <t>Whether or not pretreatment before particle isolation was conducted</t>
    <phoneticPr fontId="1"/>
  </si>
  <si>
    <t>〇</t>
    <phoneticPr fontId="1"/>
  </si>
  <si>
    <t>無</t>
    <rPh sb="0" eb="1">
      <t>ム</t>
    </rPh>
    <phoneticPr fontId="1"/>
  </si>
  <si>
    <t>データレコードのバージョン</t>
  </si>
  <si>
    <t>国際標準</t>
    <rPh sb="0" eb="4">
      <t>コクサイヒョウジュン</t>
    </rPh>
    <phoneticPr fontId="1"/>
  </si>
  <si>
    <t>原則として変更不可とし、変更する場合はデータレコードを新規バージョンに更新する。</t>
    <phoneticPr fontId="1"/>
  </si>
  <si>
    <t>データ定義（機能要件定義書、第５章　データに関する事項、３．データ定義）</t>
    <rPh sb="3" eb="5">
      <t>テイギ</t>
    </rPh>
    <rPh sb="6" eb="13">
      <t>キノウヨウケンテイギショ</t>
    </rPh>
    <rPh sb="14" eb="15">
      <t>ダイ</t>
    </rPh>
    <rPh sb="16" eb="17">
      <t>ショウ</t>
    </rPh>
    <rPh sb="22" eb="23">
      <t>カン</t>
    </rPh>
    <rPh sb="25" eb="27">
      <t>ジコウ</t>
    </rPh>
    <rPh sb="33" eb="35">
      <t>テイギ</t>
    </rPh>
    <phoneticPr fontId="1"/>
  </si>
  <si>
    <r>
      <rPr>
        <sz val="9"/>
        <color rgb="FF000000"/>
        <rFont val="ＭＳ 明朝"/>
        <family val="1"/>
        <charset val="128"/>
      </rPr>
      <t>データ定義</t>
    </r>
    <r>
      <rPr>
        <sz val="9"/>
        <color rgb="FF000000"/>
        <rFont val="Times New Roman"/>
        <family val="1"/>
      </rPr>
      <t>ID</t>
    </r>
    <rPh sb="3" eb="5">
      <t>テイギ</t>
    </rPh>
    <phoneticPr fontId="1"/>
  </si>
  <si>
    <r>
      <rPr>
        <sz val="9"/>
        <color rgb="FF000000"/>
        <rFont val="ＭＳ 明朝"/>
        <family val="1"/>
        <charset val="128"/>
      </rPr>
      <t>データ名</t>
    </r>
    <rPh sb="3" eb="4">
      <t>メイ</t>
    </rPh>
    <phoneticPr fontId="1"/>
  </si>
  <si>
    <r>
      <rPr>
        <sz val="9"/>
        <color rgb="FF000000"/>
        <rFont val="ＭＳ 明朝"/>
        <family val="1"/>
        <charset val="128"/>
      </rPr>
      <t>データタイプ</t>
    </r>
    <phoneticPr fontId="1"/>
  </si>
  <si>
    <r>
      <rPr>
        <sz val="9"/>
        <color rgb="FF000000"/>
        <rFont val="ＭＳ 明朝"/>
        <family val="1"/>
        <charset val="128"/>
      </rPr>
      <t>上位概念</t>
    </r>
    <rPh sb="0" eb="4">
      <t>ジョウイガイネン</t>
    </rPh>
    <phoneticPr fontId="1"/>
  </si>
  <si>
    <r>
      <rPr>
        <sz val="9"/>
        <color theme="1"/>
        <rFont val="ＭＳ 明朝"/>
        <family val="1"/>
        <charset val="128"/>
      </rPr>
      <t>－</t>
    </r>
    <phoneticPr fontId="1"/>
  </si>
  <si>
    <r>
      <rPr>
        <sz val="9"/>
        <color rgb="FF000000"/>
        <rFont val="ＭＳ 明朝"/>
        <family val="1"/>
        <charset val="128"/>
      </rPr>
      <t>データの単位</t>
    </r>
    <rPh sb="4" eb="6">
      <t>タンイ</t>
    </rPh>
    <phoneticPr fontId="1"/>
  </si>
  <si>
    <r>
      <rPr>
        <sz val="9"/>
        <color rgb="FF000000"/>
        <rFont val="ＭＳ 明朝"/>
        <family val="1"/>
        <charset val="128"/>
      </rPr>
      <t>用途</t>
    </r>
    <rPh sb="0" eb="2">
      <t>ヨウト</t>
    </rPh>
    <phoneticPr fontId="1"/>
  </si>
  <si>
    <r>
      <rPr>
        <sz val="9"/>
        <color rgb="FF000000"/>
        <rFont val="ＭＳ 明朝"/>
        <family val="1"/>
        <charset val="128"/>
      </rPr>
      <t>履歴管理</t>
    </r>
    <rPh sb="0" eb="2">
      <t>リレキ</t>
    </rPh>
    <rPh sb="2" eb="4">
      <t>カンリ</t>
    </rPh>
    <phoneticPr fontId="1"/>
  </si>
  <si>
    <r>
      <rPr>
        <sz val="9"/>
        <color rgb="FF000000"/>
        <rFont val="ＭＳ 明朝"/>
        <family val="1"/>
        <charset val="128"/>
      </rPr>
      <t>機密性レベル</t>
    </r>
    <phoneticPr fontId="1"/>
  </si>
  <si>
    <r>
      <rPr>
        <sz val="9"/>
        <color rgb="FF000000"/>
        <rFont val="ＭＳ 明朝"/>
        <family val="1"/>
        <charset val="128"/>
      </rPr>
      <t>暗号化有無</t>
    </r>
    <rPh sb="0" eb="2">
      <t>アンゴウ</t>
    </rPh>
    <rPh sb="2" eb="3">
      <t>カ</t>
    </rPh>
    <rPh sb="3" eb="5">
      <t>ウム</t>
    </rPh>
    <phoneticPr fontId="1"/>
  </si>
  <si>
    <r>
      <rPr>
        <sz val="9"/>
        <color rgb="FF000000"/>
        <rFont val="ＭＳ 明朝"/>
        <family val="1"/>
        <charset val="128"/>
      </rPr>
      <t>データ項目</t>
    </r>
    <r>
      <rPr>
        <sz val="9"/>
        <color rgb="FF000000"/>
        <rFont val="Times New Roman"/>
        <family val="1"/>
      </rPr>
      <t>ID</t>
    </r>
    <rPh sb="3" eb="5">
      <t>コウモク</t>
    </rPh>
    <phoneticPr fontId="1"/>
  </si>
  <si>
    <r>
      <rPr>
        <sz val="9"/>
        <color rgb="FF000000"/>
        <rFont val="ＭＳ 明朝"/>
        <family val="1"/>
        <charset val="128"/>
      </rPr>
      <t>データ概要</t>
    </r>
    <rPh sb="3" eb="5">
      <t>ガイヨウ</t>
    </rPh>
    <phoneticPr fontId="1"/>
  </si>
  <si>
    <r>
      <rPr>
        <sz val="9"/>
        <color rgb="FF000000"/>
        <rFont val="ＭＳ 明朝"/>
        <family val="1"/>
        <charset val="128"/>
      </rPr>
      <t>主要キー</t>
    </r>
    <rPh sb="0" eb="2">
      <t>シュヨウ</t>
    </rPh>
    <phoneticPr fontId="1"/>
  </si>
  <si>
    <r>
      <rPr>
        <sz val="9"/>
        <color rgb="FF000000"/>
        <rFont val="ＭＳ 明朝"/>
        <family val="1"/>
        <charset val="128"/>
      </rPr>
      <t>参照キー</t>
    </r>
    <rPh sb="0" eb="2">
      <t>サンショウ</t>
    </rPh>
    <phoneticPr fontId="1"/>
  </si>
  <si>
    <r>
      <rPr>
        <sz val="9"/>
        <color rgb="FF000000"/>
        <rFont val="ＭＳ 明朝"/>
        <family val="1"/>
        <charset val="128"/>
      </rPr>
      <t>データの型</t>
    </r>
    <rPh sb="4" eb="5">
      <t>カタ</t>
    </rPh>
    <phoneticPr fontId="1"/>
  </si>
  <si>
    <r>
      <rPr>
        <sz val="9"/>
        <color rgb="FF000000"/>
        <rFont val="ＭＳ 明朝"/>
        <family val="1"/>
        <charset val="128"/>
      </rPr>
      <t>桁数</t>
    </r>
    <rPh sb="0" eb="2">
      <t>ケタスウ</t>
    </rPh>
    <phoneticPr fontId="1"/>
  </si>
  <si>
    <r>
      <rPr>
        <sz val="9"/>
        <color rgb="FF000000"/>
        <rFont val="ＭＳ 明朝"/>
        <family val="1"/>
        <charset val="128"/>
      </rPr>
      <t>標準化レベル</t>
    </r>
    <rPh sb="0" eb="3">
      <t>ヒョウジュンカ</t>
    </rPh>
    <phoneticPr fontId="1"/>
  </si>
  <si>
    <r>
      <rPr>
        <sz val="9"/>
        <color rgb="FF000000"/>
        <rFont val="ＭＳ 明朝"/>
        <family val="1"/>
        <charset val="128"/>
      </rPr>
      <t>備考</t>
    </r>
    <rPh sb="0" eb="2">
      <t>ビコウ</t>
    </rPh>
    <phoneticPr fontId="1"/>
  </si>
  <si>
    <r>
      <rPr>
        <sz val="9"/>
        <color theme="1"/>
        <rFont val="ＭＳ 明朝"/>
        <family val="1"/>
        <charset val="128"/>
      </rPr>
      <t>部局標準</t>
    </r>
    <phoneticPr fontId="1"/>
  </si>
  <si>
    <t>QC Data grade</t>
    <phoneticPr fontId="1"/>
  </si>
  <si>
    <t>Processing level</t>
  </si>
  <si>
    <t>Processing level</t>
    <phoneticPr fontId="1"/>
  </si>
  <si>
    <t>Processing methods</t>
  </si>
  <si>
    <t>Processing methods</t>
    <phoneticPr fontId="1"/>
  </si>
  <si>
    <t xml:space="preserve">Data before processing </t>
    <phoneticPr fontId="1"/>
  </si>
  <si>
    <t>Data ID of data before processing</t>
    <phoneticPr fontId="1"/>
  </si>
  <si>
    <t>試料採取口の安定性</t>
    <rPh sb="0" eb="2">
      <t>シリョウ</t>
    </rPh>
    <rPh sb="2" eb="4">
      <t>サイシュ</t>
    </rPh>
    <rPh sb="4" eb="5">
      <t>クチ</t>
    </rPh>
    <rPh sb="6" eb="8">
      <t>アンテイ</t>
    </rPh>
    <rPh sb="8" eb="9">
      <t>セイ</t>
    </rPh>
    <phoneticPr fontId="1"/>
  </si>
  <si>
    <t>Item No.</t>
    <phoneticPr fontId="1"/>
  </si>
  <si>
    <t>Item classification 1</t>
    <phoneticPr fontId="1"/>
  </si>
  <si>
    <t>Item classification 2</t>
    <phoneticPr fontId="1"/>
  </si>
  <si>
    <t>Item classification 3</t>
    <phoneticPr fontId="1"/>
  </si>
  <si>
    <t>Item name</t>
    <phoneticPr fontId="1"/>
  </si>
  <si>
    <t>Admin input</t>
    <phoneticPr fontId="1"/>
  </si>
  <si>
    <t>Data</t>
    <phoneticPr fontId="1"/>
  </si>
  <si>
    <t>E</t>
    <phoneticPr fontId="1"/>
  </si>
  <si>
    <t>Organization</t>
    <phoneticPr fontId="1"/>
  </si>
  <si>
    <t>Cruise</t>
    <phoneticPr fontId="1"/>
  </si>
  <si>
    <t>Refernce</t>
    <phoneticPr fontId="1"/>
  </si>
  <si>
    <t>Sampling Location (Name)</t>
    <phoneticPr fontId="1"/>
  </si>
  <si>
    <t>Calculation formulas</t>
    <phoneticPr fontId="1"/>
  </si>
  <si>
    <t>Filtered water volume</t>
    <phoneticPr fontId="1"/>
  </si>
  <si>
    <t>Wind</t>
    <phoneticPr fontId="1"/>
  </si>
  <si>
    <t>State of floating debris on the sea surface. (possible obstruction)</t>
    <phoneticPr fontId="1"/>
  </si>
  <si>
    <t>Density separation</t>
    <phoneticPr fontId="1"/>
  </si>
  <si>
    <t>Type of solution used for density separation</t>
    <phoneticPr fontId="1"/>
  </si>
  <si>
    <t>Biological digestion and chemical treatment</t>
    <phoneticPr fontId="1"/>
  </si>
  <si>
    <t>Whether or not biological digestion or chemical treatment was conducted</t>
    <phoneticPr fontId="1"/>
  </si>
  <si>
    <t>Sample splitting</t>
    <phoneticPr fontId="1"/>
  </si>
  <si>
    <t>Whether or not sample splitting was conducted</t>
    <phoneticPr fontId="1"/>
  </si>
  <si>
    <t>Method or equipment of splitting</t>
    <phoneticPr fontId="1"/>
  </si>
  <si>
    <t>Estimated relative error range caused by splitting process</t>
    <phoneticPr fontId="1"/>
  </si>
  <si>
    <t>Isolation of microplastics</t>
    <phoneticPr fontId="1"/>
  </si>
  <si>
    <t>Type of pretreatment</t>
    <phoneticPr fontId="1"/>
  </si>
  <si>
    <t>Whether or not picking was conducted under stereomicroscope.</t>
    <phoneticPr fontId="1"/>
  </si>
  <si>
    <t>Method of size fractionation</t>
    <phoneticPr fontId="1"/>
  </si>
  <si>
    <t>Identification of microplastics</t>
    <phoneticPr fontId="1"/>
  </si>
  <si>
    <t>Whether or not composition analysis was conducted</t>
    <phoneticPr fontId="1"/>
  </si>
  <si>
    <t>Method of composition analysis</t>
    <phoneticPr fontId="1"/>
  </si>
  <si>
    <t>Weight measurement</t>
    <phoneticPr fontId="1"/>
  </si>
  <si>
    <t>Methods of weight measurement</t>
    <phoneticPr fontId="1"/>
  </si>
  <si>
    <t>Properties of the plastic particles</t>
    <phoneticPr fontId="1"/>
  </si>
  <si>
    <t>d&lt;1.0mm</t>
    <phoneticPr fontId="1"/>
  </si>
  <si>
    <t>Note: In the Guideline categories, "F" is Fundamental, "E" is Essential, "O" is Other, and "-" means that the item is not listed in the Guideline.</t>
    <phoneticPr fontId="1"/>
  </si>
  <si>
    <r>
      <rPr>
        <sz val="9"/>
        <color theme="1"/>
        <rFont val="ＭＳ 明朝"/>
        <family val="1"/>
        <charset val="128"/>
      </rPr>
      <t>帳票イメージ（</t>
    </r>
    <r>
      <rPr>
        <sz val="9"/>
        <color theme="1"/>
        <rFont val="ＭＳ Ｐ明朝"/>
        <family val="1"/>
        <charset val="128"/>
      </rPr>
      <t>機能要件定義書、第４章　帳票に関する事項、２．帳票イメージ）</t>
    </r>
    <rPh sb="0" eb="2">
      <t>チョウヒョウ</t>
    </rPh>
    <rPh sb="19" eb="21">
      <t>チョウヒョウ</t>
    </rPh>
    <rPh sb="30" eb="32">
      <t>チョウヒョウ</t>
    </rPh>
    <phoneticPr fontId="1"/>
  </si>
  <si>
    <t>C</t>
    <phoneticPr fontId="1"/>
  </si>
  <si>
    <t>Ｒ</t>
  </si>
  <si>
    <t>DOI of data before processing</t>
    <phoneticPr fontId="1"/>
  </si>
  <si>
    <r>
      <rPr>
        <sz val="9"/>
        <color theme="1"/>
        <rFont val="ＭＳ 明朝"/>
        <family val="1"/>
        <charset val="128"/>
      </rPr>
      <t>機密性</t>
    </r>
    <r>
      <rPr>
        <sz val="9"/>
        <color theme="1"/>
        <rFont val="Times New Roman"/>
        <family val="1"/>
      </rPr>
      <t>1</t>
    </r>
    <r>
      <rPr>
        <sz val="9"/>
        <color theme="1"/>
        <rFont val="ＭＳ 明朝"/>
        <family val="1"/>
        <charset val="128"/>
      </rPr>
      <t>情報</t>
    </r>
    <phoneticPr fontId="1"/>
  </si>
  <si>
    <t>年月日時分秒</t>
    <rPh sb="0" eb="3">
      <t>ネンガッピ</t>
    </rPh>
    <rPh sb="3" eb="6">
      <t>ジフンビョウ</t>
    </rPh>
    <phoneticPr fontId="1"/>
  </si>
  <si>
    <t>Note: Number of the grid is up to 3240.</t>
    <phoneticPr fontId="1"/>
  </si>
  <si>
    <t>the Guideline categories</t>
    <phoneticPr fontId="1"/>
  </si>
  <si>
    <r>
      <t>CRUD</t>
    </r>
    <r>
      <rPr>
        <sz val="9"/>
        <color theme="1"/>
        <rFont val="ＭＳ 明朝"/>
        <family val="1"/>
        <charset val="128"/>
      </rPr>
      <t>マトリックス（機能要件定義書、第５章　データに関する事項、４．</t>
    </r>
    <r>
      <rPr>
        <sz val="9"/>
        <color theme="1"/>
        <rFont val="Times New Roman"/>
        <family val="1"/>
      </rPr>
      <t>CRUD</t>
    </r>
    <r>
      <rPr>
        <sz val="9"/>
        <color theme="1"/>
        <rFont val="ＭＳ 明朝"/>
        <family val="1"/>
        <charset val="128"/>
      </rPr>
      <t>マトリックス）</t>
    </r>
    <rPh sb="11" eb="13">
      <t>キノウ</t>
    </rPh>
    <rPh sb="13" eb="15">
      <t>ヨウケン</t>
    </rPh>
    <rPh sb="15" eb="18">
      <t>テイギショ</t>
    </rPh>
    <rPh sb="19" eb="20">
      <t>ダイ</t>
    </rPh>
    <rPh sb="21" eb="22">
      <t>ショウ</t>
    </rPh>
    <rPh sb="27" eb="28">
      <t>カン</t>
    </rPh>
    <rPh sb="30" eb="32">
      <t>ジコウ</t>
    </rPh>
    <phoneticPr fontId="1"/>
  </si>
  <si>
    <t>年月日</t>
    <rPh sb="0" eb="3">
      <t>ネンガッピ</t>
    </rPh>
    <phoneticPr fontId="1"/>
  </si>
  <si>
    <t>データセットのID</t>
    <phoneticPr fontId="1"/>
  </si>
  <si>
    <t>データの集計期間の開始年月日</t>
    <rPh sb="4" eb="6">
      <t>シュウケイ</t>
    </rPh>
    <rPh sb="6" eb="8">
      <t>キカン</t>
    </rPh>
    <rPh sb="9" eb="14">
      <t>カイシネンガッピ</t>
    </rPh>
    <phoneticPr fontId="1"/>
  </si>
  <si>
    <t>データの集計期間の終了年月日</t>
    <rPh sb="4" eb="6">
      <t>シュウケイ</t>
    </rPh>
    <rPh sb="6" eb="8">
      <t>キカン</t>
    </rPh>
    <rPh sb="9" eb="11">
      <t>シュウリョウ</t>
    </rPh>
    <rPh sb="11" eb="14">
      <t>ネンガッピ</t>
    </rPh>
    <phoneticPr fontId="1"/>
  </si>
  <si>
    <t>D02</t>
    <phoneticPr fontId="1"/>
  </si>
  <si>
    <t>Gridded data</t>
    <phoneticPr fontId="1"/>
  </si>
  <si>
    <t>別表１　海洋ごみデータの帳票イメージ、データ定義及びCRUDマトリックス一覧</t>
    <rPh sb="0" eb="2">
      <t>ベッピョウ</t>
    </rPh>
    <rPh sb="12" eb="14">
      <t>チョウヒョウテイギオヨイチラン</t>
    </rPh>
    <phoneticPr fontId="1"/>
  </si>
  <si>
    <t>別表２　Griddid dataの帳票イメージ、データ定義及びCRUDマトリックス一覧</t>
    <rPh sb="0" eb="2">
      <t>ベッピョウ</t>
    </rPh>
    <rPh sb="17" eb="19">
      <t>チョウヒョウ</t>
    </rPh>
    <rPh sb="27" eb="29">
      <t>テイギ</t>
    </rPh>
    <rPh sb="29" eb="30">
      <t>オヨ</t>
    </rPh>
    <rPh sb="41" eb="43">
      <t>イチラン</t>
    </rPh>
    <phoneticPr fontId="1"/>
  </si>
  <si>
    <r>
      <t xml:space="preserve">K720 </t>
    </r>
    <r>
      <rPr>
        <sz val="9"/>
        <color theme="1"/>
        <rFont val="ＭＳ Ｐ明朝"/>
        <family val="1"/>
        <charset val="128"/>
      </rPr>
      <t>配信情報の作成</t>
    </r>
    <phoneticPr fontId="1"/>
  </si>
  <si>
    <t>D04</t>
    <phoneticPr fontId="1"/>
  </si>
  <si>
    <r>
      <rPr>
        <sz val="9"/>
        <color theme="1"/>
        <rFont val="ＭＳ Ｐ明朝"/>
        <family val="1"/>
        <charset val="128"/>
      </rPr>
      <t>更新情報毎に</t>
    </r>
    <r>
      <rPr>
        <sz val="9"/>
        <color theme="1"/>
        <rFont val="Times New Roman"/>
        <family val="1"/>
      </rPr>
      <t>1</t>
    </r>
    <r>
      <rPr>
        <sz val="9"/>
        <color theme="1"/>
        <rFont val="ＭＳ 明朝"/>
        <family val="1"/>
        <charset val="128"/>
      </rPr>
      <t>件のデータレコードを作成する。</t>
    </r>
    <rPh sb="0" eb="4">
      <t>コウシンジョウホウ</t>
    </rPh>
    <rPh sb="4" eb="5">
      <t>ゴト</t>
    </rPh>
    <phoneticPr fontId="1"/>
  </si>
  <si>
    <t>配信時刻</t>
    <rPh sb="0" eb="2">
      <t>ハイシン</t>
    </rPh>
    <rPh sb="2" eb="4">
      <t>ジコク</t>
    </rPh>
    <phoneticPr fontId="1"/>
  </si>
  <si>
    <t>配信内容の分類</t>
    <rPh sb="0" eb="4">
      <t>ハイシンナイヨウ</t>
    </rPh>
    <rPh sb="5" eb="7">
      <t>ブンルイ</t>
    </rPh>
    <phoneticPr fontId="1"/>
  </si>
  <si>
    <t>配信情報</t>
    <rPh sb="0" eb="4">
      <t>ハイシンジョウホウ</t>
    </rPh>
    <phoneticPr fontId="1"/>
  </si>
  <si>
    <t>システム更新情報</t>
    <phoneticPr fontId="1"/>
  </si>
  <si>
    <t>Provide ID</t>
    <phoneticPr fontId="1"/>
  </si>
  <si>
    <t>Sampling start Date</t>
    <phoneticPr fontId="1"/>
  </si>
  <si>
    <t>GPS_Lon Int</t>
    <phoneticPr fontId="1"/>
  </si>
  <si>
    <t>Creative commons license</t>
    <phoneticPr fontId="1"/>
  </si>
  <si>
    <t>Reference</t>
    <phoneticPr fontId="1"/>
  </si>
  <si>
    <t>Reference of data before processing</t>
    <phoneticPr fontId="1"/>
  </si>
  <si>
    <t>Reference of data before correction</t>
    <phoneticPr fontId="1"/>
  </si>
  <si>
    <t>Colour and that percentage of microplastics (Category 1)</t>
  </si>
  <si>
    <t>Colour_percentage 1 (d&lt;5mm)</t>
  </si>
  <si>
    <t>Colour and that percentage of microplastics (Category 2)</t>
  </si>
  <si>
    <t>Colour_category 2 (d&lt;5mm)</t>
  </si>
  <si>
    <t>Colour_percentage 2 (d&lt;5mm)</t>
  </si>
  <si>
    <t>Colour and that percentage of microplastics (Category 3)</t>
  </si>
  <si>
    <t>Colour_category 3 (d&lt;5mm)</t>
  </si>
  <si>
    <t>Colour_percentage 3 (d&lt;5mm)</t>
  </si>
  <si>
    <t>Colour and that percentage of microplastics (Category 4)</t>
  </si>
  <si>
    <t>Colour_category 4 (d&lt;5mm)</t>
  </si>
  <si>
    <t>Colour_percentage 4 (d&lt;5mm)</t>
  </si>
  <si>
    <t>Colour and that percentage of microplastics (Category 5)</t>
  </si>
  <si>
    <t>Colour_category 5 (d&lt;5mm)</t>
  </si>
  <si>
    <t>Colour_percentage 5 (d&lt;5mm)</t>
  </si>
  <si>
    <t>Colour_category 1 (1-d&lt;5mm)</t>
  </si>
  <si>
    <t>Colour_percentage 1 (1-d&lt;5mm)</t>
  </si>
  <si>
    <t>Colour_category 2 (1-d&lt;5mm)</t>
  </si>
  <si>
    <t>Colour_percentage 2 (1-d&lt;5mm)</t>
  </si>
  <si>
    <t>Colour_category 3 (1-d&lt;5mm)</t>
  </si>
  <si>
    <t>Colour_percentage 3 (1-d&lt;5mm)</t>
  </si>
  <si>
    <t>Colour_category 4 (1-d&lt;5mm)</t>
  </si>
  <si>
    <t>Colour_percentage 4 (1-d&lt;5mm)</t>
  </si>
  <si>
    <t>Colour_category 5 (1-d&lt;5mm)</t>
  </si>
  <si>
    <t>Colour_percentage 5 (1-d&lt;5mm)</t>
  </si>
  <si>
    <t>Colour_category 1 (d&lt;1mm)</t>
  </si>
  <si>
    <t>Colour_percentage 1 (d&lt;1mm)</t>
  </si>
  <si>
    <t>Colour_category 2 (d&lt;1mm)</t>
  </si>
  <si>
    <t>Colour_percentage 2 (d&lt;1mm)</t>
  </si>
  <si>
    <t>Colour_category 3 (d&lt;1mm)</t>
  </si>
  <si>
    <t>Colour_percentage 3 (d&lt;1mm)</t>
  </si>
  <si>
    <t>Colour_category 4 (d&lt;1mm)</t>
  </si>
  <si>
    <t>Colour_percentage 4 (d&lt;1mm)</t>
  </si>
  <si>
    <t>Colour_category 5 (d&lt;1mm)</t>
  </si>
  <si>
    <t>Colour_percentage 5 (d&lt;1mm)</t>
  </si>
  <si>
    <t>Water intake</t>
    <phoneticPr fontId="1"/>
  </si>
  <si>
    <t>Lower end depth of the water intake</t>
    <phoneticPr fontId="1"/>
  </si>
  <si>
    <t>Sea surface salinity (-)</t>
    <phoneticPr fontId="1"/>
  </si>
  <si>
    <t>Methods used for digesting</t>
    <phoneticPr fontId="1"/>
  </si>
  <si>
    <t>Under stereomicroscope or not</t>
    <phoneticPr fontId="1"/>
  </si>
  <si>
    <t>Check code of #0004</t>
    <phoneticPr fontId="1"/>
  </si>
  <si>
    <t>用語の説明</t>
    <rPh sb="0" eb="2">
      <t>ヨウゴ</t>
    </rPh>
    <rPh sb="3" eb="5">
      <t>セツメイ</t>
    </rPh>
    <phoneticPr fontId="1"/>
  </si>
  <si>
    <t>データレコード固有の番号で、採取した試料毎に付与されます。</t>
    <rPh sb="7" eb="9">
      <t>コユウ</t>
    </rPh>
    <rPh sb="10" eb="12">
      <t>バンゴウ</t>
    </rPh>
    <rPh sb="14" eb="16">
      <t>サイシュ</t>
    </rPh>
    <rPh sb="18" eb="20">
      <t>シリョウ</t>
    </rPh>
    <rPh sb="20" eb="21">
      <t>ゴト</t>
    </rPh>
    <rPh sb="22" eb="24">
      <t>フヨ</t>
    </rPh>
    <phoneticPr fontId="1"/>
  </si>
  <si>
    <t>データベースに登録したデータレコードのバージョンで、初回は1が付与され、修正を行い再登録するごとに数が増えます。</t>
    <rPh sb="7" eb="9">
      <t>トウロク</t>
    </rPh>
    <rPh sb="26" eb="28">
      <t>ショカイ</t>
    </rPh>
    <rPh sb="31" eb="33">
      <t>フヨ</t>
    </rPh>
    <rPh sb="36" eb="38">
      <t>シュウセイ</t>
    </rPh>
    <rPh sb="39" eb="40">
      <t>オコナ</t>
    </rPh>
    <rPh sb="41" eb="42">
      <t>サイ</t>
    </rPh>
    <rPh sb="42" eb="44">
      <t>トウロク</t>
    </rPh>
    <rPh sb="49" eb="50">
      <t>スウ</t>
    </rPh>
    <rPh sb="51" eb="52">
      <t>フ</t>
    </rPh>
    <phoneticPr fontId="1"/>
  </si>
  <si>
    <r>
      <rPr>
        <sz val="9"/>
        <color theme="1"/>
        <rFont val="ＭＳ 明朝"/>
        <family val="2"/>
        <charset val="128"/>
      </rPr>
      <t>上記バージョンのデータレコードが公開された年月日及び時刻です。</t>
    </r>
    <rPh sb="0" eb="2">
      <t>ジョウキ</t>
    </rPh>
    <rPh sb="16" eb="18">
      <t>コウカイ</t>
    </rPh>
    <rPh sb="21" eb="24">
      <t>ネンガッピ</t>
    </rPh>
    <rPh sb="24" eb="25">
      <t>オヨ</t>
    </rPh>
    <rPh sb="26" eb="28">
      <t>ジコク</t>
    </rPh>
    <phoneticPr fontId="1"/>
  </si>
  <si>
    <t>当該データレコードを提供していただいた方の氏名です。公表資料から登録し、著者が複数の場合は、第一著者の氏名を記載しています。</t>
    <rPh sb="0" eb="2">
      <t>トウガイ</t>
    </rPh>
    <rPh sb="10" eb="12">
      <t>テイキョウ</t>
    </rPh>
    <rPh sb="19" eb="20">
      <t>カタ</t>
    </rPh>
    <rPh sb="21" eb="23">
      <t>シメイ</t>
    </rPh>
    <rPh sb="26" eb="30">
      <t>コウヒョウシリョウ</t>
    </rPh>
    <rPh sb="32" eb="34">
      <t>トウロク</t>
    </rPh>
    <rPh sb="36" eb="38">
      <t>チョシャ</t>
    </rPh>
    <rPh sb="39" eb="41">
      <t>フクスウ</t>
    </rPh>
    <rPh sb="42" eb="44">
      <t>バアイ</t>
    </rPh>
    <rPh sb="46" eb="48">
      <t>ダイイチ</t>
    </rPh>
    <rPh sb="48" eb="50">
      <t>チョシャ</t>
    </rPh>
    <rPh sb="51" eb="53">
      <t>シメイ</t>
    </rPh>
    <rPh sb="54" eb="56">
      <t>キサイ</t>
    </rPh>
    <phoneticPr fontId="1"/>
  </si>
  <si>
    <t>#0004に記載された方が所属する機関が位置する国又は地域の名称です。国又は地域の記載は、ISO3166-1の英語名称です。</t>
    <rPh sb="6" eb="8">
      <t>キサイ</t>
    </rPh>
    <rPh sb="11" eb="12">
      <t>カタ</t>
    </rPh>
    <rPh sb="13" eb="15">
      <t>ショゾク</t>
    </rPh>
    <rPh sb="17" eb="19">
      <t>キカン</t>
    </rPh>
    <rPh sb="20" eb="22">
      <t>イチ</t>
    </rPh>
    <rPh sb="24" eb="25">
      <t>クニ</t>
    </rPh>
    <rPh sb="25" eb="26">
      <t>マタ</t>
    </rPh>
    <rPh sb="27" eb="29">
      <t>チイキ</t>
    </rPh>
    <rPh sb="30" eb="32">
      <t>メイショウ</t>
    </rPh>
    <rPh sb="35" eb="36">
      <t>クニ</t>
    </rPh>
    <rPh sb="36" eb="37">
      <t>マタ</t>
    </rPh>
    <rPh sb="38" eb="40">
      <t>チイキ</t>
    </rPh>
    <rPh sb="41" eb="43">
      <t>キサイ</t>
    </rPh>
    <rPh sb="55" eb="59">
      <t>エイゴメイショウ</t>
    </rPh>
    <phoneticPr fontId="1"/>
  </si>
  <si>
    <t>#0006に記載された国又は地域のISO3166-1のnumericコードです。</t>
    <rPh sb="6" eb="8">
      <t>キサイ</t>
    </rPh>
    <rPh sb="11" eb="12">
      <t>クニ</t>
    </rPh>
    <rPh sb="12" eb="13">
      <t>マタ</t>
    </rPh>
    <rPh sb="14" eb="16">
      <t>チイキ</t>
    </rPh>
    <phoneticPr fontId="1"/>
  </si>
  <si>
    <t>#0004に記載された方が所属する機関の名称です。</t>
    <rPh sb="6" eb="8">
      <t>キサイ</t>
    </rPh>
    <rPh sb="11" eb="12">
      <t>カタ</t>
    </rPh>
    <rPh sb="13" eb="15">
      <t>ショゾク</t>
    </rPh>
    <rPh sb="17" eb="19">
      <t>キカン</t>
    </rPh>
    <rPh sb="20" eb="22">
      <t>メイショウ</t>
    </rPh>
    <phoneticPr fontId="1"/>
  </si>
  <si>
    <t>#0009に記載された機関の分類で、数字はそれぞれ、1: 大学、2: その他研究機関、3: 行政機関、4: 大学以外の教育機関、5: NPO/NGO、6: その他を意味します。</t>
    <rPh sb="6" eb="8">
      <t>キサイ</t>
    </rPh>
    <rPh sb="11" eb="13">
      <t>キカン</t>
    </rPh>
    <rPh sb="14" eb="16">
      <t>ブンルイ</t>
    </rPh>
    <rPh sb="18" eb="20">
      <t>スウジ</t>
    </rPh>
    <rPh sb="82" eb="84">
      <t>イミ</t>
    </rPh>
    <phoneticPr fontId="1"/>
  </si>
  <si>
    <t>試料採取した際の航海名です。</t>
    <rPh sb="0" eb="4">
      <t>シリョウサイシュ</t>
    </rPh>
    <rPh sb="6" eb="7">
      <t>サイ</t>
    </rPh>
    <rPh sb="8" eb="11">
      <t>コウカイメイ</t>
    </rPh>
    <phoneticPr fontId="1"/>
  </si>
  <si>
    <t>#0014のDOI（Digital Object Identifier）です。</t>
    <phoneticPr fontId="1"/>
  </si>
  <si>
    <r>
      <rPr>
        <sz val="9"/>
        <color theme="1"/>
        <rFont val="ＭＳ 明朝"/>
        <family val="2"/>
        <charset val="128"/>
      </rPr>
      <t>利用条件を示しています。記号の意味は</t>
    </r>
    <r>
      <rPr>
        <sz val="9"/>
        <color theme="1"/>
        <rFont val="Times New Roman"/>
        <family val="1"/>
      </rPr>
      <t>https://creativecommons.org/</t>
    </r>
    <r>
      <rPr>
        <sz val="9"/>
        <color theme="1"/>
        <rFont val="ＭＳ 明朝"/>
        <family val="2"/>
        <charset val="128"/>
      </rPr>
      <t>をご確認下さい。</t>
    </r>
    <rPh sb="0" eb="4">
      <t>リヨウジョウケン</t>
    </rPh>
    <rPh sb="5" eb="6">
      <t>シメ</t>
    </rPh>
    <rPh sb="12" eb="14">
      <t>キゴウ</t>
    </rPh>
    <rPh sb="15" eb="17">
      <t>イミ</t>
    </rPh>
    <rPh sb="48" eb="50">
      <t>カクニン</t>
    </rPh>
    <rPh sb="50" eb="51">
      <t>クダ</t>
    </rPh>
    <phoneticPr fontId="1"/>
  </si>
  <si>
    <r>
      <rPr>
        <sz val="9"/>
        <color theme="1"/>
        <rFont val="ＭＳ 明朝"/>
        <family val="2"/>
        <charset val="128"/>
      </rPr>
      <t>本データレコードの入手方法で、数字はそれぞれ、</t>
    </r>
    <r>
      <rPr>
        <sz val="9"/>
        <color theme="1"/>
        <rFont val="Times New Roman"/>
        <family val="2"/>
      </rPr>
      <t xml:space="preserve">1: </t>
    </r>
    <r>
      <rPr>
        <sz val="9"/>
        <color theme="1"/>
        <rFont val="ＭＳ Ｐゴシック"/>
        <family val="2"/>
        <charset val="128"/>
      </rPr>
      <t>調査者等からの提供</t>
    </r>
    <r>
      <rPr>
        <sz val="9"/>
        <color theme="1"/>
        <rFont val="ＭＳ 明朝"/>
        <family val="2"/>
        <charset val="128"/>
      </rPr>
      <t>、</t>
    </r>
    <r>
      <rPr>
        <sz val="9"/>
        <color theme="1"/>
        <rFont val="Times New Roman"/>
        <family val="2"/>
      </rPr>
      <t xml:space="preserve">2: </t>
    </r>
    <r>
      <rPr>
        <sz val="9"/>
        <color theme="1"/>
        <rFont val="ＭＳ Ｐゴシック"/>
        <family val="2"/>
        <charset val="128"/>
      </rPr>
      <t>他のデータベースからの転載</t>
    </r>
    <r>
      <rPr>
        <sz val="9"/>
        <color theme="1"/>
        <rFont val="ＭＳ 明朝"/>
        <family val="2"/>
        <charset val="128"/>
      </rPr>
      <t>、</t>
    </r>
    <r>
      <rPr>
        <sz val="9"/>
        <color theme="1"/>
        <rFont val="Times New Roman"/>
        <family val="2"/>
      </rPr>
      <t>3:</t>
    </r>
    <r>
      <rPr>
        <sz val="9"/>
        <color theme="1"/>
        <rFont val="ＭＳ Ｐゴシック"/>
        <family val="2"/>
        <charset val="128"/>
      </rPr>
      <t>公表資料からの引用</t>
    </r>
    <r>
      <rPr>
        <sz val="9"/>
        <color theme="1"/>
        <rFont val="ＭＳ 明朝"/>
        <family val="2"/>
        <charset val="128"/>
      </rPr>
      <t>を意味します。</t>
    </r>
    <rPh sb="0" eb="1">
      <t>ホン</t>
    </rPh>
    <rPh sb="9" eb="13">
      <t>ニュウシュホウホウ</t>
    </rPh>
    <rPh sb="26" eb="28">
      <t>チョウサ</t>
    </rPh>
    <rPh sb="28" eb="29">
      <t>シャ</t>
    </rPh>
    <rPh sb="29" eb="30">
      <t>ナド</t>
    </rPh>
    <rPh sb="33" eb="35">
      <t>テイキョウ</t>
    </rPh>
    <rPh sb="39" eb="40">
      <t>タ</t>
    </rPh>
    <rPh sb="50" eb="52">
      <t>テンサイ</t>
    </rPh>
    <rPh sb="55" eb="59">
      <t>コウヒョウシリョウ</t>
    </rPh>
    <rPh sb="62" eb="64">
      <t>インヨウ</t>
    </rPh>
    <phoneticPr fontId="1"/>
  </si>
  <si>
    <r>
      <rPr>
        <sz val="9"/>
        <color theme="1"/>
        <rFont val="ＭＳ 明朝"/>
        <family val="2"/>
        <charset val="128"/>
      </rPr>
      <t>データの補正の有無及び補正のレベルで、数字はそれぞれ、</t>
    </r>
    <r>
      <rPr>
        <sz val="9"/>
        <color theme="1"/>
        <rFont val="Times New Roman"/>
        <family val="2"/>
      </rPr>
      <t>00: Original data</t>
    </r>
    <r>
      <rPr>
        <sz val="9"/>
        <color theme="1"/>
        <rFont val="ＭＳ Ｐゴシック"/>
        <family val="2"/>
        <charset val="128"/>
      </rPr>
      <t>（未補正データ）、</t>
    </r>
    <r>
      <rPr>
        <sz val="9"/>
        <color theme="1"/>
        <rFont val="Times New Roman"/>
        <family val="2"/>
      </rPr>
      <t>10: Processed level 1</t>
    </r>
    <r>
      <rPr>
        <sz val="9"/>
        <color theme="1"/>
        <rFont val="ＭＳ Ｐゴシック"/>
        <family val="2"/>
        <charset val="128"/>
      </rPr>
      <t>（繊維状粒子を除外したデータ）、</t>
    </r>
    <r>
      <rPr>
        <sz val="9"/>
        <color theme="1"/>
        <rFont val="Times New Roman"/>
        <family val="2"/>
      </rPr>
      <t>21: Processed level 2</t>
    </r>
    <r>
      <rPr>
        <sz val="9"/>
        <color theme="1"/>
        <rFont val="ＭＳ Ｐゴシック"/>
        <family val="2"/>
        <charset val="128"/>
      </rPr>
      <t>（風及び波による変動を補正し海底から界面までの粒子数に換算したデータ及び粒子数から粒子重量へ高位推計で変換したデータ）、</t>
    </r>
    <r>
      <rPr>
        <sz val="9"/>
        <color theme="1"/>
        <rFont val="Times New Roman"/>
        <family val="2"/>
      </rPr>
      <t>22: Processed level 2</t>
    </r>
    <r>
      <rPr>
        <sz val="9"/>
        <color theme="1"/>
        <rFont val="ＭＳ Ｐゴシック"/>
        <family val="2"/>
        <charset val="128"/>
      </rPr>
      <t>（風及び波による変動を補正し海底から界面までの粒子数に換算したデータ及び粒子数から粒子重量へ低位推計で変換したデータ）、</t>
    </r>
    <r>
      <rPr>
        <sz val="9"/>
        <color theme="1"/>
        <rFont val="Times New Roman"/>
        <family val="2"/>
      </rPr>
      <t>3: Processed level 3</t>
    </r>
    <r>
      <rPr>
        <sz val="9"/>
        <color theme="1"/>
        <rFont val="ＭＳ Ｐゴシック"/>
        <family val="2"/>
        <charset val="128"/>
      </rPr>
      <t>（</t>
    </r>
    <r>
      <rPr>
        <sz val="9"/>
        <color theme="1"/>
        <rFont val="Times New Roman"/>
        <family val="2"/>
      </rPr>
      <t>Processed level 2</t>
    </r>
    <r>
      <rPr>
        <sz val="9"/>
        <color theme="1"/>
        <rFont val="ＭＳ Ｐゴシック"/>
        <family val="2"/>
        <charset val="128"/>
      </rPr>
      <t>のデータセットから</t>
    </r>
    <r>
      <rPr>
        <sz val="9"/>
        <color theme="1"/>
        <rFont val="Times New Roman"/>
        <family val="2"/>
      </rPr>
      <t>OEM</t>
    </r>
    <r>
      <rPr>
        <sz val="9"/>
        <color theme="1"/>
        <rFont val="ＭＳ Ｐゴシック"/>
        <family val="2"/>
        <charset val="128"/>
      </rPr>
      <t>法によりグリッド毎の粒子密度として算定したデータ）</t>
    </r>
    <r>
      <rPr>
        <sz val="9"/>
        <color theme="1"/>
        <rFont val="ＭＳ 明朝"/>
        <family val="2"/>
        <charset val="128"/>
      </rPr>
      <t>を意味します。</t>
    </r>
    <rPh sb="4" eb="6">
      <t>ホセイ</t>
    </rPh>
    <rPh sb="7" eb="9">
      <t>ウム</t>
    </rPh>
    <rPh sb="9" eb="10">
      <t>オヨ</t>
    </rPh>
    <rPh sb="11" eb="13">
      <t>ホセイ</t>
    </rPh>
    <rPh sb="45" eb="48">
      <t>ミホセイ</t>
    </rPh>
    <rPh sb="75" eb="80">
      <t>センイジョウリュウシ</t>
    </rPh>
    <rPh sb="81" eb="83">
      <t>ジョガイ</t>
    </rPh>
    <rPh sb="112" eb="113">
      <t>カゼ</t>
    </rPh>
    <rPh sb="113" eb="114">
      <t>オヨ</t>
    </rPh>
    <rPh sb="115" eb="116">
      <t>ナミ</t>
    </rPh>
    <rPh sb="119" eb="121">
      <t>ヘンドウ</t>
    </rPh>
    <rPh sb="122" eb="124">
      <t>ホセイ</t>
    </rPh>
    <rPh sb="125" eb="127">
      <t>カイテイ</t>
    </rPh>
    <rPh sb="129" eb="131">
      <t>カイメン</t>
    </rPh>
    <rPh sb="138" eb="140">
      <t>カンザン</t>
    </rPh>
    <rPh sb="145" eb="146">
      <t>オヨ</t>
    </rPh>
    <rPh sb="147" eb="150">
      <t>リュウシスウ</t>
    </rPh>
    <rPh sb="152" eb="156">
      <t>リュウシジュウリョウ</t>
    </rPh>
    <rPh sb="157" eb="161">
      <t>コウイスイケイ</t>
    </rPh>
    <rPh sb="162" eb="164">
      <t>ヘンカン</t>
    </rPh>
    <rPh sb="238" eb="240">
      <t>テイイ</t>
    </rPh>
    <rPh sb="302" eb="303">
      <t>ホウ</t>
    </rPh>
    <rPh sb="310" eb="311">
      <t>ゴト</t>
    </rPh>
    <rPh sb="312" eb="316">
      <t>リュウシミツド</t>
    </rPh>
    <rPh sb="319" eb="321">
      <t>サンテイ</t>
    </rPh>
    <phoneticPr fontId="1"/>
  </si>
  <si>
    <t>データの補正方法です</t>
    <rPh sb="4" eb="6">
      <t>ホセイ</t>
    </rPh>
    <rPh sb="6" eb="8">
      <t>ホウホウホウゴトリュウシミツドサンテイ</t>
    </rPh>
    <phoneticPr fontId="1"/>
  </si>
  <si>
    <t>データの補正を行ったデータに対して補正前のデータが掲載された資料の出典です。</t>
    <rPh sb="4" eb="6">
      <t>ホセイ</t>
    </rPh>
    <rPh sb="7" eb="8">
      <t>オコナ</t>
    </rPh>
    <rPh sb="14" eb="15">
      <t>タイ</t>
    </rPh>
    <rPh sb="17" eb="20">
      <t>ホセイマエ</t>
    </rPh>
    <rPh sb="25" eb="27">
      <t>ケイサイ</t>
    </rPh>
    <rPh sb="30" eb="32">
      <t>シリョウ</t>
    </rPh>
    <rPh sb="33" eb="35">
      <t>シュッテンホウゴトリュウシミツドサンテイ</t>
    </rPh>
    <phoneticPr fontId="1"/>
  </si>
  <si>
    <t>本データレコードが掲載されている資料の出典です。</t>
    <rPh sb="0" eb="1">
      <t>ホン</t>
    </rPh>
    <rPh sb="9" eb="11">
      <t>ケイサイ</t>
    </rPh>
    <rPh sb="16" eb="18">
      <t>シリョウ</t>
    </rPh>
    <rPh sb="19" eb="21">
      <t>シュッテン</t>
    </rPh>
    <phoneticPr fontId="1"/>
  </si>
  <si>
    <t>#0024のDOI（Digital Object Identifier）です。</t>
    <phoneticPr fontId="1"/>
  </si>
  <si>
    <t>補正を行ったデータレコードに対して、本データベースに登録された補正前のデータレコードのIDです。</t>
    <rPh sb="0" eb="2">
      <t>ホセイ</t>
    </rPh>
    <rPh sb="3" eb="4">
      <t>オコナ</t>
    </rPh>
    <rPh sb="14" eb="15">
      <t>タイ</t>
    </rPh>
    <rPh sb="18" eb="19">
      <t>ホン</t>
    </rPh>
    <rPh sb="26" eb="28">
      <t>トウロク</t>
    </rPh>
    <rPh sb="31" eb="34">
      <t>ホセイマエホウゴトリュウシミツドサンテイ</t>
    </rPh>
    <phoneticPr fontId="1"/>
  </si>
  <si>
    <r>
      <rPr>
        <sz val="9"/>
        <color theme="1"/>
        <rFont val="ＭＳ 明朝"/>
        <family val="2"/>
        <charset val="128"/>
      </rPr>
      <t>モニタリングで採取された試料名又はその</t>
    </r>
    <r>
      <rPr>
        <sz val="9"/>
        <color theme="1"/>
        <rFont val="Times New Roman"/>
        <family val="1"/>
      </rPr>
      <t>ID</t>
    </r>
    <r>
      <rPr>
        <sz val="9"/>
        <color theme="1"/>
        <rFont val="ＭＳ 明朝"/>
        <family val="2"/>
        <charset val="128"/>
      </rPr>
      <t>です。</t>
    </r>
    <rPh sb="7" eb="9">
      <t>サイシュ</t>
    </rPh>
    <rPh sb="12" eb="14">
      <t>シリョウ</t>
    </rPh>
    <rPh sb="14" eb="15">
      <t>メイ</t>
    </rPh>
    <rPh sb="15" eb="16">
      <t>マタ</t>
    </rPh>
    <phoneticPr fontId="1"/>
  </si>
  <si>
    <t>Time difference from GMT.</t>
    <phoneticPr fontId="1"/>
  </si>
  <si>
    <r>
      <t>#0037</t>
    </r>
    <r>
      <rPr>
        <sz val="9"/>
        <color theme="1"/>
        <rFont val="ＭＳ Ｐゴシック"/>
        <family val="1"/>
        <charset val="128"/>
      </rPr>
      <t>及び</t>
    </r>
    <r>
      <rPr>
        <sz val="9"/>
        <color theme="1"/>
        <rFont val="Times New Roman"/>
        <family val="1"/>
      </rPr>
      <t>#0039</t>
    </r>
    <r>
      <rPr>
        <sz val="9"/>
        <color theme="1"/>
        <rFont val="ＭＳ Ｐゴシック"/>
        <family val="1"/>
        <charset val="128"/>
      </rPr>
      <t>に入力された時刻の</t>
    </r>
    <r>
      <rPr>
        <sz val="9"/>
        <color theme="1"/>
        <rFont val="Times New Roman"/>
        <family val="1"/>
      </rPr>
      <t>GMT</t>
    </r>
    <r>
      <rPr>
        <sz val="9"/>
        <color theme="1"/>
        <rFont val="ＭＳ 明朝"/>
        <family val="2"/>
        <charset val="128"/>
      </rPr>
      <t>（</t>
    </r>
    <r>
      <rPr>
        <sz val="9"/>
        <color theme="1"/>
        <rFont val="Times New Roman"/>
        <family val="1"/>
      </rPr>
      <t>Greenwich Mean Time</t>
    </r>
    <r>
      <rPr>
        <sz val="9"/>
        <color theme="1"/>
        <rFont val="ＭＳ 明朝"/>
        <family val="2"/>
        <charset val="128"/>
      </rPr>
      <t>）からの時差です。</t>
    </r>
    <rPh sb="5" eb="6">
      <t>オヨ</t>
    </rPh>
    <rPh sb="13" eb="15">
      <t>ニュウリョク</t>
    </rPh>
    <rPh sb="18" eb="20">
      <t>ジコク</t>
    </rPh>
    <rPh sb="48" eb="50">
      <t>ジサ</t>
    </rPh>
    <phoneticPr fontId="1"/>
  </si>
  <si>
    <t>試料採取の開始時刻です。</t>
    <rPh sb="0" eb="4">
      <t>シリョウサイシュ</t>
    </rPh>
    <rPh sb="5" eb="7">
      <t>カイシ</t>
    </rPh>
    <rPh sb="7" eb="9">
      <t>ジコク</t>
    </rPh>
    <phoneticPr fontId="1"/>
  </si>
  <si>
    <t>試料採取の開始年月日です。</t>
    <rPh sb="0" eb="4">
      <t>シリョウサイシュ</t>
    </rPh>
    <rPh sb="5" eb="7">
      <t>カイシ</t>
    </rPh>
    <rPh sb="7" eb="10">
      <t>ネンガッピ</t>
    </rPh>
    <phoneticPr fontId="1"/>
  </si>
  <si>
    <t>試料採取の終了年月日です。</t>
    <rPh sb="0" eb="4">
      <t>シリョウサイシュ</t>
    </rPh>
    <rPh sb="5" eb="7">
      <t>シュウリョウ</t>
    </rPh>
    <rPh sb="7" eb="10">
      <t>ネンガッピ</t>
    </rPh>
    <phoneticPr fontId="1"/>
  </si>
  <si>
    <t>試料採取の終了時刻です。</t>
    <rPh sb="0" eb="4">
      <t>シリョウサイシュ</t>
    </rPh>
    <rPh sb="5" eb="7">
      <t>シュウリョウ</t>
    </rPh>
    <rPh sb="7" eb="9">
      <t>ジコク</t>
    </rPh>
    <phoneticPr fontId="1"/>
  </si>
  <si>
    <t>試料を採取した季節です。</t>
    <rPh sb="0" eb="2">
      <t>シリョウ</t>
    </rPh>
    <rPh sb="3" eb="5">
      <t>サイシュ</t>
    </rPh>
    <rPh sb="7" eb="8">
      <t>セツ</t>
    </rPh>
    <phoneticPr fontId="1"/>
  </si>
  <si>
    <t>試料を採取した水域の名称です。</t>
    <rPh sb="0" eb="2">
      <t>シリョウ</t>
    </rPh>
    <rPh sb="3" eb="5">
      <t>サイシュ</t>
    </rPh>
    <rPh sb="7" eb="9">
      <t>スイイキ</t>
    </rPh>
    <rPh sb="10" eb="12">
      <t>メイショウ</t>
    </rPh>
    <phoneticPr fontId="1"/>
  </si>
  <si>
    <t>試料採取の開始時の緯度座標で、北緯は正の値、南緯は負の値です。</t>
    <rPh sb="0" eb="4">
      <t>シリョウサイシュ</t>
    </rPh>
    <rPh sb="5" eb="7">
      <t>カイシ</t>
    </rPh>
    <rPh sb="7" eb="8">
      <t>ジ</t>
    </rPh>
    <rPh sb="9" eb="11">
      <t>イド</t>
    </rPh>
    <rPh sb="11" eb="13">
      <t>ザヒョウ</t>
    </rPh>
    <rPh sb="15" eb="17">
      <t>ホクイ</t>
    </rPh>
    <rPh sb="18" eb="19">
      <t>セイ</t>
    </rPh>
    <rPh sb="20" eb="21">
      <t>アタイ</t>
    </rPh>
    <rPh sb="22" eb="24">
      <t>ナンイ</t>
    </rPh>
    <rPh sb="25" eb="26">
      <t>フ</t>
    </rPh>
    <rPh sb="27" eb="28">
      <t>アタイ</t>
    </rPh>
    <phoneticPr fontId="1"/>
  </si>
  <si>
    <t>試料採取の開始時の経度座標で、東経は正の値、西経は負の値です。</t>
    <rPh sb="0" eb="4">
      <t>シリョウサイシュ</t>
    </rPh>
    <rPh sb="5" eb="7">
      <t>カイシ</t>
    </rPh>
    <rPh sb="7" eb="8">
      <t>ジ</t>
    </rPh>
    <rPh sb="9" eb="11">
      <t>ケイド</t>
    </rPh>
    <rPh sb="11" eb="13">
      <t>ザヒョウ</t>
    </rPh>
    <rPh sb="15" eb="17">
      <t>トウケイ</t>
    </rPh>
    <rPh sb="18" eb="19">
      <t>セイ</t>
    </rPh>
    <rPh sb="20" eb="21">
      <t>アタイ</t>
    </rPh>
    <rPh sb="22" eb="24">
      <t>セイケイ</t>
    </rPh>
    <rPh sb="25" eb="26">
      <t>フ</t>
    </rPh>
    <rPh sb="27" eb="28">
      <t>アタイ</t>
    </rPh>
    <phoneticPr fontId="1"/>
  </si>
  <si>
    <t>試料採取の終了時の緯度座標で、北緯は正の値、南緯は負の値です。</t>
    <rPh sb="0" eb="4">
      <t>シリョウサイシュ</t>
    </rPh>
    <rPh sb="5" eb="7">
      <t>シュウリョウ</t>
    </rPh>
    <rPh sb="7" eb="8">
      <t>ジ</t>
    </rPh>
    <rPh sb="9" eb="11">
      <t>イド</t>
    </rPh>
    <rPh sb="11" eb="13">
      <t>ザヒョウ</t>
    </rPh>
    <rPh sb="15" eb="17">
      <t>ホクイ</t>
    </rPh>
    <rPh sb="18" eb="19">
      <t>セイ</t>
    </rPh>
    <rPh sb="20" eb="21">
      <t>アタイ</t>
    </rPh>
    <rPh sb="22" eb="24">
      <t>ナンイ</t>
    </rPh>
    <rPh sb="25" eb="26">
      <t>フ</t>
    </rPh>
    <rPh sb="27" eb="28">
      <t>アタイ</t>
    </rPh>
    <phoneticPr fontId="1"/>
  </si>
  <si>
    <t>試料採取の終了時の経度座標で、東経は正の値、西経は負の値です。</t>
    <rPh sb="0" eb="4">
      <t>シリョウサイシュ</t>
    </rPh>
    <rPh sb="5" eb="7">
      <t>シュウリョウ</t>
    </rPh>
    <rPh sb="7" eb="8">
      <t>ジ</t>
    </rPh>
    <rPh sb="9" eb="11">
      <t>ケイド</t>
    </rPh>
    <rPh sb="11" eb="13">
      <t>ザヒョウ</t>
    </rPh>
    <rPh sb="15" eb="17">
      <t>トウケイ</t>
    </rPh>
    <rPh sb="18" eb="19">
      <t>セイ</t>
    </rPh>
    <rPh sb="20" eb="21">
      <t>アタイ</t>
    </rPh>
    <rPh sb="22" eb="24">
      <t>セイケイ</t>
    </rPh>
    <rPh sb="25" eb="26">
      <t>フ</t>
    </rPh>
    <rPh sb="27" eb="28">
      <t>アタイ</t>
    </rPh>
    <phoneticPr fontId="1"/>
  </si>
  <si>
    <r>
      <rPr>
        <sz val="9"/>
        <color theme="1"/>
        <rFont val="ＭＳ 明朝"/>
        <family val="2"/>
        <charset val="128"/>
      </rPr>
      <t>試料採取に使用した船舶の名称です。</t>
    </r>
    <rPh sb="0" eb="4">
      <t>シリョウサイシュ</t>
    </rPh>
    <rPh sb="5" eb="7">
      <t>シヨウ</t>
    </rPh>
    <rPh sb="9" eb="11">
      <t>センパク</t>
    </rPh>
    <rPh sb="12" eb="14">
      <t>メイショウ</t>
    </rPh>
    <phoneticPr fontId="1"/>
  </si>
  <si>
    <t>試料採取に使用した船舶のコードで、船舶の登録番号又は船舶の無線局コールサインです。</t>
    <rPh sb="0" eb="4">
      <t>シリョウサイシュ</t>
    </rPh>
    <rPh sb="5" eb="7">
      <t>シヨウ</t>
    </rPh>
    <rPh sb="9" eb="11">
      <t>センパク</t>
    </rPh>
    <rPh sb="17" eb="19">
      <t>センパク</t>
    </rPh>
    <rPh sb="20" eb="24">
      <t>トウロクバンゴウ</t>
    </rPh>
    <rPh sb="24" eb="25">
      <t>マタ</t>
    </rPh>
    <rPh sb="26" eb="28">
      <t>センパク</t>
    </rPh>
    <rPh sb="29" eb="32">
      <t>ムセンキョク</t>
    </rPh>
    <phoneticPr fontId="1"/>
  </si>
  <si>
    <t>試料採取に使用した器具の名称で、ニューストンネットやマンタネットなどのネットの名称やポンプサンプリングやバルクサンプリングなどのネットサンプリング以外の方法もあります。</t>
    <rPh sb="0" eb="4">
      <t>シリョウサイシュ</t>
    </rPh>
    <rPh sb="5" eb="7">
      <t>シヨウ</t>
    </rPh>
    <rPh sb="9" eb="11">
      <t>キグ</t>
    </rPh>
    <rPh sb="12" eb="14">
      <t>メイショウ</t>
    </rPh>
    <rPh sb="39" eb="41">
      <t>メイショウ</t>
    </rPh>
    <rPh sb="73" eb="75">
      <t>イガイ</t>
    </rPh>
    <rPh sb="76" eb="78">
      <t>ホウホウ</t>
    </rPh>
    <phoneticPr fontId="1"/>
  </si>
  <si>
    <t>試料採取に使用した器具の型式です。</t>
    <rPh sb="0" eb="4">
      <t>シリョウサイシュ</t>
    </rPh>
    <rPh sb="5" eb="7">
      <t>シヨウ</t>
    </rPh>
    <rPh sb="9" eb="11">
      <t>キグ</t>
    </rPh>
    <rPh sb="12" eb="14">
      <t>カタシキ</t>
    </rPh>
    <phoneticPr fontId="1"/>
  </si>
  <si>
    <t>試料採取口の形状です。</t>
    <rPh sb="0" eb="4">
      <t>シリョウサイシュ</t>
    </rPh>
    <rPh sb="4" eb="5">
      <t>クチ</t>
    </rPh>
    <rPh sb="6" eb="8">
      <t>ケイジョウ</t>
    </rPh>
    <phoneticPr fontId="1"/>
  </si>
  <si>
    <t>試料採取口の幅で、単位はmです。</t>
    <rPh sb="0" eb="4">
      <t>シリョウサイシュ</t>
    </rPh>
    <rPh sb="4" eb="5">
      <t>クチ</t>
    </rPh>
    <rPh sb="6" eb="7">
      <t>ハバ</t>
    </rPh>
    <rPh sb="9" eb="11">
      <t>タンイ</t>
    </rPh>
    <phoneticPr fontId="1"/>
  </si>
  <si>
    <t>試料採取口の高さで、単位はmです。試料採取口の上端が海表面より上にある場合には、海表面から試料採取口の下端までの深さより大きな値となります。また、試料採取口の形状（＃0060）が正方形又は円形の場合は、試料採取口の幅（#0062）と同値となります。</t>
    <rPh sb="0" eb="4">
      <t>シリョウサイシュ</t>
    </rPh>
    <rPh sb="4" eb="5">
      <t>クチ</t>
    </rPh>
    <rPh sb="6" eb="7">
      <t>タカ</t>
    </rPh>
    <rPh sb="10" eb="12">
      <t>タンイ</t>
    </rPh>
    <rPh sb="17" eb="19">
      <t>シリョウ</t>
    </rPh>
    <rPh sb="19" eb="21">
      <t>サイシュ</t>
    </rPh>
    <rPh sb="21" eb="22">
      <t>クチ</t>
    </rPh>
    <rPh sb="23" eb="25">
      <t>ジョウタン</t>
    </rPh>
    <rPh sb="26" eb="27">
      <t>カイ</t>
    </rPh>
    <rPh sb="27" eb="29">
      <t>ヒョウメン</t>
    </rPh>
    <rPh sb="31" eb="32">
      <t>ウエ</t>
    </rPh>
    <rPh sb="35" eb="37">
      <t>バアイ</t>
    </rPh>
    <rPh sb="40" eb="41">
      <t>カイ</t>
    </rPh>
    <rPh sb="41" eb="43">
      <t>ヒョウメン</t>
    </rPh>
    <rPh sb="45" eb="47">
      <t>シリョウ</t>
    </rPh>
    <rPh sb="47" eb="49">
      <t>サイシュ</t>
    </rPh>
    <rPh sb="49" eb="50">
      <t>クチ</t>
    </rPh>
    <rPh sb="51" eb="53">
      <t>カタン</t>
    </rPh>
    <rPh sb="56" eb="57">
      <t>フカ</t>
    </rPh>
    <rPh sb="60" eb="61">
      <t>オオ</t>
    </rPh>
    <rPh sb="63" eb="64">
      <t>アタイ</t>
    </rPh>
    <rPh sb="89" eb="92">
      <t>セイホウケイ</t>
    </rPh>
    <rPh sb="92" eb="93">
      <t>マタ</t>
    </rPh>
    <rPh sb="94" eb="96">
      <t>エンケイ</t>
    </rPh>
    <rPh sb="101" eb="105">
      <t>シリョウサイシュ</t>
    </rPh>
    <rPh sb="105" eb="106">
      <t>クチ</t>
    </rPh>
    <rPh sb="107" eb="108">
      <t>ハバ</t>
    </rPh>
    <rPh sb="116" eb="118">
      <t>ドウチ</t>
    </rPh>
    <phoneticPr fontId="1"/>
  </si>
  <si>
    <t>試料採取口の高さで、単位はmです。試料採取口の形状（＃0060）が方形の場合は試料採取口の幅（#0062）×試料採取口の高さ（#0064）で求められる値で、試料採取口の形状（＃0060）が円形の場合は試料採取口の幅（#0062）又は試料採取口の高さ（#0064）を直径とした円の面積として求められる値です。</t>
    <rPh sb="0" eb="4">
      <t>シリョウサイシュ</t>
    </rPh>
    <rPh sb="4" eb="5">
      <t>クチ</t>
    </rPh>
    <rPh sb="6" eb="7">
      <t>タカ</t>
    </rPh>
    <rPh sb="10" eb="12">
      <t>タンイ</t>
    </rPh>
    <rPh sb="17" eb="21">
      <t>シリョウサイシュ</t>
    </rPh>
    <rPh sb="21" eb="22">
      <t>クチ</t>
    </rPh>
    <rPh sb="23" eb="25">
      <t>ケイジョウ</t>
    </rPh>
    <rPh sb="33" eb="35">
      <t>ホウケイ</t>
    </rPh>
    <rPh sb="36" eb="38">
      <t>バアイ</t>
    </rPh>
    <rPh sb="39" eb="41">
      <t>シリョウ</t>
    </rPh>
    <rPh sb="41" eb="43">
      <t>サイシュ</t>
    </rPh>
    <rPh sb="43" eb="44">
      <t>クチ</t>
    </rPh>
    <rPh sb="45" eb="46">
      <t>ハバ</t>
    </rPh>
    <rPh sb="60" eb="61">
      <t>タカ</t>
    </rPh>
    <rPh sb="70" eb="71">
      <t>モト</t>
    </rPh>
    <rPh sb="75" eb="76">
      <t>アタイ</t>
    </rPh>
    <rPh sb="94" eb="95">
      <t>エン</t>
    </rPh>
    <rPh sb="114" eb="115">
      <t>マタ</t>
    </rPh>
    <rPh sb="132" eb="134">
      <t>チョッケイ</t>
    </rPh>
    <rPh sb="137" eb="138">
      <t>エン</t>
    </rPh>
    <rPh sb="139" eb="141">
      <t>メンセキ</t>
    </rPh>
    <phoneticPr fontId="1"/>
  </si>
  <si>
    <r>
      <rPr>
        <sz val="9"/>
        <color theme="1"/>
        <rFont val="ＭＳ 明朝"/>
        <family val="2"/>
        <charset val="128"/>
      </rPr>
      <t>網口から網の最後部までの長さです。網の最後部にコッドエンド等の試料回収器具が取り付けられている場合は、その長さは含みません。</t>
    </r>
    <rPh sb="0" eb="2">
      <t>アミクチ</t>
    </rPh>
    <rPh sb="4" eb="5">
      <t>アミ</t>
    </rPh>
    <rPh sb="6" eb="9">
      <t>サイコウブ</t>
    </rPh>
    <rPh sb="12" eb="13">
      <t>ナガ</t>
    </rPh>
    <rPh sb="17" eb="18">
      <t>アミ</t>
    </rPh>
    <rPh sb="19" eb="22">
      <t>サイコウブ</t>
    </rPh>
    <rPh sb="29" eb="30">
      <t>ナド</t>
    </rPh>
    <rPh sb="31" eb="33">
      <t>シリョウ</t>
    </rPh>
    <rPh sb="33" eb="35">
      <t>カイシュウ</t>
    </rPh>
    <rPh sb="35" eb="37">
      <t>キグ</t>
    </rPh>
    <rPh sb="38" eb="39">
      <t>ト</t>
    </rPh>
    <rPh sb="40" eb="41">
      <t>ツ</t>
    </rPh>
    <rPh sb="47" eb="49">
      <t>バアイ</t>
    </rPh>
    <rPh sb="53" eb="54">
      <t>ナガ</t>
    </rPh>
    <rPh sb="56" eb="57">
      <t>フク</t>
    </rPh>
    <phoneticPr fontId="1"/>
  </si>
  <si>
    <r>
      <rPr>
        <sz val="9"/>
        <color theme="1"/>
        <rFont val="ＭＳ 明朝"/>
        <family val="2"/>
        <charset val="128"/>
      </rPr>
      <t>網の目開き（</t>
    </r>
    <r>
      <rPr>
        <sz val="9"/>
        <color theme="1"/>
        <rFont val="Times New Roman"/>
        <family val="2"/>
      </rPr>
      <t>#0070</t>
    </r>
    <r>
      <rPr>
        <sz val="9"/>
        <color theme="1"/>
        <rFont val="ＭＳ Ｐゴシック"/>
        <family val="2"/>
        <charset val="128"/>
      </rPr>
      <t>）の</t>
    </r>
    <r>
      <rPr>
        <sz val="9"/>
        <color theme="1"/>
        <rFont val="ＭＳ 明朝"/>
        <family val="2"/>
        <charset val="128"/>
      </rPr>
      <t>長さが、網の目の辺の長さであるか、対角線の長さであるかを意味します。</t>
    </r>
    <rPh sb="0" eb="1">
      <t>アミ</t>
    </rPh>
    <rPh sb="2" eb="4">
      <t>メヒラ</t>
    </rPh>
    <rPh sb="13" eb="14">
      <t>ナガ</t>
    </rPh>
    <rPh sb="17" eb="18">
      <t>アミ</t>
    </rPh>
    <rPh sb="19" eb="20">
      <t>メ</t>
    </rPh>
    <rPh sb="21" eb="22">
      <t>ヘン</t>
    </rPh>
    <rPh sb="23" eb="24">
      <t>ナガ</t>
    </rPh>
    <rPh sb="30" eb="33">
      <t>タイカクセン</t>
    </rPh>
    <rPh sb="34" eb="35">
      <t>ナガ</t>
    </rPh>
    <rPh sb="41" eb="43">
      <t>イミ</t>
    </rPh>
    <phoneticPr fontId="1"/>
  </si>
  <si>
    <r>
      <rPr>
        <sz val="9"/>
        <color theme="1"/>
        <rFont val="ＭＳ 明朝"/>
        <family val="2"/>
        <charset val="128"/>
      </rPr>
      <t>網の形式です。</t>
    </r>
    <rPh sb="0" eb="1">
      <t>アミ</t>
    </rPh>
    <rPh sb="2" eb="4">
      <t>ケイシキ</t>
    </rPh>
    <phoneticPr fontId="1"/>
  </si>
  <si>
    <r>
      <rPr>
        <sz val="9"/>
        <color theme="1"/>
        <rFont val="ＭＳ 明朝"/>
        <family val="2"/>
        <charset val="128"/>
      </rPr>
      <t>曳網した距離を計測した方法です</t>
    </r>
    <r>
      <rPr>
        <sz val="9"/>
        <color theme="1"/>
        <rFont val="ＭＳ 明朝"/>
        <family val="1"/>
        <charset val="128"/>
      </rPr>
      <t>。</t>
    </r>
    <rPh sb="0" eb="2">
      <t>エイモウ</t>
    </rPh>
    <rPh sb="4" eb="6">
      <t>キョリ</t>
    </rPh>
    <rPh sb="7" eb="9">
      <t>ケイソク</t>
    </rPh>
    <rPh sb="11" eb="13">
      <t>ホウホウ</t>
    </rPh>
    <phoneticPr fontId="1"/>
  </si>
  <si>
    <r>
      <t>曳網した距離を求めた計算式です</t>
    </r>
    <r>
      <rPr>
        <sz val="9"/>
        <color theme="1"/>
        <rFont val="ＭＳ 明朝"/>
        <family val="1"/>
        <charset val="128"/>
      </rPr>
      <t>。</t>
    </r>
    <rPh sb="0" eb="2">
      <t>エイモウ</t>
    </rPh>
    <rPh sb="4" eb="6">
      <t>キョリ</t>
    </rPh>
    <rPh sb="7" eb="8">
      <t>モト</t>
    </rPh>
    <rPh sb="10" eb="13">
      <t>ケイサンシキ</t>
    </rPh>
    <phoneticPr fontId="1"/>
  </si>
  <si>
    <r>
      <rPr>
        <sz val="9"/>
        <color theme="1"/>
        <rFont val="ＭＳ 明朝"/>
        <family val="2"/>
        <charset val="128"/>
      </rPr>
      <t>曳網した海面の面積</t>
    </r>
    <r>
      <rPr>
        <sz val="9"/>
        <color theme="1"/>
        <rFont val="Times New Roman"/>
        <family val="1"/>
      </rPr>
      <t>(#0082</t>
    </r>
    <r>
      <rPr>
        <sz val="9"/>
        <color theme="1"/>
        <rFont val="ＭＳ 明朝"/>
        <family val="2"/>
        <charset val="128"/>
      </rPr>
      <t>）を求めた計算式です。</t>
    </r>
    <rPh sb="17" eb="18">
      <t>モト</t>
    </rPh>
    <rPh sb="20" eb="23">
      <t>ケイサンシキ</t>
    </rPh>
    <phoneticPr fontId="1"/>
  </si>
  <si>
    <r>
      <rPr>
        <sz val="9"/>
        <color theme="1"/>
        <rFont val="ＭＳ 明朝"/>
        <family val="2"/>
        <charset val="128"/>
      </rPr>
      <t>ろ過又は採取した海水の量</t>
    </r>
    <r>
      <rPr>
        <sz val="9"/>
        <color theme="1"/>
        <rFont val="Times New Roman"/>
        <family val="1"/>
      </rPr>
      <t>(#0086</t>
    </r>
    <r>
      <rPr>
        <sz val="9"/>
        <color theme="1"/>
        <rFont val="ＭＳ 明朝"/>
        <family val="2"/>
        <charset val="128"/>
      </rPr>
      <t>）を求めた計算式です。</t>
    </r>
    <rPh sb="1" eb="2">
      <t>カ</t>
    </rPh>
    <rPh sb="2" eb="3">
      <t>マタ</t>
    </rPh>
    <rPh sb="4" eb="6">
      <t>サイシュ</t>
    </rPh>
    <rPh sb="8" eb="10">
      <t>カイスイ</t>
    </rPh>
    <rPh sb="11" eb="12">
      <t>リョウ</t>
    </rPh>
    <rPh sb="20" eb="21">
      <t>モト</t>
    </rPh>
    <rPh sb="23" eb="26">
      <t>ケイサンシキ</t>
    </rPh>
    <phoneticPr fontId="1"/>
  </si>
  <si>
    <r>
      <rPr>
        <sz val="9"/>
        <color theme="1"/>
        <rFont val="ＭＳ 明朝"/>
        <family val="2"/>
        <charset val="128"/>
      </rPr>
      <t>試料採取の開始から終了までの時間です。網の目詰まりなどで網を交換するなど、試料採取した時間は除外します。</t>
    </r>
    <rPh sb="0" eb="2">
      <t>シリョウ</t>
    </rPh>
    <rPh sb="2" eb="4">
      <t>サイシュ</t>
    </rPh>
    <rPh sb="5" eb="7">
      <t>カイシ</t>
    </rPh>
    <rPh sb="9" eb="11">
      <t>シュウリョウ</t>
    </rPh>
    <rPh sb="14" eb="16">
      <t>ジカン</t>
    </rPh>
    <rPh sb="19" eb="20">
      <t>アミ</t>
    </rPh>
    <rPh sb="21" eb="23">
      <t>メヅ</t>
    </rPh>
    <rPh sb="28" eb="29">
      <t>アミ</t>
    </rPh>
    <rPh sb="30" eb="32">
      <t>コウカン</t>
    </rPh>
    <rPh sb="37" eb="41">
      <t>シリョウサイシュ</t>
    </rPh>
    <rPh sb="43" eb="45">
      <t>ジカン</t>
    </rPh>
    <rPh sb="46" eb="48">
      <t>ジョガイ</t>
    </rPh>
    <phoneticPr fontId="1"/>
  </si>
  <si>
    <r>
      <rPr>
        <sz val="9"/>
        <color theme="1"/>
        <rFont val="ＭＳ 明朝"/>
        <family val="2"/>
        <charset val="128"/>
      </rPr>
      <t>曳網した海面の面積で</t>
    </r>
    <r>
      <rPr>
        <sz val="9"/>
        <color theme="1"/>
        <rFont val="ＭＳ 明朝"/>
        <family val="1"/>
        <charset val="128"/>
      </rPr>
      <t>、単位は</t>
    </r>
    <r>
      <rPr>
        <sz val="9"/>
        <color theme="1"/>
        <rFont val="Times New Roman"/>
        <family val="1"/>
      </rPr>
      <t>m2</t>
    </r>
    <r>
      <rPr>
        <sz val="9"/>
        <color theme="1"/>
        <rFont val="ＭＳ 明朝"/>
        <family val="1"/>
        <charset val="128"/>
      </rPr>
      <t>です。原則、試料採取口の幅（</t>
    </r>
    <r>
      <rPr>
        <sz val="9"/>
        <color theme="1"/>
        <rFont val="Times New Roman"/>
        <family val="1"/>
      </rPr>
      <t>#00062</t>
    </r>
    <r>
      <rPr>
        <sz val="9"/>
        <color theme="1"/>
        <rFont val="ＭＳ 明朝"/>
        <family val="1"/>
        <charset val="128"/>
      </rPr>
      <t>）×曳網距離（</t>
    </r>
    <r>
      <rPr>
        <sz val="9"/>
        <color theme="1"/>
        <rFont val="Times New Roman"/>
        <family val="1"/>
      </rPr>
      <t>#0076</t>
    </r>
    <r>
      <rPr>
        <sz val="9"/>
        <color theme="1"/>
        <rFont val="ＭＳ 明朝"/>
        <family val="1"/>
        <charset val="128"/>
      </rPr>
      <t>）で求めます。ガイドラインでは</t>
    </r>
    <r>
      <rPr>
        <sz val="9"/>
        <color theme="1"/>
        <rFont val="Times New Roman"/>
        <family val="1"/>
      </rPr>
      <t>1,000m2</t>
    </r>
    <r>
      <rPr>
        <sz val="9"/>
        <color theme="1"/>
        <rFont val="ＭＳ Ｐゴシック"/>
        <family val="1"/>
        <charset val="128"/>
      </rPr>
      <t>以上とすることが推奨されています。</t>
    </r>
    <rPh sb="0" eb="2">
      <t>エイモウ</t>
    </rPh>
    <rPh sb="4" eb="6">
      <t>カイメン</t>
    </rPh>
    <rPh sb="7" eb="9">
      <t>メンセキ</t>
    </rPh>
    <rPh sb="19" eb="21">
      <t>ゲンソク</t>
    </rPh>
    <rPh sb="22" eb="24">
      <t>シリョウ</t>
    </rPh>
    <rPh sb="24" eb="26">
      <t>サイシュ</t>
    </rPh>
    <rPh sb="26" eb="27">
      <t>クチ</t>
    </rPh>
    <rPh sb="28" eb="29">
      <t>ハバ</t>
    </rPh>
    <rPh sb="38" eb="42">
      <t>エイモウキョリ</t>
    </rPh>
    <rPh sb="50" eb="51">
      <t>モト</t>
    </rPh>
    <rPh sb="70" eb="72">
      <t>イジョウ</t>
    </rPh>
    <rPh sb="78" eb="80">
      <t>スイショウ</t>
    </rPh>
    <phoneticPr fontId="1"/>
  </si>
  <si>
    <r>
      <t>試料採取装置の調査船に対する設置位置です。</t>
    </r>
    <r>
      <rPr>
        <sz val="9"/>
        <color theme="1"/>
        <rFont val="ＭＳ 明朝"/>
        <family val="1"/>
        <charset val="128"/>
      </rPr>
      <t>ガイドラインでは、船側前方に設置するなど、曳波が生ずる場所は避けて設置することが推奨されています。</t>
    </r>
    <rPh sb="0" eb="6">
      <t>シリョウサイシュソウチ</t>
    </rPh>
    <rPh sb="7" eb="10">
      <t>チョウサセン</t>
    </rPh>
    <rPh sb="11" eb="12">
      <t>タイ</t>
    </rPh>
    <rPh sb="14" eb="16">
      <t>セッチ</t>
    </rPh>
    <rPh sb="16" eb="18">
      <t>イチ</t>
    </rPh>
    <rPh sb="42" eb="44">
      <t>ヒキナミ</t>
    </rPh>
    <rPh sb="45" eb="46">
      <t>ショウ</t>
    </rPh>
    <rPh sb="48" eb="50">
      <t>バショ</t>
    </rPh>
    <rPh sb="51" eb="52">
      <t>サ</t>
    </rPh>
    <rPh sb="54" eb="56">
      <t>セッチ</t>
    </rPh>
    <rPh sb="61" eb="63">
      <t>スイショウ</t>
    </rPh>
    <phoneticPr fontId="1"/>
  </si>
  <si>
    <t>FA/E</t>
    <phoneticPr fontId="1"/>
  </si>
  <si>
    <t>FC/E</t>
    <phoneticPr fontId="1"/>
  </si>
  <si>
    <t>FB</t>
  </si>
  <si>
    <t>FB</t>
    <phoneticPr fontId="1"/>
  </si>
  <si>
    <t>FB*</t>
    <phoneticPr fontId="1"/>
  </si>
  <si>
    <t>FB/E</t>
    <phoneticPr fontId="1"/>
  </si>
  <si>
    <r>
      <rPr>
        <sz val="9"/>
        <color theme="1"/>
        <rFont val="ＭＳ 明朝"/>
        <family val="2"/>
        <charset val="128"/>
      </rPr>
      <t>ろ過又は採取した海水の量で</t>
    </r>
    <r>
      <rPr>
        <sz val="9"/>
        <color theme="1"/>
        <rFont val="ＭＳ 明朝"/>
        <family val="1"/>
        <charset val="128"/>
      </rPr>
      <t>、単位は</t>
    </r>
    <r>
      <rPr>
        <sz val="9"/>
        <color theme="1"/>
        <rFont val="Times New Roman"/>
        <family val="1"/>
      </rPr>
      <t>m3</t>
    </r>
    <r>
      <rPr>
        <sz val="9"/>
        <color theme="1"/>
        <rFont val="ＭＳ 明朝"/>
        <family val="1"/>
        <charset val="128"/>
      </rPr>
      <t>です。曳網による海表面の試料採取では、試料採取口の幅（</t>
    </r>
    <r>
      <rPr>
        <sz val="9"/>
        <color theme="1"/>
        <rFont val="Times New Roman"/>
        <family val="1"/>
      </rPr>
      <t>#00062</t>
    </r>
    <r>
      <rPr>
        <sz val="9"/>
        <color theme="1"/>
        <rFont val="ＭＳ 明朝"/>
        <family val="1"/>
        <charset val="128"/>
      </rPr>
      <t>）×曳網距離（</t>
    </r>
    <r>
      <rPr>
        <sz val="9"/>
        <color theme="1"/>
        <rFont val="Times New Roman"/>
        <family val="1"/>
      </rPr>
      <t>#0076</t>
    </r>
    <r>
      <rPr>
        <sz val="9"/>
        <color theme="1"/>
        <rFont val="ＭＳ 明朝"/>
        <family val="1"/>
        <charset val="128"/>
      </rPr>
      <t>）×試料採取口下端の深さ（</t>
    </r>
    <r>
      <rPr>
        <sz val="9"/>
        <color theme="1"/>
        <rFont val="Times New Roman"/>
        <family val="1"/>
      </rPr>
      <t>#0100</t>
    </r>
    <r>
      <rPr>
        <sz val="9"/>
        <color theme="1"/>
        <rFont val="ＭＳ 明朝"/>
        <family val="1"/>
        <charset val="128"/>
      </rPr>
      <t>）で求めます。</t>
    </r>
    <r>
      <rPr>
        <sz val="9"/>
        <color theme="1"/>
        <rFont val="ＭＳ 明朝"/>
        <family val="2"/>
        <charset val="128"/>
      </rPr>
      <t>ガイドラインでは、</t>
    </r>
    <r>
      <rPr>
        <sz val="9"/>
        <color theme="1"/>
        <rFont val="Times New Roman"/>
        <family val="2"/>
      </rPr>
      <t>200</t>
    </r>
    <r>
      <rPr>
        <sz val="9"/>
        <color theme="1"/>
        <rFont val="ＭＳ Ｐゴシック"/>
        <family val="2"/>
        <charset val="128"/>
      </rPr>
      <t>～</t>
    </r>
    <r>
      <rPr>
        <sz val="9"/>
        <color theme="1"/>
        <rFont val="Times New Roman"/>
        <family val="2"/>
      </rPr>
      <t>500m3</t>
    </r>
    <r>
      <rPr>
        <sz val="9"/>
        <color theme="1"/>
        <rFont val="ＭＳ Ｐゴシック"/>
        <family val="2"/>
        <charset val="128"/>
      </rPr>
      <t>の濾水量とすることが推奨されています。</t>
    </r>
    <rPh sb="1" eb="2">
      <t>カ</t>
    </rPh>
    <rPh sb="2" eb="3">
      <t>マタ</t>
    </rPh>
    <rPh sb="4" eb="6">
      <t>サイシュ</t>
    </rPh>
    <rPh sb="8" eb="10">
      <t>カイスイ</t>
    </rPh>
    <rPh sb="11" eb="12">
      <t>リョウ</t>
    </rPh>
    <rPh sb="22" eb="24">
      <t>エイモウ</t>
    </rPh>
    <rPh sb="27" eb="30">
      <t>カイヒョウメン</t>
    </rPh>
    <rPh sb="31" eb="33">
      <t>シリョウ</t>
    </rPh>
    <rPh sb="33" eb="35">
      <t>サイシュ</t>
    </rPh>
    <rPh sb="38" eb="40">
      <t>シリョウ</t>
    </rPh>
    <rPh sb="40" eb="42">
      <t>サイシュ</t>
    </rPh>
    <rPh sb="42" eb="43">
      <t>クチ</t>
    </rPh>
    <rPh sb="44" eb="45">
      <t>ハバ</t>
    </rPh>
    <rPh sb="54" eb="58">
      <t>エイモウキョリ</t>
    </rPh>
    <rPh sb="66" eb="68">
      <t>シリョウ</t>
    </rPh>
    <rPh sb="68" eb="70">
      <t>サイシュ</t>
    </rPh>
    <rPh sb="70" eb="71">
      <t>クチ</t>
    </rPh>
    <rPh sb="71" eb="73">
      <t>カタン</t>
    </rPh>
    <rPh sb="74" eb="75">
      <t>フカ</t>
    </rPh>
    <rPh sb="84" eb="85">
      <t>モト</t>
    </rPh>
    <rPh sb="108" eb="111">
      <t>ロスイリョウ</t>
    </rPh>
    <rPh sb="117" eb="119">
      <t>スイショウ</t>
    </rPh>
    <phoneticPr fontId="1"/>
  </si>
  <si>
    <r>
      <rPr>
        <sz val="9"/>
        <color theme="1"/>
        <rFont val="ＭＳ 明朝"/>
        <family val="2"/>
        <charset val="128"/>
      </rPr>
      <t>網の</t>
    </r>
    <r>
      <rPr>
        <sz val="9"/>
        <color theme="1"/>
        <rFont val="Times New Roman"/>
        <family val="2"/>
      </rPr>
      <t>1</t>
    </r>
    <r>
      <rPr>
        <sz val="9"/>
        <color theme="1"/>
        <rFont val="ＭＳ 明朝"/>
        <family val="2"/>
        <charset val="128"/>
      </rPr>
      <t>目毎の開いている部分の長さです。網糸として閉じている部分の長さは含みません。単位は</t>
    </r>
    <r>
      <rPr>
        <sz val="9"/>
        <color theme="1"/>
        <rFont val="Times New Roman"/>
        <family val="2"/>
      </rPr>
      <t>m</t>
    </r>
    <r>
      <rPr>
        <sz val="9"/>
        <color theme="1"/>
        <rFont val="Times New Roman"/>
        <family val="2"/>
        <charset val="128"/>
      </rPr>
      <t>m</t>
    </r>
    <r>
      <rPr>
        <sz val="9"/>
        <color theme="1"/>
        <rFont val="ＭＳ 明朝"/>
        <family val="2"/>
        <charset val="128"/>
      </rPr>
      <t>です。ガイドラインでは</t>
    </r>
    <r>
      <rPr>
        <sz val="9"/>
        <color theme="1"/>
        <rFont val="Times New Roman"/>
        <family val="2"/>
      </rPr>
      <t>0.3mm</t>
    </r>
    <r>
      <rPr>
        <sz val="9"/>
        <color theme="1"/>
        <rFont val="ＭＳ Ｐゴシック"/>
        <family val="2"/>
        <charset val="128"/>
      </rPr>
      <t>程度とすることが推奨されています。</t>
    </r>
    <rPh sb="0" eb="1">
      <t>アミ</t>
    </rPh>
    <rPh sb="3" eb="4">
      <t>メ</t>
    </rPh>
    <rPh sb="4" eb="5">
      <t>ゴト</t>
    </rPh>
    <rPh sb="6" eb="7">
      <t>ヒラ</t>
    </rPh>
    <rPh sb="11" eb="13">
      <t>ブブン</t>
    </rPh>
    <rPh sb="14" eb="15">
      <t>ナガ</t>
    </rPh>
    <rPh sb="19" eb="21">
      <t>アミイト</t>
    </rPh>
    <rPh sb="24" eb="25">
      <t>ト</t>
    </rPh>
    <rPh sb="29" eb="31">
      <t>ブブン</t>
    </rPh>
    <rPh sb="32" eb="33">
      <t>ナガ</t>
    </rPh>
    <rPh sb="35" eb="36">
      <t>フク</t>
    </rPh>
    <rPh sb="62" eb="64">
      <t>テイド</t>
    </rPh>
    <rPh sb="70" eb="72">
      <t>スイショウ</t>
    </rPh>
    <phoneticPr fontId="1"/>
  </si>
  <si>
    <r>
      <rPr>
        <sz val="9"/>
        <color theme="1"/>
        <rFont val="ＭＳ 明朝"/>
        <family val="2"/>
        <charset val="128"/>
      </rPr>
      <t>試料採取時の対水速度で、単位は</t>
    </r>
    <r>
      <rPr>
        <sz val="9"/>
        <color theme="1"/>
        <rFont val="Times New Roman"/>
        <family val="1"/>
      </rPr>
      <t>knot</t>
    </r>
    <r>
      <rPr>
        <sz val="9"/>
        <color theme="1"/>
        <rFont val="ＭＳ 明朝"/>
        <family val="2"/>
        <charset val="128"/>
      </rPr>
      <t>です。</t>
    </r>
    <r>
      <rPr>
        <sz val="9"/>
        <color theme="1"/>
        <rFont val="ＭＳ 明朝"/>
        <family val="1"/>
        <charset val="128"/>
      </rPr>
      <t>ガイドラインでは</t>
    </r>
    <r>
      <rPr>
        <sz val="9"/>
        <color theme="1"/>
        <rFont val="Times New Roman"/>
        <family val="2"/>
        <charset val="128"/>
      </rPr>
      <t>1</t>
    </r>
    <r>
      <rPr>
        <sz val="9"/>
        <color theme="1"/>
        <rFont val="ＭＳ Ｐゴシック"/>
        <family val="2"/>
        <charset val="128"/>
      </rPr>
      <t>～</t>
    </r>
    <r>
      <rPr>
        <sz val="9"/>
        <color theme="1"/>
        <rFont val="Times New Roman"/>
        <family val="2"/>
      </rPr>
      <t>3knot</t>
    </r>
    <r>
      <rPr>
        <sz val="9"/>
        <color theme="1"/>
        <rFont val="ＭＳ Ｐゴシック"/>
        <family val="2"/>
        <charset val="128"/>
      </rPr>
      <t>とし、小型船舶では</t>
    </r>
    <r>
      <rPr>
        <sz val="9"/>
        <color theme="1"/>
        <rFont val="Times New Roman"/>
        <family val="2"/>
      </rPr>
      <t>1</t>
    </r>
    <r>
      <rPr>
        <sz val="9"/>
        <color theme="1"/>
        <rFont val="ＭＳ Ｐゴシック"/>
        <family val="2"/>
        <charset val="128"/>
      </rPr>
      <t>～</t>
    </r>
    <r>
      <rPr>
        <sz val="9"/>
        <color theme="1"/>
        <rFont val="Times New Roman"/>
        <family val="2"/>
      </rPr>
      <t>2knot</t>
    </r>
    <r>
      <rPr>
        <sz val="9"/>
        <color theme="1"/>
        <rFont val="ＭＳ Ｐゴシック"/>
        <family val="2"/>
        <charset val="128"/>
      </rPr>
      <t>とすることが推奨されいます。</t>
    </r>
    <rPh sb="0" eb="5">
      <t>シリョウサイシュジ</t>
    </rPh>
    <rPh sb="6" eb="8">
      <t>タイスイ</t>
    </rPh>
    <rPh sb="8" eb="10">
      <t>ソクド</t>
    </rPh>
    <rPh sb="12" eb="14">
      <t>タンイ</t>
    </rPh>
    <rPh sb="40" eb="42">
      <t>コガタ</t>
    </rPh>
    <rPh sb="42" eb="44">
      <t>センパク</t>
    </rPh>
    <rPh sb="59" eb="61">
      <t>スイショウ</t>
    </rPh>
    <phoneticPr fontId="1"/>
  </si>
  <si>
    <r>
      <t>試料採取装置の調査船からの距離で、単位はmです</t>
    </r>
    <r>
      <rPr>
        <sz val="9"/>
        <color theme="1"/>
        <rFont val="ＭＳ 明朝"/>
        <family val="1"/>
        <charset val="128"/>
      </rPr>
      <t>。</t>
    </r>
    <rPh sb="0" eb="6">
      <t>シリョウサイシュソウチ</t>
    </rPh>
    <rPh sb="7" eb="10">
      <t>チョウサセン</t>
    </rPh>
    <rPh sb="13" eb="15">
      <t>キョリ</t>
    </rPh>
    <rPh sb="17" eb="19">
      <t>タンイ</t>
    </rPh>
    <phoneticPr fontId="1"/>
  </si>
  <si>
    <t>試料採取口の高さ（#0064）に対する試料採取口の下端の水深（＃0098）の割合で、単位は%です。海洋表層を採取した場合には、100又はそれ未満の値となります。</t>
    <rPh sb="16" eb="17">
      <t>タイ</t>
    </rPh>
    <rPh sb="19" eb="23">
      <t>シリョウサイシュ</t>
    </rPh>
    <rPh sb="23" eb="24">
      <t>クチ</t>
    </rPh>
    <rPh sb="25" eb="27">
      <t>カタン</t>
    </rPh>
    <rPh sb="28" eb="30">
      <t>スイシン</t>
    </rPh>
    <rPh sb="38" eb="40">
      <t>ワリアイ</t>
    </rPh>
    <rPh sb="42" eb="44">
      <t>タンイ</t>
    </rPh>
    <rPh sb="49" eb="53">
      <t>カイヨウヒョウソウ</t>
    </rPh>
    <rPh sb="54" eb="56">
      <t>サイシュ</t>
    </rPh>
    <rPh sb="58" eb="60">
      <t>バアイ</t>
    </rPh>
    <rPh sb="66" eb="67">
      <t>マタ</t>
    </rPh>
    <rPh sb="70" eb="72">
      <t>ミマン</t>
    </rPh>
    <rPh sb="73" eb="74">
      <t>アタイ</t>
    </rPh>
    <phoneticPr fontId="1"/>
  </si>
  <si>
    <t>試料採取口の下端の平均的な水深で、単位はmです。海洋表層を採取した場合には、試料採取口の高さ（#0064）と同値又はそれ未満の値となります。</t>
    <rPh sb="0" eb="4">
      <t>シリョウサイシュ</t>
    </rPh>
    <rPh sb="4" eb="5">
      <t>クチ</t>
    </rPh>
    <rPh sb="6" eb="8">
      <t>カタン</t>
    </rPh>
    <rPh sb="9" eb="12">
      <t>ヘイキンテキ</t>
    </rPh>
    <rPh sb="13" eb="15">
      <t>スイシン</t>
    </rPh>
    <rPh sb="17" eb="19">
      <t>タンイ</t>
    </rPh>
    <rPh sb="24" eb="28">
      <t>カイヨウヒョウソウ</t>
    </rPh>
    <rPh sb="29" eb="31">
      <t>サイシュ</t>
    </rPh>
    <rPh sb="33" eb="35">
      <t>バアイ</t>
    </rPh>
    <rPh sb="54" eb="56">
      <t>ドウチ</t>
    </rPh>
    <rPh sb="56" eb="57">
      <t>マタ</t>
    </rPh>
    <rPh sb="60" eb="62">
      <t>ミマン</t>
    </rPh>
    <rPh sb="63" eb="64">
      <t>アタイ</t>
    </rPh>
    <phoneticPr fontId="1"/>
  </si>
  <si>
    <r>
      <rPr>
        <sz val="9"/>
        <color theme="1"/>
        <rFont val="ＭＳ 明朝"/>
        <family val="2"/>
        <charset val="128"/>
      </rPr>
      <t>試料採取時に試料採取口の下端の水深（＃</t>
    </r>
    <r>
      <rPr>
        <sz val="9"/>
        <color theme="1"/>
        <rFont val="Times New Roman"/>
        <family val="1"/>
      </rPr>
      <t>0098</t>
    </r>
    <r>
      <rPr>
        <sz val="9"/>
        <color theme="1"/>
        <rFont val="ＭＳ 明朝"/>
        <family val="2"/>
        <charset val="128"/>
      </rPr>
      <t>）に変動があったのかを意味します。</t>
    </r>
    <rPh sb="0" eb="4">
      <t>シリョウサイシュ</t>
    </rPh>
    <rPh sb="4" eb="5">
      <t>ジ</t>
    </rPh>
    <rPh sb="24" eb="26">
      <t>ヘンドウ</t>
    </rPh>
    <rPh sb="33" eb="35">
      <t>イミ</t>
    </rPh>
    <phoneticPr fontId="1"/>
  </si>
  <si>
    <r>
      <rPr>
        <sz val="9"/>
        <color theme="1"/>
        <rFont val="ＭＳ 明朝"/>
        <family val="2"/>
        <charset val="128"/>
      </rPr>
      <t>曳網した距離で</t>
    </r>
    <r>
      <rPr>
        <sz val="9"/>
        <color theme="1"/>
        <rFont val="ＭＳ 明朝"/>
        <family val="1"/>
        <charset val="128"/>
      </rPr>
      <t>、単位は</t>
    </r>
    <r>
      <rPr>
        <sz val="9"/>
        <color theme="1"/>
        <rFont val="Times New Roman"/>
        <family val="1"/>
      </rPr>
      <t>m</t>
    </r>
    <r>
      <rPr>
        <sz val="9"/>
        <color theme="1"/>
        <rFont val="ＭＳ 明朝"/>
        <family val="1"/>
        <charset val="128"/>
      </rPr>
      <t>です。ガイドラインでは、</t>
    </r>
    <r>
      <rPr>
        <sz val="9"/>
        <color theme="1"/>
        <rFont val="ＭＳ 明朝"/>
        <family val="2"/>
        <charset val="128"/>
      </rPr>
      <t>濾水計により試料採取口を通過した海水の通過距離として求めることが推奨されています。</t>
    </r>
    <rPh sb="0" eb="2">
      <t>エイモウ</t>
    </rPh>
    <rPh sb="4" eb="6">
      <t>キョリ</t>
    </rPh>
    <rPh sb="24" eb="27">
      <t>ロスイケイ</t>
    </rPh>
    <rPh sb="30" eb="32">
      <t>シリョウ</t>
    </rPh>
    <rPh sb="32" eb="34">
      <t>サイシュ</t>
    </rPh>
    <rPh sb="34" eb="35">
      <t>クチ</t>
    </rPh>
    <rPh sb="36" eb="38">
      <t>ツウカ</t>
    </rPh>
    <rPh sb="40" eb="42">
      <t>カイスイ</t>
    </rPh>
    <rPh sb="43" eb="45">
      <t>ツウカ</t>
    </rPh>
    <rPh sb="45" eb="47">
      <t>キョリ</t>
    </rPh>
    <rPh sb="50" eb="51">
      <t>モト</t>
    </rPh>
    <rPh sb="56" eb="58">
      <t>スイショウ</t>
    </rPh>
    <phoneticPr fontId="1"/>
  </si>
  <si>
    <r>
      <rPr>
        <sz val="9"/>
        <color theme="1"/>
        <rFont val="ＭＳ 明朝"/>
        <family val="2"/>
        <charset val="128"/>
      </rPr>
      <t>試料採取時の調査船の航行方角です。</t>
    </r>
    <rPh sb="0" eb="5">
      <t>シリョウサイシュジ</t>
    </rPh>
    <rPh sb="6" eb="9">
      <t>チョウサセン</t>
    </rPh>
    <rPh sb="10" eb="12">
      <t>コウコウ</t>
    </rPh>
    <rPh sb="12" eb="14">
      <t>ホウガク</t>
    </rPh>
    <phoneticPr fontId="1"/>
  </si>
  <si>
    <t>試料採取時の風向です。</t>
    <rPh sb="0" eb="5">
      <t>シリョウサイシュジ</t>
    </rPh>
    <rPh sb="6" eb="8">
      <t>フウコウ</t>
    </rPh>
    <phoneticPr fontId="1"/>
  </si>
  <si>
    <t>試料採取時の風速で、単位はm/sです。</t>
    <rPh sb="0" eb="5">
      <t>シリョウサイシュジ</t>
    </rPh>
    <rPh sb="6" eb="8">
      <t>フウソク</t>
    </rPh>
    <rPh sb="10" eb="12">
      <t>タンイ</t>
    </rPh>
    <phoneticPr fontId="1"/>
  </si>
  <si>
    <r>
      <rPr>
        <sz val="9"/>
        <color theme="1"/>
        <rFont val="ＭＳ 明朝"/>
        <family val="2"/>
        <charset val="128"/>
      </rPr>
      <t>試料採取時の風の強さを示す階級で</t>
    </r>
    <r>
      <rPr>
        <sz val="9"/>
        <color theme="1"/>
        <rFont val="Times New Roman"/>
        <family val="1"/>
      </rPr>
      <t>0</t>
    </r>
    <r>
      <rPr>
        <sz val="9"/>
        <color theme="1"/>
        <rFont val="ＭＳ 明朝"/>
        <family val="2"/>
        <charset val="128"/>
      </rPr>
      <t>から</t>
    </r>
    <r>
      <rPr>
        <sz val="9"/>
        <color theme="1"/>
        <rFont val="Times New Roman"/>
        <family val="1"/>
      </rPr>
      <t>12</t>
    </r>
    <r>
      <rPr>
        <sz val="9"/>
        <color theme="1"/>
        <rFont val="ＭＳ 明朝"/>
        <family val="2"/>
        <charset val="128"/>
      </rPr>
      <t>までの整数で表され、数が小さい程穏やかな海象であることを意味します。ガイドラインでは</t>
    </r>
    <r>
      <rPr>
        <sz val="9"/>
        <color theme="1"/>
        <rFont val="Times New Roman"/>
        <family val="1"/>
      </rPr>
      <t xml:space="preserve">Beaufort scale </t>
    </r>
    <r>
      <rPr>
        <sz val="9"/>
        <color theme="1"/>
        <rFont val="ＭＳ Ｐゴシック"/>
        <family val="1"/>
        <charset val="128"/>
      </rPr>
      <t>が</t>
    </r>
    <r>
      <rPr>
        <sz val="9"/>
        <color theme="1"/>
        <rFont val="Times New Roman"/>
        <family val="1"/>
      </rPr>
      <t>3</t>
    </r>
    <r>
      <rPr>
        <sz val="9"/>
        <color theme="1"/>
        <rFont val="ＭＳ Ｐゴシック"/>
        <family val="1"/>
        <charset val="128"/>
      </rPr>
      <t>以下の状態で試料を採取することが推奨されています。</t>
    </r>
    <rPh sb="6" eb="7">
      <t>カゼ</t>
    </rPh>
    <rPh sb="8" eb="9">
      <t>ツヨ</t>
    </rPh>
    <rPh sb="11" eb="12">
      <t>シメ</t>
    </rPh>
    <rPh sb="13" eb="15">
      <t>カイキュウ</t>
    </rPh>
    <rPh sb="24" eb="26">
      <t>セイスウ</t>
    </rPh>
    <rPh sb="27" eb="28">
      <t>アラワ</t>
    </rPh>
    <rPh sb="31" eb="32">
      <t>カズ</t>
    </rPh>
    <rPh sb="33" eb="34">
      <t>チイ</t>
    </rPh>
    <rPh sb="36" eb="37">
      <t>ホド</t>
    </rPh>
    <rPh sb="37" eb="38">
      <t>オダ</t>
    </rPh>
    <rPh sb="41" eb="43">
      <t>カイショウ</t>
    </rPh>
    <rPh sb="49" eb="51">
      <t>イミ</t>
    </rPh>
    <rPh sb="80" eb="82">
      <t>イカ</t>
    </rPh>
    <rPh sb="83" eb="85">
      <t>ジョウタイ</t>
    </rPh>
    <rPh sb="86" eb="88">
      <t>シリョウ</t>
    </rPh>
    <rPh sb="89" eb="91">
      <t>サイシュ</t>
    </rPh>
    <rPh sb="96" eb="98">
      <t>スイショウ</t>
    </rPh>
    <phoneticPr fontId="1"/>
  </si>
  <si>
    <t>試料採取時の有義波高で、単位はmです。有義波高は、波を観測したとき、波高の高いほうから順に全体の1/3の個数の波を選び、これらの波高を平均したものです。ガイドラインでは有義波高が0.5m以下の状態で試料を採取することが推奨されています。</t>
    <rPh sb="0" eb="5">
      <t>シリョウサイシュジ</t>
    </rPh>
    <rPh sb="6" eb="10">
      <t>ユウギハコウ</t>
    </rPh>
    <rPh sb="12" eb="14">
      <t>タンイ</t>
    </rPh>
    <rPh sb="19" eb="23">
      <t>ユウギハコウ</t>
    </rPh>
    <rPh sb="84" eb="88">
      <t>ユウギハコウ</t>
    </rPh>
    <phoneticPr fontId="1"/>
  </si>
  <si>
    <r>
      <rPr>
        <sz val="9"/>
        <color theme="1"/>
        <rFont val="ＭＳ 明朝"/>
        <family val="2"/>
        <charset val="128"/>
      </rPr>
      <t>試料採取時に船に揺れが生じていたかを意味します。</t>
    </r>
    <rPh sb="0" eb="5">
      <t>シリョウサイシュジ</t>
    </rPh>
    <rPh sb="6" eb="7">
      <t>フネ</t>
    </rPh>
    <rPh sb="8" eb="9">
      <t>ユ</t>
    </rPh>
    <rPh sb="11" eb="12">
      <t>ショウ</t>
    </rPh>
    <rPh sb="18" eb="20">
      <t>イミ</t>
    </rPh>
    <phoneticPr fontId="1"/>
  </si>
  <si>
    <r>
      <rPr>
        <sz val="9"/>
        <color theme="1"/>
        <rFont val="ＭＳ 明朝"/>
        <family val="2"/>
        <charset val="128"/>
      </rPr>
      <t>試料採取時の海表面温度で、単位は℃です。</t>
    </r>
    <rPh sb="0" eb="5">
      <t>シリョウサイシュジ</t>
    </rPh>
    <rPh sb="6" eb="9">
      <t>カイヒョウメン</t>
    </rPh>
    <rPh sb="9" eb="11">
      <t>オンド</t>
    </rPh>
    <rPh sb="13" eb="15">
      <t>タンイ</t>
    </rPh>
    <phoneticPr fontId="1"/>
  </si>
  <si>
    <t>試料採取時の海表面の塩分です。</t>
    <rPh sb="0" eb="5">
      <t>シリョウサイシュジ</t>
    </rPh>
    <rPh sb="6" eb="9">
      <t>カイヒョウメン</t>
    </rPh>
    <rPh sb="10" eb="12">
      <t>エンブン</t>
    </rPh>
    <phoneticPr fontId="1"/>
  </si>
  <si>
    <t>試料採取時の海流の向きです。</t>
    <rPh sb="0" eb="5">
      <t>シリョウサイシュジ</t>
    </rPh>
    <rPh sb="6" eb="8">
      <t>カイリュウ</t>
    </rPh>
    <rPh sb="9" eb="10">
      <t>ム</t>
    </rPh>
    <phoneticPr fontId="1"/>
  </si>
  <si>
    <t>Water current direction</t>
    <phoneticPr fontId="1"/>
  </si>
  <si>
    <t>試料採取時の海流の流速で、単位はknotです。</t>
    <rPh sb="0" eb="5">
      <t>シリョウサイシュジ</t>
    </rPh>
    <rPh sb="6" eb="8">
      <t>カイリュウ</t>
    </rPh>
    <rPh sb="9" eb="11">
      <t>リュウソク</t>
    </rPh>
    <rPh sb="13" eb="15">
      <t>タンイ</t>
    </rPh>
    <phoneticPr fontId="1"/>
  </si>
  <si>
    <r>
      <rPr>
        <sz val="9"/>
        <color theme="1"/>
        <rFont val="ＭＳ 明朝"/>
        <family val="2"/>
        <charset val="128"/>
      </rPr>
      <t>試料採取時に観測されたその他の水質に関する情報です。</t>
    </r>
    <rPh sb="0" eb="5">
      <t>シリョウサイシュジ</t>
    </rPh>
    <rPh sb="6" eb="8">
      <t>カンソク</t>
    </rPh>
    <rPh sb="13" eb="14">
      <t>タ</t>
    </rPh>
    <rPh sb="15" eb="17">
      <t>スイシツ</t>
    </rPh>
    <rPh sb="18" eb="19">
      <t>カン</t>
    </rPh>
    <rPh sb="21" eb="23">
      <t>ジョウホウ</t>
    </rPh>
    <phoneticPr fontId="1"/>
  </si>
  <si>
    <r>
      <rPr>
        <sz val="9"/>
        <color theme="1"/>
        <rFont val="ＭＳ 明朝"/>
        <family val="2"/>
        <charset val="128"/>
      </rPr>
      <t>試料採取時に目視で観測された浮遊物に関する情報です。</t>
    </r>
    <rPh sb="0" eb="5">
      <t>シリョウサイシュジ</t>
    </rPh>
    <rPh sb="6" eb="8">
      <t>モクシ</t>
    </rPh>
    <rPh sb="9" eb="11">
      <t>カンソク</t>
    </rPh>
    <rPh sb="14" eb="17">
      <t>フユウブツ</t>
    </rPh>
    <rPh sb="18" eb="19">
      <t>カン</t>
    </rPh>
    <rPh sb="21" eb="23">
      <t>ジョウホウ</t>
    </rPh>
    <phoneticPr fontId="1"/>
  </si>
  <si>
    <r>
      <rPr>
        <sz val="9"/>
        <color theme="1"/>
        <rFont val="ＭＳ 明朝"/>
        <family val="2"/>
        <charset val="128"/>
      </rPr>
      <t>分析で、密度の違いにより、プラスチックとその他の物質を分離したかを意味します。</t>
    </r>
    <rPh sb="0" eb="2">
      <t>ブンセキ</t>
    </rPh>
    <rPh sb="4" eb="6">
      <t>ミツド</t>
    </rPh>
    <rPh sb="7" eb="8">
      <t>チガ</t>
    </rPh>
    <rPh sb="22" eb="23">
      <t>タ</t>
    </rPh>
    <rPh sb="24" eb="26">
      <t>ブッシツ</t>
    </rPh>
    <rPh sb="27" eb="29">
      <t>ブンリ</t>
    </rPh>
    <rPh sb="33" eb="35">
      <t>イミ</t>
    </rPh>
    <phoneticPr fontId="1"/>
  </si>
  <si>
    <t>密度分離で用いた溶質の種類です。</t>
    <rPh sb="0" eb="2">
      <t>ミツド</t>
    </rPh>
    <rPh sb="2" eb="4">
      <t>ブンリ</t>
    </rPh>
    <rPh sb="5" eb="6">
      <t>モチ</t>
    </rPh>
    <rPh sb="8" eb="10">
      <t>ヨウシツ</t>
    </rPh>
    <rPh sb="11" eb="13">
      <t>シュルイ</t>
    </rPh>
    <phoneticPr fontId="1"/>
  </si>
  <si>
    <t>密度分離で用いた溶質の濃度で、単位は%です。</t>
    <rPh sb="0" eb="2">
      <t>ミツド</t>
    </rPh>
    <rPh sb="2" eb="4">
      <t>ブンリ</t>
    </rPh>
    <rPh sb="5" eb="6">
      <t>モチ</t>
    </rPh>
    <rPh sb="8" eb="10">
      <t>ヨウシツ</t>
    </rPh>
    <rPh sb="11" eb="13">
      <t>ノウド</t>
    </rPh>
    <rPh sb="15" eb="17">
      <t>タンイ</t>
    </rPh>
    <phoneticPr fontId="1"/>
  </si>
  <si>
    <r>
      <rPr>
        <sz val="9"/>
        <color theme="1"/>
        <rFont val="ＭＳ 明朝"/>
        <family val="2"/>
        <charset val="128"/>
      </rPr>
      <t>密度分離を行った時間で、単位は分です。</t>
    </r>
    <rPh sb="0" eb="4">
      <t>ミツドブンリ</t>
    </rPh>
    <rPh sb="5" eb="6">
      <t>オコナ</t>
    </rPh>
    <rPh sb="8" eb="10">
      <t>ジカン</t>
    </rPh>
    <rPh sb="12" eb="14">
      <t>タンイ</t>
    </rPh>
    <rPh sb="15" eb="16">
      <t>フン</t>
    </rPh>
    <phoneticPr fontId="1"/>
  </si>
  <si>
    <t>天然有機物を分解するための生化学的処理又は化学的処理を行ったかを意味します。</t>
    <rPh sb="0" eb="5">
      <t>テンネンユウキブツ</t>
    </rPh>
    <rPh sb="6" eb="8">
      <t>ブンカイ</t>
    </rPh>
    <rPh sb="13" eb="19">
      <t>セイカガクテキショリ</t>
    </rPh>
    <rPh sb="19" eb="20">
      <t>マタ</t>
    </rPh>
    <rPh sb="21" eb="24">
      <t>カガクテキ</t>
    </rPh>
    <rPh sb="24" eb="26">
      <t>ショリ</t>
    </rPh>
    <rPh sb="27" eb="28">
      <t>オコナ</t>
    </rPh>
    <rPh sb="32" eb="34">
      <t>イミ</t>
    </rPh>
    <phoneticPr fontId="1"/>
  </si>
  <si>
    <r>
      <rPr>
        <sz val="9"/>
        <color theme="1"/>
        <rFont val="ＭＳ 明朝"/>
        <family val="2"/>
        <charset val="128"/>
      </rPr>
      <t>生化学的処理又は化学的処理の方法です。</t>
    </r>
    <rPh sb="14" eb="16">
      <t>ホウホウ</t>
    </rPh>
    <phoneticPr fontId="1"/>
  </si>
  <si>
    <r>
      <rPr>
        <sz val="9"/>
        <color theme="1"/>
        <rFont val="ＭＳ 明朝"/>
        <family val="2"/>
        <charset val="128"/>
      </rPr>
      <t>生化学的処理又は化学的処理を行った際の温度で、単位は</t>
    </r>
    <r>
      <rPr>
        <sz val="9"/>
        <color theme="1"/>
        <rFont val="Times New Roman"/>
        <family val="2"/>
      </rPr>
      <t>%</t>
    </r>
    <r>
      <rPr>
        <sz val="9"/>
        <color theme="1"/>
        <rFont val="ＭＳ 明朝"/>
        <family val="2"/>
        <charset val="128"/>
      </rPr>
      <t>です。</t>
    </r>
    <rPh sb="14" eb="15">
      <t>オコナ</t>
    </rPh>
    <rPh sb="17" eb="18">
      <t>サイ</t>
    </rPh>
    <rPh sb="19" eb="21">
      <t>オンド</t>
    </rPh>
    <rPh sb="23" eb="25">
      <t>タンイ</t>
    </rPh>
    <phoneticPr fontId="1"/>
  </si>
  <si>
    <r>
      <rPr>
        <sz val="9"/>
        <color theme="1"/>
        <rFont val="ＭＳ 明朝"/>
        <family val="2"/>
        <charset val="128"/>
      </rPr>
      <t>生化学的処理又は化学的処理を行った際の反応時間で、単位は</t>
    </r>
    <r>
      <rPr>
        <sz val="9"/>
        <color theme="1"/>
        <rFont val="ＭＳ Ｐゴシック"/>
        <family val="2"/>
        <charset val="128"/>
      </rPr>
      <t>分</t>
    </r>
    <r>
      <rPr>
        <sz val="9"/>
        <color theme="1"/>
        <rFont val="ＭＳ 明朝"/>
        <family val="2"/>
        <charset val="128"/>
      </rPr>
      <t>です。</t>
    </r>
    <rPh sb="14" eb="15">
      <t>オコナ</t>
    </rPh>
    <rPh sb="17" eb="18">
      <t>サイ</t>
    </rPh>
    <rPh sb="19" eb="23">
      <t>ハンノウジカン</t>
    </rPh>
    <rPh sb="25" eb="27">
      <t>タンイ</t>
    </rPh>
    <rPh sb="28" eb="29">
      <t>フン</t>
    </rPh>
    <phoneticPr fontId="1"/>
  </si>
  <si>
    <r>
      <rPr>
        <sz val="9"/>
        <color theme="1"/>
        <rFont val="ＭＳ 明朝"/>
        <family val="2"/>
        <charset val="128"/>
      </rPr>
      <t>試料分割を行ったか否かを意味します。</t>
    </r>
    <rPh sb="0" eb="4">
      <t>シリョウブンカツ</t>
    </rPh>
    <rPh sb="5" eb="6">
      <t>オコナ</t>
    </rPh>
    <rPh sb="9" eb="10">
      <t>イナ</t>
    </rPh>
    <rPh sb="12" eb="14">
      <t>イミ</t>
    </rPh>
    <phoneticPr fontId="1"/>
  </si>
  <si>
    <r>
      <rPr>
        <sz val="9"/>
        <color theme="1"/>
        <rFont val="ＭＳ 明朝"/>
        <family val="2"/>
        <charset val="128"/>
      </rPr>
      <t>試料分割の方法です。</t>
    </r>
    <rPh sb="0" eb="4">
      <t>シリョウブンカツ</t>
    </rPh>
    <rPh sb="5" eb="7">
      <t>ホウホウ</t>
    </rPh>
    <phoneticPr fontId="1"/>
  </si>
  <si>
    <r>
      <rPr>
        <sz val="9"/>
        <color theme="1"/>
        <rFont val="ＭＳ 明朝"/>
        <family val="2"/>
        <charset val="128"/>
      </rPr>
      <t>試料分割を行うことで生じる誤差です。</t>
    </r>
    <rPh sb="0" eb="4">
      <t>シリョウブンカツ</t>
    </rPh>
    <rPh sb="5" eb="6">
      <t>オコナ</t>
    </rPh>
    <rPh sb="10" eb="11">
      <t>ショウ</t>
    </rPh>
    <rPh sb="13" eb="15">
      <t>ゴサ</t>
    </rPh>
    <phoneticPr fontId="1"/>
  </si>
  <si>
    <r>
      <rPr>
        <sz val="9"/>
        <color theme="1"/>
        <rFont val="ＭＳ 明朝"/>
        <family val="2"/>
        <charset val="128"/>
      </rPr>
      <t>マイクロプラスチックの分離を行う前処理を行ったか否か。</t>
    </r>
    <rPh sb="11" eb="13">
      <t>ブンリ</t>
    </rPh>
    <rPh sb="14" eb="15">
      <t>オコナ</t>
    </rPh>
    <rPh sb="16" eb="19">
      <t>マエショリ</t>
    </rPh>
    <rPh sb="20" eb="21">
      <t>オコナ</t>
    </rPh>
    <rPh sb="24" eb="25">
      <t>イナ</t>
    </rPh>
    <phoneticPr fontId="1"/>
  </si>
  <si>
    <r>
      <rPr>
        <sz val="9"/>
        <color theme="1"/>
        <rFont val="ＭＳ 明朝"/>
        <family val="2"/>
        <charset val="128"/>
      </rPr>
      <t>前処理の種類です。</t>
    </r>
    <rPh sb="0" eb="3">
      <t>マエショリ</t>
    </rPh>
    <rPh sb="4" eb="6">
      <t>シュルイ</t>
    </rPh>
    <phoneticPr fontId="1"/>
  </si>
  <si>
    <r>
      <rPr>
        <sz val="9"/>
        <color theme="1"/>
        <rFont val="ＭＳ 明朝"/>
        <family val="2"/>
        <charset val="128"/>
      </rPr>
      <t>実体顕微鏡を使用したか否か。</t>
    </r>
    <rPh sb="0" eb="5">
      <t>ジッタイケンビキョウ</t>
    </rPh>
    <rPh sb="6" eb="8">
      <t>シヨウ</t>
    </rPh>
    <rPh sb="11" eb="12">
      <t>イナ</t>
    </rPh>
    <phoneticPr fontId="1"/>
  </si>
  <si>
    <r>
      <rPr>
        <sz val="9"/>
        <color theme="1"/>
        <rFont val="ＭＳ 明朝"/>
        <family val="2"/>
        <charset val="128"/>
      </rPr>
      <t>粒径の分画を行った方法</t>
    </r>
    <rPh sb="0" eb="2">
      <t>リュウケイ</t>
    </rPh>
    <rPh sb="3" eb="5">
      <t>ブンカク</t>
    </rPh>
    <rPh sb="6" eb="7">
      <t>オコナ</t>
    </rPh>
    <rPh sb="9" eb="11">
      <t>ホウホウ</t>
    </rPh>
    <phoneticPr fontId="1"/>
  </si>
  <si>
    <r>
      <rPr>
        <sz val="9"/>
        <color theme="1"/>
        <rFont val="ＭＳ 明朝"/>
        <family val="2"/>
        <charset val="128"/>
      </rPr>
      <t>材質の分析を行ったか否か。</t>
    </r>
    <rPh sb="0" eb="2">
      <t>ザイシツ</t>
    </rPh>
    <rPh sb="3" eb="5">
      <t>ブンセキ</t>
    </rPh>
    <rPh sb="6" eb="7">
      <t>オコナ</t>
    </rPh>
    <rPh sb="10" eb="11">
      <t>イナ</t>
    </rPh>
    <phoneticPr fontId="1"/>
  </si>
  <si>
    <r>
      <rPr>
        <sz val="9"/>
        <color theme="1"/>
        <rFont val="ＭＳ 明朝"/>
        <family val="2"/>
        <charset val="128"/>
      </rPr>
      <t>材質の分析を行った方法</t>
    </r>
    <rPh sb="0" eb="2">
      <t>ザイシツ</t>
    </rPh>
    <rPh sb="3" eb="5">
      <t>ブンセキ</t>
    </rPh>
    <rPh sb="6" eb="7">
      <t>オコナ</t>
    </rPh>
    <rPh sb="9" eb="11">
      <t>ホウホウ</t>
    </rPh>
    <phoneticPr fontId="1"/>
  </si>
  <si>
    <t>Percentage to composition analysis (%)</t>
    <phoneticPr fontId="1"/>
  </si>
  <si>
    <t>材質の分析を行った粒子数の割合で、単位は%です。</t>
    <rPh sb="0" eb="2">
      <t>ザイシツ</t>
    </rPh>
    <rPh sb="3" eb="5">
      <t>ブンセキ</t>
    </rPh>
    <rPh sb="6" eb="7">
      <t>オコナ</t>
    </rPh>
    <rPh sb="9" eb="12">
      <t>リュウシスウ</t>
    </rPh>
    <rPh sb="13" eb="15">
      <t>ワリアイ</t>
    </rPh>
    <rPh sb="17" eb="19">
      <t>タンイ</t>
    </rPh>
    <phoneticPr fontId="1"/>
  </si>
  <si>
    <r>
      <rPr>
        <sz val="9"/>
        <color theme="1"/>
        <rFont val="ＭＳ 明朝"/>
        <family val="2"/>
        <charset val="128"/>
      </rPr>
      <t>粒子の重量を測定する前に実施した乾燥工程の温度で、単位は</t>
    </r>
    <r>
      <rPr>
        <sz val="9"/>
        <color theme="1"/>
        <rFont val="Segoe UI Symbol"/>
        <family val="2"/>
      </rPr>
      <t>℃</t>
    </r>
    <r>
      <rPr>
        <sz val="9"/>
        <color theme="1"/>
        <rFont val="ＭＳ 明朝"/>
        <family val="2"/>
        <charset val="128"/>
      </rPr>
      <t>です。</t>
    </r>
    <rPh sb="0" eb="2">
      <t>リュウシ</t>
    </rPh>
    <rPh sb="3" eb="5">
      <t>ジュウリョウ</t>
    </rPh>
    <rPh sb="6" eb="8">
      <t>ソクテイ</t>
    </rPh>
    <rPh sb="10" eb="11">
      <t>マエ</t>
    </rPh>
    <rPh sb="12" eb="14">
      <t>ジッシ</t>
    </rPh>
    <rPh sb="16" eb="18">
      <t>カンソウ</t>
    </rPh>
    <rPh sb="18" eb="20">
      <t>コウテイ</t>
    </rPh>
    <rPh sb="21" eb="23">
      <t>オンド</t>
    </rPh>
    <rPh sb="25" eb="27">
      <t>タンイ</t>
    </rPh>
    <phoneticPr fontId="1"/>
  </si>
  <si>
    <r>
      <rPr>
        <sz val="9"/>
        <color theme="1"/>
        <rFont val="ＭＳ 明朝"/>
        <family val="2"/>
        <charset val="128"/>
      </rPr>
      <t>粒子の重量を測定する前に実施した乾燥工程の湿度で、単位は</t>
    </r>
    <r>
      <rPr>
        <sz val="9"/>
        <color theme="1"/>
        <rFont val="Times New Roman"/>
        <family val="2"/>
      </rPr>
      <t>%</t>
    </r>
    <r>
      <rPr>
        <sz val="9"/>
        <color theme="1"/>
        <rFont val="ＭＳ 明朝"/>
        <family val="2"/>
        <charset val="128"/>
      </rPr>
      <t>です。</t>
    </r>
    <rPh sb="0" eb="2">
      <t>リュウシ</t>
    </rPh>
    <rPh sb="3" eb="5">
      <t>ジュウリョウ</t>
    </rPh>
    <rPh sb="6" eb="8">
      <t>ソクテイ</t>
    </rPh>
    <rPh sb="10" eb="11">
      <t>マエ</t>
    </rPh>
    <rPh sb="12" eb="14">
      <t>ジッシ</t>
    </rPh>
    <rPh sb="16" eb="18">
      <t>カンソウ</t>
    </rPh>
    <rPh sb="18" eb="20">
      <t>コウテイ</t>
    </rPh>
    <rPh sb="21" eb="23">
      <t>シツド</t>
    </rPh>
    <rPh sb="25" eb="27">
      <t>タンイ</t>
    </rPh>
    <phoneticPr fontId="1"/>
  </si>
  <si>
    <r>
      <rPr>
        <sz val="9"/>
        <color theme="1"/>
        <rFont val="ＭＳ 明朝"/>
        <family val="2"/>
        <charset val="128"/>
      </rPr>
      <t>粒子の重量を測定する前に実施した乾燥工程の時間で、単位は</t>
    </r>
    <r>
      <rPr>
        <sz val="9"/>
        <color theme="1"/>
        <rFont val="ＭＳ Ｐ明朝"/>
        <family val="2"/>
        <charset val="128"/>
      </rPr>
      <t>分</t>
    </r>
    <r>
      <rPr>
        <sz val="9"/>
        <color theme="1"/>
        <rFont val="ＭＳ 明朝"/>
        <family val="2"/>
        <charset val="128"/>
      </rPr>
      <t>です。</t>
    </r>
    <rPh sb="0" eb="2">
      <t>リュウシ</t>
    </rPh>
    <rPh sb="3" eb="5">
      <t>ジュウリョウ</t>
    </rPh>
    <rPh sb="6" eb="8">
      <t>ソクテイ</t>
    </rPh>
    <rPh sb="10" eb="11">
      <t>マエ</t>
    </rPh>
    <rPh sb="12" eb="14">
      <t>ジッシ</t>
    </rPh>
    <rPh sb="16" eb="18">
      <t>カンソウ</t>
    </rPh>
    <rPh sb="18" eb="20">
      <t>コウテイ</t>
    </rPh>
    <rPh sb="21" eb="23">
      <t>ジカン</t>
    </rPh>
    <rPh sb="25" eb="27">
      <t>タンイ</t>
    </rPh>
    <rPh sb="28" eb="29">
      <t>フン</t>
    </rPh>
    <phoneticPr fontId="1"/>
  </si>
  <si>
    <t>粒子の重量を測定する方法です。</t>
    <rPh sb="0" eb="2">
      <t>リュウシ</t>
    </rPh>
    <rPh sb="3" eb="5">
      <t>ジュウリョウ</t>
    </rPh>
    <rPh sb="6" eb="8">
      <t>ソクテイ</t>
    </rPh>
    <rPh sb="10" eb="12">
      <t>ホウホウ</t>
    </rPh>
    <phoneticPr fontId="1"/>
  </si>
  <si>
    <t>試料採取時のブランク試験の実施の有無です。</t>
    <rPh sb="0" eb="5">
      <t>シリョウサイシュジ</t>
    </rPh>
    <rPh sb="10" eb="12">
      <t>シケン</t>
    </rPh>
    <rPh sb="13" eb="15">
      <t>ジッシ</t>
    </rPh>
    <rPh sb="16" eb="18">
      <t>ウム</t>
    </rPh>
    <phoneticPr fontId="1"/>
  </si>
  <si>
    <t>試料採取時のブランク試験の結果で、値はブランク試験で得られた粒子数です。</t>
    <rPh sb="10" eb="12">
      <t>シケン</t>
    </rPh>
    <rPh sb="13" eb="15">
      <t>ケッカ</t>
    </rPh>
    <rPh sb="17" eb="18">
      <t>アタイ</t>
    </rPh>
    <rPh sb="23" eb="25">
      <t>シケン</t>
    </rPh>
    <rPh sb="26" eb="27">
      <t>エ</t>
    </rPh>
    <rPh sb="30" eb="33">
      <t>リュウシスウ</t>
    </rPh>
    <phoneticPr fontId="1"/>
  </si>
  <si>
    <t>分析時のブランク試験の実施の有無です。</t>
    <rPh sb="0" eb="2">
      <t>ブンセキ</t>
    </rPh>
    <rPh sb="2" eb="3">
      <t>ジ</t>
    </rPh>
    <rPh sb="8" eb="10">
      <t>シケン</t>
    </rPh>
    <rPh sb="11" eb="13">
      <t>ジッシ</t>
    </rPh>
    <rPh sb="14" eb="16">
      <t>ウム</t>
    </rPh>
    <phoneticPr fontId="1"/>
  </si>
  <si>
    <t>分析時のブランク試験の結果で、値はブランク試験で得られた粒子数です。</t>
    <rPh sb="0" eb="2">
      <t>ブンセキ</t>
    </rPh>
    <rPh sb="8" eb="10">
      <t>シケン</t>
    </rPh>
    <rPh sb="11" eb="13">
      <t>ケッカ</t>
    </rPh>
    <rPh sb="15" eb="16">
      <t>アタイ</t>
    </rPh>
    <rPh sb="21" eb="23">
      <t>シケン</t>
    </rPh>
    <rPh sb="24" eb="25">
      <t>エ</t>
    </rPh>
    <rPh sb="28" eb="31">
      <t>リュウシスウ</t>
    </rPh>
    <phoneticPr fontId="1"/>
  </si>
  <si>
    <r>
      <rPr>
        <sz val="9"/>
        <color theme="1"/>
        <rFont val="ＭＳ 明朝"/>
        <family val="2"/>
        <charset val="128"/>
      </rPr>
      <t>添加回収試験の実施の有無です。</t>
    </r>
    <rPh sb="0" eb="6">
      <t>テンカカイシュウシケン</t>
    </rPh>
    <rPh sb="7" eb="9">
      <t>ジッシ</t>
    </rPh>
    <rPh sb="10" eb="12">
      <t>ウム</t>
    </rPh>
    <phoneticPr fontId="1"/>
  </si>
  <si>
    <r>
      <rPr>
        <sz val="9"/>
        <color theme="1"/>
        <rFont val="ＭＳ 明朝"/>
        <family val="2"/>
        <charset val="128"/>
      </rPr>
      <t>添加回収試験の結果（回収した粒子数</t>
    </r>
    <r>
      <rPr>
        <sz val="9"/>
        <color theme="1"/>
        <rFont val="Times New Roman"/>
        <family val="2"/>
      </rPr>
      <t>/</t>
    </r>
    <r>
      <rPr>
        <sz val="9"/>
        <color theme="1"/>
        <rFont val="ＭＳ Ｐ明朝"/>
        <family val="2"/>
        <charset val="128"/>
      </rPr>
      <t>添加した粒子数）</t>
    </r>
    <r>
      <rPr>
        <sz val="9"/>
        <color theme="1"/>
        <rFont val="ＭＳ 明朝"/>
        <family val="2"/>
        <charset val="128"/>
      </rPr>
      <t>で、単位は</t>
    </r>
    <r>
      <rPr>
        <sz val="9"/>
        <color theme="1"/>
        <rFont val="Times New Roman"/>
        <family val="1"/>
      </rPr>
      <t>%</t>
    </r>
    <r>
      <rPr>
        <sz val="9"/>
        <color theme="1"/>
        <rFont val="ＭＳ Ｐ明朝"/>
        <family val="1"/>
        <charset val="128"/>
      </rPr>
      <t>です。</t>
    </r>
    <rPh sb="0" eb="2">
      <t>テンカ</t>
    </rPh>
    <rPh sb="2" eb="4">
      <t>カイシュウ</t>
    </rPh>
    <rPh sb="4" eb="6">
      <t>シケン</t>
    </rPh>
    <rPh sb="7" eb="9">
      <t>ケッカ</t>
    </rPh>
    <rPh sb="10" eb="12">
      <t>カイシュウ</t>
    </rPh>
    <rPh sb="14" eb="17">
      <t>リュウシスウ</t>
    </rPh>
    <rPh sb="18" eb="20">
      <t>テンカ</t>
    </rPh>
    <rPh sb="22" eb="25">
      <t>リュウシスウ</t>
    </rPh>
    <rPh sb="28" eb="30">
      <t>タンイ</t>
    </rPh>
    <phoneticPr fontId="1"/>
  </si>
  <si>
    <r>
      <rPr>
        <sz val="9"/>
        <color theme="1"/>
        <rFont val="ＭＳ 明朝"/>
        <family val="2"/>
        <charset val="128"/>
      </rPr>
      <t>粒径が</t>
    </r>
    <r>
      <rPr>
        <sz val="9"/>
        <color theme="1"/>
        <rFont val="Times New Roman"/>
        <family val="1"/>
      </rPr>
      <t>5mm</t>
    </r>
    <r>
      <rPr>
        <sz val="9"/>
        <color theme="1"/>
        <rFont val="ＭＳ 明朝"/>
        <family val="2"/>
        <charset val="128"/>
      </rPr>
      <t>未満の粒子の粒子数です。</t>
    </r>
    <rPh sb="0" eb="2">
      <t>リュウケイ</t>
    </rPh>
    <rPh sb="6" eb="8">
      <t>ミマン</t>
    </rPh>
    <rPh sb="9" eb="11">
      <t>リュウシ</t>
    </rPh>
    <rPh sb="12" eb="15">
      <t>リュウシスウ</t>
    </rPh>
    <phoneticPr fontId="1"/>
  </si>
  <si>
    <r>
      <rPr>
        <sz val="9"/>
        <color theme="1"/>
        <rFont val="ＭＳ 明朝"/>
        <family val="2"/>
        <charset val="128"/>
      </rPr>
      <t>粒径が</t>
    </r>
    <r>
      <rPr>
        <sz val="9"/>
        <color theme="1"/>
        <rFont val="Times New Roman"/>
        <family val="1"/>
      </rPr>
      <t>5mm</t>
    </r>
    <r>
      <rPr>
        <sz val="9"/>
        <color theme="1"/>
        <rFont val="ＭＳ 明朝"/>
        <family val="2"/>
        <charset val="128"/>
      </rPr>
      <t>未満の粒子の粒子重量です。</t>
    </r>
    <rPh sb="0" eb="2">
      <t>リュウケイ</t>
    </rPh>
    <rPh sb="6" eb="8">
      <t>ミマン</t>
    </rPh>
    <rPh sb="9" eb="11">
      <t>リュウシ</t>
    </rPh>
    <rPh sb="12" eb="14">
      <t>リュウシ</t>
    </rPh>
    <rPh sb="14" eb="16">
      <t>ジュウリョウ</t>
    </rPh>
    <phoneticPr fontId="1"/>
  </si>
  <si>
    <r>
      <rPr>
        <sz val="9"/>
        <color theme="1"/>
        <rFont val="ＭＳ 明朝"/>
        <family val="2"/>
        <charset val="128"/>
      </rPr>
      <t>粒径が</t>
    </r>
    <r>
      <rPr>
        <sz val="9"/>
        <color theme="1"/>
        <rFont val="Times New Roman"/>
        <family val="1"/>
      </rPr>
      <t>5mm</t>
    </r>
    <r>
      <rPr>
        <sz val="9"/>
        <color theme="1"/>
        <rFont val="ＭＳ 明朝"/>
        <family val="2"/>
        <charset val="128"/>
      </rPr>
      <t>未満の粒子の粒子重量体積密度で、原則として粒子重量（</t>
    </r>
    <r>
      <rPr>
        <sz val="9"/>
        <color theme="1"/>
        <rFont val="Times New Roman"/>
        <family val="2"/>
      </rPr>
      <t>#0196</t>
    </r>
    <r>
      <rPr>
        <sz val="9"/>
        <color theme="1"/>
        <rFont val="ＭＳ Ｐ明朝"/>
        <family val="2"/>
        <charset val="128"/>
      </rPr>
      <t>）</t>
    </r>
    <r>
      <rPr>
        <sz val="9"/>
        <color theme="1"/>
        <rFont val="Times New Roman"/>
        <family val="2"/>
      </rPr>
      <t xml:space="preserve"> / </t>
    </r>
    <r>
      <rPr>
        <sz val="9"/>
        <color theme="1"/>
        <rFont val="ＭＳ Ｐ明朝"/>
        <family val="2"/>
        <charset val="128"/>
      </rPr>
      <t>濾水量（</t>
    </r>
    <r>
      <rPr>
        <sz val="9"/>
        <color theme="1"/>
        <rFont val="Times New Roman"/>
        <family val="2"/>
      </rPr>
      <t>#0086</t>
    </r>
    <r>
      <rPr>
        <sz val="9"/>
        <color theme="1"/>
        <rFont val="ＭＳ Ｐ明朝"/>
        <family val="2"/>
        <charset val="128"/>
      </rPr>
      <t>）で算出され、</t>
    </r>
    <r>
      <rPr>
        <sz val="9"/>
        <color theme="1"/>
        <rFont val="ＭＳ 明朝"/>
        <family val="2"/>
        <charset val="128"/>
      </rPr>
      <t>単位は</t>
    </r>
    <r>
      <rPr>
        <sz val="9"/>
        <color theme="1"/>
        <rFont val="Times New Roman"/>
        <family val="2"/>
      </rPr>
      <t>particles/m3</t>
    </r>
    <r>
      <rPr>
        <sz val="9"/>
        <color theme="1"/>
        <rFont val="ＭＳ 明朝"/>
        <family val="2"/>
        <charset val="128"/>
      </rPr>
      <t>です。</t>
    </r>
    <rPh sb="0" eb="2">
      <t>リュウケイ</t>
    </rPh>
    <rPh sb="6" eb="8">
      <t>ミマン</t>
    </rPh>
    <rPh sb="9" eb="11">
      <t>リュウシ</t>
    </rPh>
    <rPh sb="12" eb="14">
      <t>リュウシ</t>
    </rPh>
    <rPh sb="14" eb="16">
      <t>ジュウリョウ</t>
    </rPh>
    <rPh sb="16" eb="18">
      <t>タイセキ</t>
    </rPh>
    <rPh sb="18" eb="20">
      <t>ミツド</t>
    </rPh>
    <rPh sb="22" eb="24">
      <t>ゲンソク</t>
    </rPh>
    <rPh sb="27" eb="29">
      <t>リュウシ</t>
    </rPh>
    <rPh sb="29" eb="31">
      <t>ジュウリョウ</t>
    </rPh>
    <rPh sb="40" eb="42">
      <t>ロスイ</t>
    </rPh>
    <rPh sb="42" eb="43">
      <t>リョウ</t>
    </rPh>
    <rPh sb="51" eb="53">
      <t>サンシュツ</t>
    </rPh>
    <rPh sb="56" eb="58">
      <t>タンイ</t>
    </rPh>
    <phoneticPr fontId="1"/>
  </si>
  <si>
    <r>
      <rPr>
        <sz val="9"/>
        <color theme="1"/>
        <rFont val="ＭＳ 明朝"/>
        <family val="2"/>
        <charset val="128"/>
      </rPr>
      <t>粒径が</t>
    </r>
    <r>
      <rPr>
        <sz val="9"/>
        <color theme="1"/>
        <rFont val="Times New Roman"/>
        <family val="1"/>
      </rPr>
      <t>5mm</t>
    </r>
    <r>
      <rPr>
        <sz val="9"/>
        <color theme="1"/>
        <rFont val="ＭＳ 明朝"/>
        <family val="2"/>
        <charset val="128"/>
      </rPr>
      <t>未満の粒子の粒子数体積密度で、原則として粒子数（</t>
    </r>
    <r>
      <rPr>
        <sz val="9"/>
        <color theme="1"/>
        <rFont val="Times New Roman"/>
        <family val="2"/>
      </rPr>
      <t>#0190</t>
    </r>
    <r>
      <rPr>
        <sz val="9"/>
        <color theme="1"/>
        <rFont val="ＭＳ Ｐ明朝"/>
        <family val="2"/>
        <charset val="128"/>
      </rPr>
      <t>）</t>
    </r>
    <r>
      <rPr>
        <sz val="9"/>
        <color theme="1"/>
        <rFont val="Times New Roman"/>
        <family val="2"/>
      </rPr>
      <t xml:space="preserve"> / </t>
    </r>
    <r>
      <rPr>
        <sz val="9"/>
        <color theme="1"/>
        <rFont val="ＭＳ Ｐ明朝"/>
        <family val="2"/>
        <charset val="128"/>
      </rPr>
      <t>濾水量（</t>
    </r>
    <r>
      <rPr>
        <sz val="9"/>
        <color theme="1"/>
        <rFont val="Times New Roman"/>
        <family val="2"/>
      </rPr>
      <t>#0086</t>
    </r>
    <r>
      <rPr>
        <sz val="9"/>
        <color theme="1"/>
        <rFont val="ＭＳ Ｐ明朝"/>
        <family val="2"/>
        <charset val="128"/>
      </rPr>
      <t>）で算出され、</t>
    </r>
    <r>
      <rPr>
        <sz val="9"/>
        <color theme="1"/>
        <rFont val="ＭＳ 明朝"/>
        <family val="2"/>
        <charset val="128"/>
      </rPr>
      <t>単位は</t>
    </r>
    <r>
      <rPr>
        <sz val="9"/>
        <color theme="1"/>
        <rFont val="Times New Roman"/>
        <family val="2"/>
      </rPr>
      <t>particles/m3</t>
    </r>
    <r>
      <rPr>
        <sz val="9"/>
        <color theme="1"/>
        <rFont val="ＭＳ 明朝"/>
        <family val="2"/>
        <charset val="128"/>
      </rPr>
      <t>です。</t>
    </r>
    <rPh sb="0" eb="2">
      <t>リュウケイ</t>
    </rPh>
    <rPh sb="6" eb="8">
      <t>ミマン</t>
    </rPh>
    <rPh sb="9" eb="11">
      <t>リュウシ</t>
    </rPh>
    <rPh sb="12" eb="15">
      <t>リュウシスウ</t>
    </rPh>
    <rPh sb="15" eb="17">
      <t>タイセキ</t>
    </rPh>
    <rPh sb="17" eb="19">
      <t>ミツド</t>
    </rPh>
    <rPh sb="21" eb="23">
      <t>ゲンソク</t>
    </rPh>
    <rPh sb="26" eb="28">
      <t>リュウシ</t>
    </rPh>
    <rPh sb="28" eb="29">
      <t>スウ</t>
    </rPh>
    <rPh sb="39" eb="41">
      <t>ロスイ</t>
    </rPh>
    <rPh sb="41" eb="42">
      <t>リョウ</t>
    </rPh>
    <rPh sb="50" eb="52">
      <t>サンシュツ</t>
    </rPh>
    <rPh sb="55" eb="57">
      <t>タンイ</t>
    </rPh>
    <phoneticPr fontId="1"/>
  </si>
  <si>
    <r>
      <rPr>
        <sz val="9"/>
        <color theme="1"/>
        <rFont val="ＭＳ 明朝"/>
        <family val="2"/>
        <charset val="128"/>
      </rPr>
      <t>粒径が</t>
    </r>
    <r>
      <rPr>
        <sz val="9"/>
        <color theme="1"/>
        <rFont val="Times New Roman"/>
        <family val="1"/>
      </rPr>
      <t>5mm</t>
    </r>
    <r>
      <rPr>
        <sz val="9"/>
        <color theme="1"/>
        <rFont val="ＭＳ 明朝"/>
        <family val="2"/>
        <charset val="128"/>
      </rPr>
      <t>未満の粒子の粒子数面積密度で、原則として粒子数（</t>
    </r>
    <r>
      <rPr>
        <sz val="9"/>
        <color theme="1"/>
        <rFont val="Times New Roman"/>
        <family val="2"/>
      </rPr>
      <t>#0190</t>
    </r>
    <r>
      <rPr>
        <sz val="9"/>
        <color theme="1"/>
        <rFont val="ＭＳ Ｐ明朝"/>
        <family val="2"/>
        <charset val="128"/>
      </rPr>
      <t>）</t>
    </r>
    <r>
      <rPr>
        <sz val="9"/>
        <color theme="1"/>
        <rFont val="Times New Roman"/>
        <family val="2"/>
      </rPr>
      <t xml:space="preserve"> / </t>
    </r>
    <r>
      <rPr>
        <sz val="9"/>
        <color theme="1"/>
        <rFont val="ＭＳ Ｐ明朝"/>
        <family val="2"/>
        <charset val="128"/>
      </rPr>
      <t>試料採取面積（</t>
    </r>
    <r>
      <rPr>
        <sz val="9"/>
        <color theme="1"/>
        <rFont val="Times New Roman"/>
        <family val="2"/>
      </rPr>
      <t>#0082</t>
    </r>
    <r>
      <rPr>
        <sz val="9"/>
        <color theme="1"/>
        <rFont val="ＭＳ Ｐ明朝"/>
        <family val="2"/>
        <charset val="128"/>
      </rPr>
      <t>）</t>
    </r>
    <r>
      <rPr>
        <sz val="9"/>
        <color theme="1"/>
        <rFont val="Times New Roman"/>
        <family val="2"/>
      </rPr>
      <t>/1,000,0000m2/km2</t>
    </r>
    <r>
      <rPr>
        <sz val="9"/>
        <color theme="1"/>
        <rFont val="ＭＳ Ｐ明朝"/>
        <family val="2"/>
        <charset val="128"/>
      </rPr>
      <t>で算出され、</t>
    </r>
    <r>
      <rPr>
        <sz val="9"/>
        <color theme="1"/>
        <rFont val="ＭＳ 明朝"/>
        <family val="2"/>
        <charset val="128"/>
      </rPr>
      <t>単位は</t>
    </r>
    <r>
      <rPr>
        <sz val="9"/>
        <color theme="1"/>
        <rFont val="Times New Roman"/>
        <family val="2"/>
      </rPr>
      <t>particles/km2</t>
    </r>
    <r>
      <rPr>
        <sz val="9"/>
        <color theme="1"/>
        <rFont val="ＭＳ 明朝"/>
        <family val="2"/>
        <charset val="128"/>
      </rPr>
      <t>です。</t>
    </r>
    <rPh sb="0" eb="2">
      <t>リュウケイ</t>
    </rPh>
    <rPh sb="6" eb="8">
      <t>ミマン</t>
    </rPh>
    <rPh sb="9" eb="11">
      <t>リュウシ</t>
    </rPh>
    <rPh sb="12" eb="15">
      <t>リュウシスウ</t>
    </rPh>
    <rPh sb="15" eb="17">
      <t>メンセキ</t>
    </rPh>
    <rPh sb="17" eb="19">
      <t>ミツド</t>
    </rPh>
    <rPh sb="39" eb="43">
      <t>シリョウサイシュ</t>
    </rPh>
    <rPh sb="43" eb="45">
      <t>メンセキ</t>
    </rPh>
    <rPh sb="75" eb="77">
      <t>タンイ</t>
    </rPh>
    <phoneticPr fontId="1"/>
  </si>
  <si>
    <r>
      <rPr>
        <sz val="9"/>
        <color theme="1"/>
        <rFont val="ＭＳ 明朝"/>
        <family val="2"/>
        <charset val="128"/>
      </rPr>
      <t>粒径が</t>
    </r>
    <r>
      <rPr>
        <sz val="9"/>
        <color theme="1"/>
        <rFont val="Times New Roman"/>
        <family val="1"/>
      </rPr>
      <t>5mm</t>
    </r>
    <r>
      <rPr>
        <sz val="9"/>
        <color theme="1"/>
        <rFont val="ＭＳ 明朝"/>
        <family val="2"/>
        <charset val="128"/>
      </rPr>
      <t>未満の粒子の粒子重量面積密度で、原則として粒子重量（</t>
    </r>
    <r>
      <rPr>
        <sz val="9"/>
        <color theme="1"/>
        <rFont val="Times New Roman"/>
        <family val="2"/>
      </rPr>
      <t>#0190</t>
    </r>
    <r>
      <rPr>
        <sz val="9"/>
        <color theme="1"/>
        <rFont val="ＭＳ Ｐ明朝"/>
        <family val="2"/>
        <charset val="128"/>
      </rPr>
      <t>）</t>
    </r>
    <r>
      <rPr>
        <sz val="9"/>
        <color theme="1"/>
        <rFont val="Times New Roman"/>
        <family val="2"/>
      </rPr>
      <t xml:space="preserve"> / </t>
    </r>
    <r>
      <rPr>
        <sz val="9"/>
        <color theme="1"/>
        <rFont val="ＭＳ Ｐ明朝"/>
        <family val="2"/>
        <charset val="128"/>
      </rPr>
      <t>試料採取面積（</t>
    </r>
    <r>
      <rPr>
        <sz val="9"/>
        <color theme="1"/>
        <rFont val="Times New Roman"/>
        <family val="2"/>
      </rPr>
      <t>#0082</t>
    </r>
    <r>
      <rPr>
        <sz val="9"/>
        <color theme="1"/>
        <rFont val="ＭＳ Ｐ明朝"/>
        <family val="2"/>
        <charset val="128"/>
      </rPr>
      <t>）</t>
    </r>
    <r>
      <rPr>
        <sz val="9"/>
        <color theme="1"/>
        <rFont val="Times New Roman"/>
        <family val="2"/>
      </rPr>
      <t>/1,000,0000m2/km2</t>
    </r>
    <r>
      <rPr>
        <sz val="9"/>
        <color theme="1"/>
        <rFont val="ＭＳ Ｐ明朝"/>
        <family val="2"/>
        <charset val="128"/>
      </rPr>
      <t>で算出され、</t>
    </r>
    <r>
      <rPr>
        <sz val="9"/>
        <color theme="1"/>
        <rFont val="ＭＳ 明朝"/>
        <family val="2"/>
        <charset val="128"/>
      </rPr>
      <t>単位は</t>
    </r>
    <r>
      <rPr>
        <sz val="9"/>
        <color theme="1"/>
        <rFont val="Times New Roman"/>
        <family val="2"/>
      </rPr>
      <t>particles/km2</t>
    </r>
    <r>
      <rPr>
        <sz val="9"/>
        <color theme="1"/>
        <rFont val="ＭＳ 明朝"/>
        <family val="2"/>
        <charset val="128"/>
      </rPr>
      <t>です。</t>
    </r>
    <rPh sb="0" eb="2">
      <t>リュウケイ</t>
    </rPh>
    <rPh sb="6" eb="8">
      <t>ミマン</t>
    </rPh>
    <rPh sb="9" eb="11">
      <t>リュウシ</t>
    </rPh>
    <rPh sb="12" eb="14">
      <t>リュウシ</t>
    </rPh>
    <rPh sb="14" eb="16">
      <t>ジュウリョウ</t>
    </rPh>
    <rPh sb="16" eb="18">
      <t>メンセキ</t>
    </rPh>
    <rPh sb="18" eb="20">
      <t>ミツド</t>
    </rPh>
    <rPh sb="29" eb="31">
      <t>ジュウリョウ</t>
    </rPh>
    <rPh sb="41" eb="45">
      <t>シリョウサイシュ</t>
    </rPh>
    <rPh sb="45" eb="47">
      <t>メンセキ</t>
    </rPh>
    <rPh sb="77" eb="79">
      <t>タンイ</t>
    </rPh>
    <phoneticPr fontId="1"/>
  </si>
  <si>
    <t>粒径が1mm以上5mm未満の粒子の粒子数です。</t>
    <rPh sb="11" eb="13">
      <t>ミマン</t>
    </rPh>
    <rPh sb="14" eb="16">
      <t>リュウシ</t>
    </rPh>
    <rPh sb="17" eb="20">
      <t>リュウシスウ</t>
    </rPh>
    <phoneticPr fontId="1"/>
  </si>
  <si>
    <t>粒径が1mm以上5mm未満の粒子の粒子重量です。</t>
    <rPh sb="11" eb="13">
      <t>ミマン</t>
    </rPh>
    <rPh sb="14" eb="16">
      <t>リュウシ</t>
    </rPh>
    <rPh sb="17" eb="19">
      <t>リュウシ</t>
    </rPh>
    <rPh sb="19" eb="21">
      <t>ジュウリョウ</t>
    </rPh>
    <phoneticPr fontId="1"/>
  </si>
  <si>
    <r>
      <rPr>
        <sz val="9"/>
        <color theme="1"/>
        <rFont val="ＭＳ 明朝"/>
        <family val="1"/>
        <charset val="128"/>
      </rPr>
      <t>粒径が</t>
    </r>
    <r>
      <rPr>
        <sz val="9"/>
        <color theme="1"/>
        <rFont val="Times New Roman"/>
        <family val="1"/>
      </rPr>
      <t>1mm</t>
    </r>
    <r>
      <rPr>
        <sz val="9"/>
        <color theme="1"/>
        <rFont val="ＭＳ 明朝"/>
        <family val="1"/>
        <charset val="128"/>
      </rPr>
      <t>以上</t>
    </r>
    <r>
      <rPr>
        <sz val="9"/>
        <color theme="1"/>
        <rFont val="Times New Roman"/>
        <family val="1"/>
      </rPr>
      <t>5mm</t>
    </r>
    <r>
      <rPr>
        <sz val="9"/>
        <color theme="1"/>
        <rFont val="ＭＳ 明朝"/>
        <family val="1"/>
        <charset val="128"/>
      </rPr>
      <t>未満の粒子の粒子数体積密度で、原則として粒子数（</t>
    </r>
    <r>
      <rPr>
        <sz val="9"/>
        <color theme="1"/>
        <rFont val="Times New Roman"/>
        <family val="1"/>
      </rPr>
      <t>#0202</t>
    </r>
    <r>
      <rPr>
        <sz val="9"/>
        <color theme="1"/>
        <rFont val="ＭＳ 明朝"/>
        <family val="1"/>
        <charset val="128"/>
      </rPr>
      <t>）</t>
    </r>
    <r>
      <rPr>
        <sz val="9"/>
        <color theme="1"/>
        <rFont val="Times New Roman"/>
        <family val="1"/>
      </rPr>
      <t xml:space="preserve"> / </t>
    </r>
    <r>
      <rPr>
        <sz val="9"/>
        <color theme="1"/>
        <rFont val="ＭＳ 明朝"/>
        <family val="1"/>
        <charset val="128"/>
      </rPr>
      <t>濾水量（</t>
    </r>
    <r>
      <rPr>
        <sz val="9"/>
        <color theme="1"/>
        <rFont val="Times New Roman"/>
        <family val="1"/>
      </rPr>
      <t>#0086</t>
    </r>
    <r>
      <rPr>
        <sz val="9"/>
        <color theme="1"/>
        <rFont val="ＭＳ 明朝"/>
        <family val="1"/>
        <charset val="128"/>
      </rPr>
      <t>）で算出され、単位は</t>
    </r>
    <r>
      <rPr>
        <sz val="9"/>
        <color theme="1"/>
        <rFont val="Times New Roman"/>
        <family val="1"/>
      </rPr>
      <t>particles/m3</t>
    </r>
    <r>
      <rPr>
        <sz val="9"/>
        <color theme="1"/>
        <rFont val="ＭＳ 明朝"/>
        <family val="1"/>
        <charset val="128"/>
      </rPr>
      <t>です。</t>
    </r>
    <rPh sb="11" eb="13">
      <t>ミマン</t>
    </rPh>
    <rPh sb="14" eb="16">
      <t>リュウシ</t>
    </rPh>
    <rPh sb="17" eb="20">
      <t>リュウシスウ</t>
    </rPh>
    <rPh sb="20" eb="22">
      <t>タイセキ</t>
    </rPh>
    <rPh sb="22" eb="24">
      <t>ミツド</t>
    </rPh>
    <rPh sb="26" eb="28">
      <t>ゲンソク</t>
    </rPh>
    <rPh sb="31" eb="33">
      <t>リュウシ</t>
    </rPh>
    <rPh sb="33" eb="34">
      <t>スウ</t>
    </rPh>
    <rPh sb="44" eb="46">
      <t>ロスイ</t>
    </rPh>
    <rPh sb="46" eb="47">
      <t>リョウ</t>
    </rPh>
    <rPh sb="55" eb="57">
      <t>サンシュツ</t>
    </rPh>
    <rPh sb="60" eb="62">
      <t>タンイ</t>
    </rPh>
    <phoneticPr fontId="1"/>
  </si>
  <si>
    <r>
      <rPr>
        <sz val="9"/>
        <color theme="1"/>
        <rFont val="ＭＳ 明朝"/>
        <family val="1"/>
        <charset val="128"/>
      </rPr>
      <t>粒径が</t>
    </r>
    <r>
      <rPr>
        <sz val="9"/>
        <color theme="1"/>
        <rFont val="Times New Roman"/>
        <family val="1"/>
      </rPr>
      <t>1mm</t>
    </r>
    <r>
      <rPr>
        <sz val="9"/>
        <color theme="1"/>
        <rFont val="ＭＳ 明朝"/>
        <family val="1"/>
        <charset val="128"/>
      </rPr>
      <t>以上</t>
    </r>
    <r>
      <rPr>
        <sz val="9"/>
        <color theme="1"/>
        <rFont val="Times New Roman"/>
        <family val="1"/>
      </rPr>
      <t>5mm</t>
    </r>
    <r>
      <rPr>
        <sz val="9"/>
        <color theme="1"/>
        <rFont val="ＭＳ 明朝"/>
        <family val="1"/>
        <charset val="128"/>
      </rPr>
      <t>未満の粒子の粒子数面積密度で、原則として粒子数（</t>
    </r>
    <r>
      <rPr>
        <sz val="9"/>
        <color theme="1"/>
        <rFont val="Times New Roman"/>
        <family val="1"/>
      </rPr>
      <t>#0202</t>
    </r>
    <r>
      <rPr>
        <sz val="9"/>
        <color theme="1"/>
        <rFont val="ＭＳ 明朝"/>
        <family val="1"/>
        <charset val="128"/>
      </rPr>
      <t>）</t>
    </r>
    <r>
      <rPr>
        <sz val="9"/>
        <color theme="1"/>
        <rFont val="Times New Roman"/>
        <family val="1"/>
      </rPr>
      <t xml:space="preserve"> / </t>
    </r>
    <r>
      <rPr>
        <sz val="9"/>
        <color theme="1"/>
        <rFont val="ＭＳ 明朝"/>
        <family val="1"/>
        <charset val="128"/>
      </rPr>
      <t>試料採取面積（</t>
    </r>
    <r>
      <rPr>
        <sz val="9"/>
        <color theme="1"/>
        <rFont val="Times New Roman"/>
        <family val="1"/>
      </rPr>
      <t>#0082</t>
    </r>
    <r>
      <rPr>
        <sz val="9"/>
        <color theme="1"/>
        <rFont val="ＭＳ 明朝"/>
        <family val="1"/>
        <charset val="128"/>
      </rPr>
      <t>）</t>
    </r>
    <r>
      <rPr>
        <sz val="9"/>
        <color theme="1"/>
        <rFont val="Times New Roman"/>
        <family val="1"/>
      </rPr>
      <t>/1,000,0000m2/km2</t>
    </r>
    <r>
      <rPr>
        <sz val="9"/>
        <color theme="1"/>
        <rFont val="ＭＳ 明朝"/>
        <family val="1"/>
        <charset val="128"/>
      </rPr>
      <t>で算出され、単位は</t>
    </r>
    <r>
      <rPr>
        <sz val="9"/>
        <color theme="1"/>
        <rFont val="Times New Roman"/>
        <family val="1"/>
      </rPr>
      <t>particles/km2</t>
    </r>
    <r>
      <rPr>
        <sz val="9"/>
        <color theme="1"/>
        <rFont val="ＭＳ 明朝"/>
        <family val="1"/>
        <charset val="128"/>
      </rPr>
      <t>です。</t>
    </r>
    <rPh sb="11" eb="13">
      <t>ミマン</t>
    </rPh>
    <rPh sb="14" eb="16">
      <t>リュウシ</t>
    </rPh>
    <rPh sb="17" eb="20">
      <t>リュウシスウ</t>
    </rPh>
    <rPh sb="20" eb="22">
      <t>メンセキ</t>
    </rPh>
    <rPh sb="22" eb="24">
      <t>ミツド</t>
    </rPh>
    <rPh sb="44" eb="48">
      <t>シリョウサイシュ</t>
    </rPh>
    <rPh sb="48" eb="50">
      <t>メンセキ</t>
    </rPh>
    <rPh sb="80" eb="82">
      <t>タンイ</t>
    </rPh>
    <phoneticPr fontId="1"/>
  </si>
  <si>
    <r>
      <rPr>
        <sz val="9"/>
        <color theme="1"/>
        <rFont val="ＭＳ 明朝"/>
        <family val="1"/>
        <charset val="128"/>
      </rPr>
      <t>粒径が</t>
    </r>
    <r>
      <rPr>
        <sz val="9"/>
        <color theme="1"/>
        <rFont val="Times New Roman"/>
        <family val="1"/>
      </rPr>
      <t>1mm</t>
    </r>
    <r>
      <rPr>
        <sz val="9"/>
        <color theme="1"/>
        <rFont val="ＭＳ 明朝"/>
        <family val="1"/>
        <charset val="128"/>
      </rPr>
      <t>以上</t>
    </r>
    <r>
      <rPr>
        <sz val="9"/>
        <color theme="1"/>
        <rFont val="Times New Roman"/>
        <family val="1"/>
      </rPr>
      <t>5mm</t>
    </r>
    <r>
      <rPr>
        <sz val="9"/>
        <color theme="1"/>
        <rFont val="ＭＳ 明朝"/>
        <family val="1"/>
        <charset val="128"/>
      </rPr>
      <t>未満の粒子の粒子重量体積密度で、原則として粒子重量（</t>
    </r>
    <r>
      <rPr>
        <sz val="9"/>
        <color theme="1"/>
        <rFont val="Times New Roman"/>
        <family val="1"/>
      </rPr>
      <t>#0208</t>
    </r>
    <r>
      <rPr>
        <sz val="9"/>
        <color theme="1"/>
        <rFont val="ＭＳ 明朝"/>
        <family val="1"/>
        <charset val="128"/>
      </rPr>
      <t>）</t>
    </r>
    <r>
      <rPr>
        <sz val="9"/>
        <color theme="1"/>
        <rFont val="Times New Roman"/>
        <family val="1"/>
      </rPr>
      <t xml:space="preserve"> / </t>
    </r>
    <r>
      <rPr>
        <sz val="9"/>
        <color theme="1"/>
        <rFont val="ＭＳ 明朝"/>
        <family val="1"/>
        <charset val="128"/>
      </rPr>
      <t>濾水量（</t>
    </r>
    <r>
      <rPr>
        <sz val="9"/>
        <color theme="1"/>
        <rFont val="Times New Roman"/>
        <family val="1"/>
      </rPr>
      <t>#0086</t>
    </r>
    <r>
      <rPr>
        <sz val="9"/>
        <color theme="1"/>
        <rFont val="ＭＳ 明朝"/>
        <family val="1"/>
        <charset val="128"/>
      </rPr>
      <t>）で算出され、単位は</t>
    </r>
    <r>
      <rPr>
        <sz val="9"/>
        <color theme="1"/>
        <rFont val="Times New Roman"/>
        <family val="1"/>
      </rPr>
      <t>particles/m3</t>
    </r>
    <r>
      <rPr>
        <sz val="9"/>
        <color theme="1"/>
        <rFont val="ＭＳ 明朝"/>
        <family val="1"/>
        <charset val="128"/>
      </rPr>
      <t>です。</t>
    </r>
    <rPh sb="11" eb="13">
      <t>ミマン</t>
    </rPh>
    <rPh sb="14" eb="16">
      <t>リュウシ</t>
    </rPh>
    <rPh sb="17" eb="19">
      <t>リュウシ</t>
    </rPh>
    <rPh sb="19" eb="21">
      <t>ジュウリョウ</t>
    </rPh>
    <rPh sb="21" eb="23">
      <t>タイセキ</t>
    </rPh>
    <rPh sb="23" eb="25">
      <t>ミツド</t>
    </rPh>
    <rPh sb="27" eb="29">
      <t>ゲンソク</t>
    </rPh>
    <rPh sb="32" eb="34">
      <t>リュウシ</t>
    </rPh>
    <rPh sb="34" eb="36">
      <t>ジュウリョウ</t>
    </rPh>
    <rPh sb="45" eb="47">
      <t>ロスイ</t>
    </rPh>
    <rPh sb="47" eb="48">
      <t>リョウ</t>
    </rPh>
    <rPh sb="56" eb="58">
      <t>サンシュツ</t>
    </rPh>
    <rPh sb="61" eb="63">
      <t>タンイ</t>
    </rPh>
    <phoneticPr fontId="1"/>
  </si>
  <si>
    <r>
      <rPr>
        <sz val="9"/>
        <color theme="1"/>
        <rFont val="ＭＳ 明朝"/>
        <family val="1"/>
        <charset val="128"/>
      </rPr>
      <t>粒径が</t>
    </r>
    <r>
      <rPr>
        <sz val="9"/>
        <color theme="1"/>
        <rFont val="Times New Roman"/>
        <family val="1"/>
      </rPr>
      <t>1mm</t>
    </r>
    <r>
      <rPr>
        <sz val="9"/>
        <color theme="1"/>
        <rFont val="ＭＳ 明朝"/>
        <family val="1"/>
        <charset val="128"/>
      </rPr>
      <t>以上</t>
    </r>
    <r>
      <rPr>
        <sz val="9"/>
        <color theme="1"/>
        <rFont val="Times New Roman"/>
        <family val="1"/>
      </rPr>
      <t>5mm</t>
    </r>
    <r>
      <rPr>
        <sz val="9"/>
        <color theme="1"/>
        <rFont val="ＭＳ 明朝"/>
        <family val="1"/>
        <charset val="128"/>
      </rPr>
      <t>未満の粒子の粒子重量面積密度で、原則として粒子重量（</t>
    </r>
    <r>
      <rPr>
        <sz val="9"/>
        <color theme="1"/>
        <rFont val="Times New Roman"/>
        <family val="1"/>
      </rPr>
      <t>#0208</t>
    </r>
    <r>
      <rPr>
        <sz val="9"/>
        <color theme="1"/>
        <rFont val="ＭＳ 明朝"/>
        <family val="1"/>
        <charset val="128"/>
      </rPr>
      <t>）</t>
    </r>
    <r>
      <rPr>
        <sz val="9"/>
        <color theme="1"/>
        <rFont val="Times New Roman"/>
        <family val="1"/>
      </rPr>
      <t xml:space="preserve"> / </t>
    </r>
    <r>
      <rPr>
        <sz val="9"/>
        <color theme="1"/>
        <rFont val="ＭＳ 明朝"/>
        <family val="1"/>
        <charset val="128"/>
      </rPr>
      <t>試料採取面積（</t>
    </r>
    <r>
      <rPr>
        <sz val="9"/>
        <color theme="1"/>
        <rFont val="Times New Roman"/>
        <family val="1"/>
      </rPr>
      <t>#0082</t>
    </r>
    <r>
      <rPr>
        <sz val="9"/>
        <color theme="1"/>
        <rFont val="ＭＳ 明朝"/>
        <family val="1"/>
        <charset val="128"/>
      </rPr>
      <t>）</t>
    </r>
    <r>
      <rPr>
        <sz val="9"/>
        <color theme="1"/>
        <rFont val="Times New Roman"/>
        <family val="1"/>
      </rPr>
      <t>/1,000,0000m2/km2</t>
    </r>
    <r>
      <rPr>
        <sz val="9"/>
        <color theme="1"/>
        <rFont val="ＭＳ 明朝"/>
        <family val="1"/>
        <charset val="128"/>
      </rPr>
      <t>で算出され、単位は</t>
    </r>
    <r>
      <rPr>
        <sz val="9"/>
        <color theme="1"/>
        <rFont val="Times New Roman"/>
        <family val="1"/>
      </rPr>
      <t>particles/km2</t>
    </r>
    <r>
      <rPr>
        <sz val="9"/>
        <color theme="1"/>
        <rFont val="ＭＳ 明朝"/>
        <family val="1"/>
        <charset val="128"/>
      </rPr>
      <t>です。</t>
    </r>
    <rPh sb="11" eb="13">
      <t>ミマン</t>
    </rPh>
    <rPh sb="14" eb="16">
      <t>リュウシ</t>
    </rPh>
    <rPh sb="17" eb="19">
      <t>リュウシ</t>
    </rPh>
    <rPh sb="19" eb="21">
      <t>ジュウリョウ</t>
    </rPh>
    <rPh sb="21" eb="23">
      <t>メンセキ</t>
    </rPh>
    <rPh sb="23" eb="25">
      <t>ミツド</t>
    </rPh>
    <rPh sb="34" eb="36">
      <t>ジュウリョウ</t>
    </rPh>
    <rPh sb="46" eb="50">
      <t>シリョウサイシュ</t>
    </rPh>
    <rPh sb="50" eb="52">
      <t>メンセキ</t>
    </rPh>
    <rPh sb="82" eb="84">
      <t>タンイ</t>
    </rPh>
    <phoneticPr fontId="1"/>
  </si>
  <si>
    <t>粒径が1mm未満の粒子の粒子数です。</t>
    <rPh sb="6" eb="8">
      <t>ミマン</t>
    </rPh>
    <rPh sb="9" eb="11">
      <t>リュウシ</t>
    </rPh>
    <rPh sb="12" eb="15">
      <t>リュウシスウ</t>
    </rPh>
    <phoneticPr fontId="1"/>
  </si>
  <si>
    <t>粒径が1mm未満の粒子の粒子重量です。</t>
    <rPh sb="6" eb="8">
      <t>ミマン</t>
    </rPh>
    <rPh sb="9" eb="11">
      <t>リュウシ</t>
    </rPh>
    <rPh sb="12" eb="14">
      <t>リュウシ</t>
    </rPh>
    <rPh sb="14" eb="16">
      <t>ジュウリョウ</t>
    </rPh>
    <phoneticPr fontId="1"/>
  </si>
  <si>
    <r>
      <rPr>
        <sz val="9"/>
        <color theme="1"/>
        <rFont val="ＭＳ 明朝"/>
        <family val="1"/>
        <charset val="128"/>
      </rPr>
      <t>粒径が</t>
    </r>
    <r>
      <rPr>
        <sz val="9"/>
        <color theme="1"/>
        <rFont val="Times New Roman"/>
        <family val="1"/>
      </rPr>
      <t>1mm</t>
    </r>
    <r>
      <rPr>
        <sz val="9"/>
        <color theme="1"/>
        <rFont val="ＭＳ 明朝"/>
        <family val="1"/>
        <charset val="128"/>
      </rPr>
      <t>未満の粒子の粒子数体積密度で、原則として粒子数（</t>
    </r>
    <r>
      <rPr>
        <sz val="9"/>
        <color theme="1"/>
        <rFont val="Times New Roman"/>
        <family val="1"/>
      </rPr>
      <t>#0214</t>
    </r>
    <r>
      <rPr>
        <sz val="9"/>
        <color theme="1"/>
        <rFont val="ＭＳ 明朝"/>
        <family val="1"/>
        <charset val="128"/>
      </rPr>
      <t>）</t>
    </r>
    <r>
      <rPr>
        <sz val="9"/>
        <color theme="1"/>
        <rFont val="Times New Roman"/>
        <family val="1"/>
      </rPr>
      <t xml:space="preserve"> / </t>
    </r>
    <r>
      <rPr>
        <sz val="9"/>
        <color theme="1"/>
        <rFont val="ＭＳ 明朝"/>
        <family val="1"/>
        <charset val="128"/>
      </rPr>
      <t>濾水量（</t>
    </r>
    <r>
      <rPr>
        <sz val="9"/>
        <color theme="1"/>
        <rFont val="Times New Roman"/>
        <family val="1"/>
      </rPr>
      <t>#0086</t>
    </r>
    <r>
      <rPr>
        <sz val="9"/>
        <color theme="1"/>
        <rFont val="ＭＳ 明朝"/>
        <family val="1"/>
        <charset val="128"/>
      </rPr>
      <t>）で算出され、単位は</t>
    </r>
    <r>
      <rPr>
        <sz val="9"/>
        <color theme="1"/>
        <rFont val="Times New Roman"/>
        <family val="1"/>
      </rPr>
      <t>particles/m3</t>
    </r>
    <r>
      <rPr>
        <sz val="9"/>
        <color theme="1"/>
        <rFont val="ＭＳ 明朝"/>
        <family val="1"/>
        <charset val="128"/>
      </rPr>
      <t>です。</t>
    </r>
    <rPh sb="6" eb="8">
      <t>ミマン</t>
    </rPh>
    <rPh sb="9" eb="11">
      <t>リュウシ</t>
    </rPh>
    <rPh sb="12" eb="15">
      <t>リュウシスウ</t>
    </rPh>
    <rPh sb="15" eb="17">
      <t>タイセキ</t>
    </rPh>
    <rPh sb="17" eb="19">
      <t>ミツド</t>
    </rPh>
    <rPh sb="21" eb="23">
      <t>ゲンソク</t>
    </rPh>
    <rPh sb="26" eb="28">
      <t>リュウシ</t>
    </rPh>
    <rPh sb="28" eb="29">
      <t>スウ</t>
    </rPh>
    <rPh sb="39" eb="41">
      <t>ロスイ</t>
    </rPh>
    <rPh sb="41" eb="42">
      <t>リョウ</t>
    </rPh>
    <rPh sb="50" eb="52">
      <t>サンシュツ</t>
    </rPh>
    <rPh sb="55" eb="57">
      <t>タンイ</t>
    </rPh>
    <phoneticPr fontId="1"/>
  </si>
  <si>
    <r>
      <rPr>
        <sz val="9"/>
        <color theme="1"/>
        <rFont val="ＭＳ 明朝"/>
        <family val="1"/>
        <charset val="128"/>
      </rPr>
      <t>粒径が</t>
    </r>
    <r>
      <rPr>
        <sz val="9"/>
        <color theme="1"/>
        <rFont val="Times New Roman"/>
        <family val="1"/>
      </rPr>
      <t>1mm</t>
    </r>
    <r>
      <rPr>
        <sz val="9"/>
        <color theme="1"/>
        <rFont val="ＭＳ 明朝"/>
        <family val="1"/>
        <charset val="128"/>
      </rPr>
      <t>未満の粒子の粒子数面積密度で、原則として粒子数（</t>
    </r>
    <r>
      <rPr>
        <sz val="9"/>
        <color theme="1"/>
        <rFont val="Times New Roman"/>
        <family val="1"/>
      </rPr>
      <t>#0214</t>
    </r>
    <r>
      <rPr>
        <sz val="9"/>
        <color theme="1"/>
        <rFont val="ＭＳ 明朝"/>
        <family val="1"/>
        <charset val="128"/>
      </rPr>
      <t>）</t>
    </r>
    <r>
      <rPr>
        <sz val="9"/>
        <color theme="1"/>
        <rFont val="Times New Roman"/>
        <family val="1"/>
      </rPr>
      <t xml:space="preserve"> / </t>
    </r>
    <r>
      <rPr>
        <sz val="9"/>
        <color theme="1"/>
        <rFont val="ＭＳ 明朝"/>
        <family val="1"/>
        <charset val="128"/>
      </rPr>
      <t>試料採取面積（</t>
    </r>
    <r>
      <rPr>
        <sz val="9"/>
        <color theme="1"/>
        <rFont val="Times New Roman"/>
        <family val="1"/>
      </rPr>
      <t>#0082</t>
    </r>
    <r>
      <rPr>
        <sz val="9"/>
        <color theme="1"/>
        <rFont val="ＭＳ 明朝"/>
        <family val="1"/>
        <charset val="128"/>
      </rPr>
      <t>）</t>
    </r>
    <r>
      <rPr>
        <sz val="9"/>
        <color theme="1"/>
        <rFont val="Times New Roman"/>
        <family val="1"/>
      </rPr>
      <t>/1,000,0000m2/km2</t>
    </r>
    <r>
      <rPr>
        <sz val="9"/>
        <color theme="1"/>
        <rFont val="ＭＳ 明朝"/>
        <family val="1"/>
        <charset val="128"/>
      </rPr>
      <t>で算出され、単位は</t>
    </r>
    <r>
      <rPr>
        <sz val="9"/>
        <color theme="1"/>
        <rFont val="Times New Roman"/>
        <family val="1"/>
      </rPr>
      <t>particles/km2</t>
    </r>
    <r>
      <rPr>
        <sz val="9"/>
        <color theme="1"/>
        <rFont val="ＭＳ 明朝"/>
        <family val="1"/>
        <charset val="128"/>
      </rPr>
      <t>です。</t>
    </r>
    <rPh sb="6" eb="8">
      <t>ミマン</t>
    </rPh>
    <rPh sb="9" eb="11">
      <t>リュウシ</t>
    </rPh>
    <rPh sb="12" eb="15">
      <t>リュウシスウ</t>
    </rPh>
    <rPh sb="15" eb="17">
      <t>メンセキ</t>
    </rPh>
    <rPh sb="17" eb="19">
      <t>ミツド</t>
    </rPh>
    <rPh sb="39" eb="43">
      <t>シリョウサイシュ</t>
    </rPh>
    <rPh sb="43" eb="45">
      <t>メンセキ</t>
    </rPh>
    <rPh sb="75" eb="77">
      <t>タンイ</t>
    </rPh>
    <phoneticPr fontId="1"/>
  </si>
  <si>
    <r>
      <rPr>
        <sz val="9"/>
        <color theme="1"/>
        <rFont val="ＭＳ 明朝"/>
        <family val="1"/>
        <charset val="128"/>
      </rPr>
      <t>粒径が</t>
    </r>
    <r>
      <rPr>
        <sz val="9"/>
        <color theme="1"/>
        <rFont val="Times New Roman"/>
        <family val="1"/>
      </rPr>
      <t>1mm</t>
    </r>
    <r>
      <rPr>
        <sz val="9"/>
        <color theme="1"/>
        <rFont val="ＭＳ 明朝"/>
        <family val="1"/>
        <charset val="128"/>
      </rPr>
      <t>未満の粒子の粒子重量体積密度で、原則として粒子重量（</t>
    </r>
    <r>
      <rPr>
        <sz val="9"/>
        <color theme="1"/>
        <rFont val="Times New Roman"/>
        <family val="1"/>
      </rPr>
      <t>#0220</t>
    </r>
    <r>
      <rPr>
        <sz val="9"/>
        <color theme="1"/>
        <rFont val="ＭＳ 明朝"/>
        <family val="1"/>
        <charset val="128"/>
      </rPr>
      <t>）</t>
    </r>
    <r>
      <rPr>
        <sz val="9"/>
        <color theme="1"/>
        <rFont val="Times New Roman"/>
        <family val="1"/>
      </rPr>
      <t xml:space="preserve"> / </t>
    </r>
    <r>
      <rPr>
        <sz val="9"/>
        <color theme="1"/>
        <rFont val="ＭＳ 明朝"/>
        <family val="1"/>
        <charset val="128"/>
      </rPr>
      <t>濾水量（</t>
    </r>
    <r>
      <rPr>
        <sz val="9"/>
        <color theme="1"/>
        <rFont val="Times New Roman"/>
        <family val="1"/>
      </rPr>
      <t>#0086</t>
    </r>
    <r>
      <rPr>
        <sz val="9"/>
        <color theme="1"/>
        <rFont val="ＭＳ 明朝"/>
        <family val="1"/>
        <charset val="128"/>
      </rPr>
      <t>）で算出され、単位は</t>
    </r>
    <r>
      <rPr>
        <sz val="9"/>
        <color theme="1"/>
        <rFont val="Times New Roman"/>
        <family val="1"/>
      </rPr>
      <t>particles/m3</t>
    </r>
    <r>
      <rPr>
        <sz val="9"/>
        <color theme="1"/>
        <rFont val="ＭＳ 明朝"/>
        <family val="1"/>
        <charset val="128"/>
      </rPr>
      <t>です。</t>
    </r>
    <rPh sb="6" eb="8">
      <t>ミマン</t>
    </rPh>
    <rPh sb="9" eb="11">
      <t>リュウシ</t>
    </rPh>
    <rPh sb="12" eb="14">
      <t>リュウシ</t>
    </rPh>
    <rPh sb="14" eb="16">
      <t>ジュウリョウ</t>
    </rPh>
    <rPh sb="16" eb="18">
      <t>タイセキ</t>
    </rPh>
    <rPh sb="18" eb="20">
      <t>ミツド</t>
    </rPh>
    <rPh sb="22" eb="24">
      <t>ゲンソク</t>
    </rPh>
    <rPh sb="27" eb="29">
      <t>リュウシ</t>
    </rPh>
    <rPh sb="29" eb="31">
      <t>ジュウリョウ</t>
    </rPh>
    <rPh sb="40" eb="42">
      <t>ロスイ</t>
    </rPh>
    <rPh sb="42" eb="43">
      <t>リョウ</t>
    </rPh>
    <rPh sb="51" eb="53">
      <t>サンシュツ</t>
    </rPh>
    <rPh sb="56" eb="58">
      <t>タンイ</t>
    </rPh>
    <phoneticPr fontId="1"/>
  </si>
  <si>
    <r>
      <rPr>
        <sz val="9"/>
        <color theme="1"/>
        <rFont val="ＭＳ 明朝"/>
        <family val="1"/>
        <charset val="128"/>
      </rPr>
      <t>粒径が</t>
    </r>
    <r>
      <rPr>
        <sz val="9"/>
        <color theme="1"/>
        <rFont val="Times New Roman"/>
        <family val="1"/>
      </rPr>
      <t>1mm</t>
    </r>
    <r>
      <rPr>
        <sz val="9"/>
        <color theme="1"/>
        <rFont val="ＭＳ 明朝"/>
        <family val="1"/>
        <charset val="128"/>
      </rPr>
      <t>未満の粒子の粒子重量面積密度で、原則として粒子重量（</t>
    </r>
    <r>
      <rPr>
        <sz val="9"/>
        <color theme="1"/>
        <rFont val="Times New Roman"/>
        <family val="1"/>
      </rPr>
      <t>#0220</t>
    </r>
    <r>
      <rPr>
        <sz val="9"/>
        <color theme="1"/>
        <rFont val="ＭＳ 明朝"/>
        <family val="1"/>
        <charset val="128"/>
      </rPr>
      <t>）</t>
    </r>
    <r>
      <rPr>
        <sz val="9"/>
        <color theme="1"/>
        <rFont val="Times New Roman"/>
        <family val="1"/>
      </rPr>
      <t xml:space="preserve"> / </t>
    </r>
    <r>
      <rPr>
        <sz val="9"/>
        <color theme="1"/>
        <rFont val="ＭＳ 明朝"/>
        <family val="1"/>
        <charset val="128"/>
      </rPr>
      <t>試料採取面積（</t>
    </r>
    <r>
      <rPr>
        <sz val="9"/>
        <color theme="1"/>
        <rFont val="Times New Roman"/>
        <family val="1"/>
      </rPr>
      <t>#0082</t>
    </r>
    <r>
      <rPr>
        <sz val="9"/>
        <color theme="1"/>
        <rFont val="ＭＳ 明朝"/>
        <family val="1"/>
        <charset val="128"/>
      </rPr>
      <t>）</t>
    </r>
    <r>
      <rPr>
        <sz val="9"/>
        <color theme="1"/>
        <rFont val="Times New Roman"/>
        <family val="1"/>
      </rPr>
      <t>/1,000,0000m2/km2</t>
    </r>
    <r>
      <rPr>
        <sz val="9"/>
        <color theme="1"/>
        <rFont val="ＭＳ 明朝"/>
        <family val="1"/>
        <charset val="128"/>
      </rPr>
      <t>で算出され、単位は</t>
    </r>
    <r>
      <rPr>
        <sz val="9"/>
        <color theme="1"/>
        <rFont val="Times New Roman"/>
        <family val="1"/>
      </rPr>
      <t>particles/km2</t>
    </r>
    <r>
      <rPr>
        <sz val="9"/>
        <color theme="1"/>
        <rFont val="ＭＳ 明朝"/>
        <family val="1"/>
        <charset val="128"/>
      </rPr>
      <t>です。</t>
    </r>
    <rPh sb="6" eb="8">
      <t>ミマン</t>
    </rPh>
    <rPh sb="9" eb="11">
      <t>リュウシ</t>
    </rPh>
    <rPh sb="12" eb="14">
      <t>リュウシ</t>
    </rPh>
    <rPh sb="14" eb="16">
      <t>ジュウリョウ</t>
    </rPh>
    <rPh sb="16" eb="18">
      <t>メンセキ</t>
    </rPh>
    <rPh sb="18" eb="20">
      <t>ミツド</t>
    </rPh>
    <rPh sb="29" eb="31">
      <t>ジュウリョウ</t>
    </rPh>
    <rPh sb="41" eb="45">
      <t>シリョウサイシュ</t>
    </rPh>
    <rPh sb="45" eb="47">
      <t>メンセキ</t>
    </rPh>
    <rPh sb="77" eb="79">
      <t>タンイ</t>
    </rPh>
    <phoneticPr fontId="1"/>
  </si>
  <si>
    <t>粒径が5mm以上の粒子の粒子数です。</t>
    <rPh sb="9" eb="11">
      <t>リュウシ</t>
    </rPh>
    <rPh sb="12" eb="15">
      <t>リュウシスウ</t>
    </rPh>
    <phoneticPr fontId="1"/>
  </si>
  <si>
    <t>粒径が5mm以上の粒子の粒子重量です。</t>
    <rPh sb="9" eb="11">
      <t>リュウシ</t>
    </rPh>
    <rPh sb="12" eb="14">
      <t>リュウシ</t>
    </rPh>
    <rPh sb="14" eb="16">
      <t>ジュウリョウ</t>
    </rPh>
    <phoneticPr fontId="1"/>
  </si>
  <si>
    <r>
      <rPr>
        <sz val="9"/>
        <color theme="1"/>
        <rFont val="ＭＳ 明朝"/>
        <family val="1"/>
        <charset val="128"/>
      </rPr>
      <t>粒径が</t>
    </r>
    <r>
      <rPr>
        <sz val="9"/>
        <color theme="1"/>
        <rFont val="Times New Roman"/>
        <family val="1"/>
      </rPr>
      <t>5mm</t>
    </r>
    <r>
      <rPr>
        <sz val="9"/>
        <color theme="1"/>
        <rFont val="ＭＳ 明朝"/>
        <family val="1"/>
        <charset val="128"/>
      </rPr>
      <t>以上の粒子の粒子数体積密度で、原則として粒子数（</t>
    </r>
    <r>
      <rPr>
        <sz val="9"/>
        <color theme="1"/>
        <rFont val="Times New Roman"/>
        <family val="1"/>
      </rPr>
      <t>#0226</t>
    </r>
    <r>
      <rPr>
        <sz val="9"/>
        <color theme="1"/>
        <rFont val="ＭＳ 明朝"/>
        <family val="1"/>
        <charset val="128"/>
      </rPr>
      <t>）</t>
    </r>
    <r>
      <rPr>
        <sz val="9"/>
        <color theme="1"/>
        <rFont val="Times New Roman"/>
        <family val="1"/>
      </rPr>
      <t xml:space="preserve"> / </t>
    </r>
    <r>
      <rPr>
        <sz val="9"/>
        <color theme="1"/>
        <rFont val="ＭＳ 明朝"/>
        <family val="1"/>
        <charset val="128"/>
      </rPr>
      <t>濾水量（</t>
    </r>
    <r>
      <rPr>
        <sz val="9"/>
        <color theme="1"/>
        <rFont val="Times New Roman"/>
        <family val="1"/>
      </rPr>
      <t>#0086</t>
    </r>
    <r>
      <rPr>
        <sz val="9"/>
        <color theme="1"/>
        <rFont val="ＭＳ 明朝"/>
        <family val="1"/>
        <charset val="128"/>
      </rPr>
      <t>）で算出され、単位は</t>
    </r>
    <r>
      <rPr>
        <sz val="9"/>
        <color theme="1"/>
        <rFont val="Times New Roman"/>
        <family val="1"/>
      </rPr>
      <t>particles/m3</t>
    </r>
    <r>
      <rPr>
        <sz val="9"/>
        <color theme="1"/>
        <rFont val="ＭＳ 明朝"/>
        <family val="1"/>
        <charset val="128"/>
      </rPr>
      <t>です。</t>
    </r>
    <rPh sb="9" eb="11">
      <t>リュウシ</t>
    </rPh>
    <rPh sb="12" eb="15">
      <t>リュウシスウ</t>
    </rPh>
    <rPh sb="15" eb="17">
      <t>タイセキ</t>
    </rPh>
    <rPh sb="17" eb="19">
      <t>ミツド</t>
    </rPh>
    <rPh sb="21" eb="23">
      <t>ゲンソク</t>
    </rPh>
    <rPh sb="26" eb="28">
      <t>リュウシ</t>
    </rPh>
    <rPh sb="28" eb="29">
      <t>スウ</t>
    </rPh>
    <rPh sb="39" eb="41">
      <t>ロスイ</t>
    </rPh>
    <rPh sb="41" eb="42">
      <t>リョウ</t>
    </rPh>
    <rPh sb="50" eb="52">
      <t>サンシュツ</t>
    </rPh>
    <rPh sb="55" eb="57">
      <t>タンイ</t>
    </rPh>
    <phoneticPr fontId="1"/>
  </si>
  <si>
    <r>
      <rPr>
        <sz val="9"/>
        <color theme="1"/>
        <rFont val="ＭＳ 明朝"/>
        <family val="1"/>
        <charset val="128"/>
      </rPr>
      <t>粒径が</t>
    </r>
    <r>
      <rPr>
        <sz val="9"/>
        <color theme="1"/>
        <rFont val="Times New Roman"/>
        <family val="1"/>
      </rPr>
      <t>5mm</t>
    </r>
    <r>
      <rPr>
        <sz val="9"/>
        <color theme="1"/>
        <rFont val="ＭＳ 明朝"/>
        <family val="1"/>
        <charset val="128"/>
      </rPr>
      <t>以上の粒子の粒子数面積密度で、原則として粒子数（</t>
    </r>
    <r>
      <rPr>
        <sz val="9"/>
        <color theme="1"/>
        <rFont val="Times New Roman"/>
        <family val="1"/>
      </rPr>
      <t>#0226</t>
    </r>
    <r>
      <rPr>
        <sz val="9"/>
        <color theme="1"/>
        <rFont val="ＭＳ 明朝"/>
        <family val="1"/>
        <charset val="128"/>
      </rPr>
      <t>）</t>
    </r>
    <r>
      <rPr>
        <sz val="9"/>
        <color theme="1"/>
        <rFont val="Times New Roman"/>
        <family val="1"/>
      </rPr>
      <t xml:space="preserve"> / </t>
    </r>
    <r>
      <rPr>
        <sz val="9"/>
        <color theme="1"/>
        <rFont val="ＭＳ 明朝"/>
        <family val="1"/>
        <charset val="128"/>
      </rPr>
      <t>試料採取面積（</t>
    </r>
    <r>
      <rPr>
        <sz val="9"/>
        <color theme="1"/>
        <rFont val="Times New Roman"/>
        <family val="1"/>
      </rPr>
      <t>#0082</t>
    </r>
    <r>
      <rPr>
        <sz val="9"/>
        <color theme="1"/>
        <rFont val="ＭＳ 明朝"/>
        <family val="1"/>
        <charset val="128"/>
      </rPr>
      <t>）</t>
    </r>
    <r>
      <rPr>
        <sz val="9"/>
        <color theme="1"/>
        <rFont val="Times New Roman"/>
        <family val="1"/>
      </rPr>
      <t>/1,000,0000m2/km2</t>
    </r>
    <r>
      <rPr>
        <sz val="9"/>
        <color theme="1"/>
        <rFont val="ＭＳ 明朝"/>
        <family val="1"/>
        <charset val="128"/>
      </rPr>
      <t>で算出され、単位は</t>
    </r>
    <r>
      <rPr>
        <sz val="9"/>
        <color theme="1"/>
        <rFont val="Times New Roman"/>
        <family val="1"/>
      </rPr>
      <t>particles/km2</t>
    </r>
    <r>
      <rPr>
        <sz val="9"/>
        <color theme="1"/>
        <rFont val="ＭＳ 明朝"/>
        <family val="1"/>
        <charset val="128"/>
      </rPr>
      <t>です。</t>
    </r>
    <rPh sb="9" eb="11">
      <t>リュウシ</t>
    </rPh>
    <rPh sb="12" eb="15">
      <t>リュウシスウ</t>
    </rPh>
    <rPh sb="15" eb="17">
      <t>メンセキ</t>
    </rPh>
    <rPh sb="17" eb="19">
      <t>ミツド</t>
    </rPh>
    <rPh sb="39" eb="43">
      <t>シリョウサイシュ</t>
    </rPh>
    <rPh sb="43" eb="45">
      <t>メンセキ</t>
    </rPh>
    <rPh sb="75" eb="77">
      <t>タンイ</t>
    </rPh>
    <phoneticPr fontId="1"/>
  </si>
  <si>
    <r>
      <rPr>
        <sz val="9"/>
        <color theme="1"/>
        <rFont val="ＭＳ 明朝"/>
        <family val="1"/>
        <charset val="128"/>
      </rPr>
      <t>粒径が</t>
    </r>
    <r>
      <rPr>
        <sz val="9"/>
        <color theme="1"/>
        <rFont val="Times New Roman"/>
        <family val="1"/>
      </rPr>
      <t>5mm</t>
    </r>
    <r>
      <rPr>
        <sz val="9"/>
        <color theme="1"/>
        <rFont val="ＭＳ 明朝"/>
        <family val="1"/>
        <charset val="128"/>
      </rPr>
      <t>以上の粒子の粒子重量体積密度で、原則として粒子重量（</t>
    </r>
    <r>
      <rPr>
        <sz val="9"/>
        <color theme="1"/>
        <rFont val="Times New Roman"/>
        <family val="1"/>
      </rPr>
      <t>#0232</t>
    </r>
    <r>
      <rPr>
        <sz val="9"/>
        <color theme="1"/>
        <rFont val="ＭＳ 明朝"/>
        <family val="1"/>
        <charset val="128"/>
      </rPr>
      <t>）</t>
    </r>
    <r>
      <rPr>
        <sz val="9"/>
        <color theme="1"/>
        <rFont val="Times New Roman"/>
        <family val="1"/>
      </rPr>
      <t xml:space="preserve"> / </t>
    </r>
    <r>
      <rPr>
        <sz val="9"/>
        <color theme="1"/>
        <rFont val="ＭＳ 明朝"/>
        <family val="1"/>
        <charset val="128"/>
      </rPr>
      <t>濾水量（</t>
    </r>
    <r>
      <rPr>
        <sz val="9"/>
        <color theme="1"/>
        <rFont val="Times New Roman"/>
        <family val="1"/>
      </rPr>
      <t>#0086</t>
    </r>
    <r>
      <rPr>
        <sz val="9"/>
        <color theme="1"/>
        <rFont val="ＭＳ 明朝"/>
        <family val="1"/>
        <charset val="128"/>
      </rPr>
      <t>）で算出され、単位は</t>
    </r>
    <r>
      <rPr>
        <sz val="9"/>
        <color theme="1"/>
        <rFont val="Times New Roman"/>
        <family val="1"/>
      </rPr>
      <t>particles/m3</t>
    </r>
    <r>
      <rPr>
        <sz val="9"/>
        <color theme="1"/>
        <rFont val="ＭＳ 明朝"/>
        <family val="1"/>
        <charset val="128"/>
      </rPr>
      <t>です。</t>
    </r>
    <rPh sb="9" eb="11">
      <t>リュウシ</t>
    </rPh>
    <rPh sb="12" eb="14">
      <t>リュウシ</t>
    </rPh>
    <rPh sb="14" eb="16">
      <t>ジュウリョウ</t>
    </rPh>
    <rPh sb="16" eb="18">
      <t>タイセキ</t>
    </rPh>
    <rPh sb="18" eb="20">
      <t>ミツド</t>
    </rPh>
    <rPh sb="22" eb="24">
      <t>ゲンソク</t>
    </rPh>
    <rPh sb="27" eb="29">
      <t>リュウシ</t>
    </rPh>
    <rPh sb="29" eb="31">
      <t>ジュウリョウ</t>
    </rPh>
    <rPh sb="40" eb="42">
      <t>ロスイ</t>
    </rPh>
    <rPh sb="42" eb="43">
      <t>リョウ</t>
    </rPh>
    <rPh sb="51" eb="53">
      <t>サンシュツ</t>
    </rPh>
    <rPh sb="56" eb="58">
      <t>タンイ</t>
    </rPh>
    <phoneticPr fontId="1"/>
  </si>
  <si>
    <r>
      <rPr>
        <sz val="9"/>
        <color theme="1"/>
        <rFont val="ＭＳ 明朝"/>
        <family val="1"/>
        <charset val="128"/>
      </rPr>
      <t>粒径が</t>
    </r>
    <r>
      <rPr>
        <sz val="9"/>
        <color theme="1"/>
        <rFont val="Times New Roman"/>
        <family val="1"/>
      </rPr>
      <t>5mm</t>
    </r>
    <r>
      <rPr>
        <sz val="9"/>
        <color theme="1"/>
        <rFont val="ＭＳ 明朝"/>
        <family val="1"/>
        <charset val="128"/>
      </rPr>
      <t>以上の粒子の粒子重量面積密度で、原則として粒子重量（</t>
    </r>
    <r>
      <rPr>
        <sz val="9"/>
        <color theme="1"/>
        <rFont val="Times New Roman"/>
        <family val="1"/>
      </rPr>
      <t>#0232</t>
    </r>
    <r>
      <rPr>
        <sz val="9"/>
        <color theme="1"/>
        <rFont val="ＭＳ 明朝"/>
        <family val="1"/>
        <charset val="128"/>
      </rPr>
      <t>）</t>
    </r>
    <r>
      <rPr>
        <sz val="9"/>
        <color theme="1"/>
        <rFont val="Times New Roman"/>
        <family val="1"/>
      </rPr>
      <t xml:space="preserve"> / </t>
    </r>
    <r>
      <rPr>
        <sz val="9"/>
        <color theme="1"/>
        <rFont val="ＭＳ 明朝"/>
        <family val="1"/>
        <charset val="128"/>
      </rPr>
      <t>試料採取面積（</t>
    </r>
    <r>
      <rPr>
        <sz val="9"/>
        <color theme="1"/>
        <rFont val="Times New Roman"/>
        <family val="1"/>
      </rPr>
      <t>#0082</t>
    </r>
    <r>
      <rPr>
        <sz val="9"/>
        <color theme="1"/>
        <rFont val="ＭＳ 明朝"/>
        <family val="1"/>
        <charset val="128"/>
      </rPr>
      <t>）</t>
    </r>
    <r>
      <rPr>
        <sz val="9"/>
        <color theme="1"/>
        <rFont val="Times New Roman"/>
        <family val="1"/>
      </rPr>
      <t>/1,000,0000m2/km2</t>
    </r>
    <r>
      <rPr>
        <sz val="9"/>
        <color theme="1"/>
        <rFont val="ＭＳ 明朝"/>
        <family val="1"/>
        <charset val="128"/>
      </rPr>
      <t>で算出され、単位は</t>
    </r>
    <r>
      <rPr>
        <sz val="9"/>
        <color theme="1"/>
        <rFont val="Times New Roman"/>
        <family val="1"/>
      </rPr>
      <t>particles/km2</t>
    </r>
    <r>
      <rPr>
        <sz val="9"/>
        <color theme="1"/>
        <rFont val="ＭＳ 明朝"/>
        <family val="1"/>
        <charset val="128"/>
      </rPr>
      <t>です。</t>
    </r>
    <rPh sb="9" eb="11">
      <t>リュウシ</t>
    </rPh>
    <rPh sb="12" eb="14">
      <t>リュウシ</t>
    </rPh>
    <rPh sb="14" eb="16">
      <t>ジュウリョウ</t>
    </rPh>
    <rPh sb="16" eb="18">
      <t>メンセキ</t>
    </rPh>
    <rPh sb="18" eb="20">
      <t>ミツド</t>
    </rPh>
    <rPh sb="29" eb="31">
      <t>ジュウリョウ</t>
    </rPh>
    <rPh sb="41" eb="45">
      <t>シリョウサイシュ</t>
    </rPh>
    <rPh sb="45" eb="47">
      <t>メンセキ</t>
    </rPh>
    <rPh sb="77" eb="79">
      <t>タンイ</t>
    </rPh>
    <phoneticPr fontId="1"/>
  </si>
  <si>
    <r>
      <rPr>
        <sz val="9"/>
        <color theme="1"/>
        <rFont val="ＭＳ 明朝"/>
        <family val="1"/>
        <charset val="128"/>
      </rPr>
      <t>粒径が</t>
    </r>
    <r>
      <rPr>
        <sz val="9"/>
        <color theme="1"/>
        <rFont val="Times New Roman"/>
        <family val="1"/>
      </rPr>
      <t>5mm</t>
    </r>
    <r>
      <rPr>
        <sz val="9"/>
        <color theme="1"/>
        <rFont val="ＭＳ 明朝"/>
        <family val="1"/>
        <charset val="128"/>
      </rPr>
      <t>未満の粒子の形状の分類です。形状は、</t>
    </r>
    <r>
      <rPr>
        <sz val="9"/>
        <color theme="1"/>
        <rFont val="Times New Roman"/>
        <family val="1"/>
      </rPr>
      <t>Fragments</t>
    </r>
    <r>
      <rPr>
        <sz val="9"/>
        <color theme="1"/>
        <rFont val="ＭＳ Ｐ明朝"/>
        <family val="1"/>
        <charset val="128"/>
      </rPr>
      <t>、</t>
    </r>
    <r>
      <rPr>
        <sz val="9"/>
        <color theme="1"/>
        <rFont val="Times New Roman"/>
        <family val="1"/>
      </rPr>
      <t>Film</t>
    </r>
    <r>
      <rPr>
        <sz val="9"/>
        <color theme="1"/>
        <rFont val="ＭＳ Ｐ明朝"/>
        <family val="1"/>
        <charset val="128"/>
      </rPr>
      <t>、</t>
    </r>
    <r>
      <rPr>
        <sz val="9"/>
        <color theme="1"/>
        <rFont val="Times New Roman"/>
        <family val="1"/>
        <charset val="128"/>
      </rPr>
      <t>Bea</t>
    </r>
    <r>
      <rPr>
        <sz val="9"/>
        <color theme="1"/>
        <rFont val="Times New Roman"/>
        <family val="1"/>
      </rPr>
      <t>ds</t>
    </r>
    <r>
      <rPr>
        <sz val="9"/>
        <color theme="1"/>
        <rFont val="ＭＳ Ｐ明朝"/>
        <family val="1"/>
        <charset val="128"/>
      </rPr>
      <t>、</t>
    </r>
    <r>
      <rPr>
        <sz val="9"/>
        <color theme="1"/>
        <rFont val="Times New Roman"/>
        <family val="1"/>
        <charset val="128"/>
      </rPr>
      <t>Form</t>
    </r>
    <r>
      <rPr>
        <sz val="9"/>
        <color theme="1"/>
        <rFont val="ＭＳ 明朝"/>
        <family val="1"/>
        <charset val="128"/>
      </rPr>
      <t>、</t>
    </r>
    <r>
      <rPr>
        <sz val="9"/>
        <color theme="1"/>
        <rFont val="Times New Roman"/>
        <family val="1"/>
        <charset val="128"/>
      </rPr>
      <t>Pellets</t>
    </r>
    <r>
      <rPr>
        <sz val="9"/>
        <color theme="1"/>
        <rFont val="ＭＳ 明朝"/>
        <family val="1"/>
        <charset val="128"/>
      </rPr>
      <t>、</t>
    </r>
    <r>
      <rPr>
        <sz val="9"/>
        <color theme="1"/>
        <rFont val="Times New Roman"/>
        <family val="1"/>
        <charset val="128"/>
      </rPr>
      <t>Fibers</t>
    </r>
    <r>
      <rPr>
        <sz val="9"/>
        <color theme="1"/>
        <rFont val="ＭＳ 明朝"/>
        <family val="1"/>
        <charset val="128"/>
      </rPr>
      <t>、</t>
    </r>
    <r>
      <rPr>
        <sz val="9"/>
        <color theme="1"/>
        <rFont val="Times New Roman"/>
        <family val="1"/>
        <charset val="128"/>
      </rPr>
      <t>Others</t>
    </r>
    <r>
      <rPr>
        <sz val="9"/>
        <color theme="1"/>
        <rFont val="ＭＳ 明朝"/>
        <family val="1"/>
        <charset val="128"/>
      </rPr>
      <t>に分類しています。</t>
    </r>
    <rPh sb="6" eb="8">
      <t>ミマン</t>
    </rPh>
    <rPh sb="9" eb="11">
      <t>リュウシ</t>
    </rPh>
    <rPh sb="12" eb="14">
      <t>ケイジョウ</t>
    </rPh>
    <rPh sb="15" eb="17">
      <t>ブンルイ</t>
    </rPh>
    <rPh sb="20" eb="22">
      <t>ケイジョウ</t>
    </rPh>
    <rPh sb="72" eb="74">
      <t>ブンルイ</t>
    </rPh>
    <phoneticPr fontId="1"/>
  </si>
  <si>
    <r>
      <t>Shape_category 1 (d&lt;5mm)</t>
    </r>
    <r>
      <rPr>
        <sz val="9"/>
        <color theme="1"/>
        <rFont val="ＭＳ 明朝"/>
        <family val="2"/>
        <charset val="128"/>
      </rPr>
      <t>（</t>
    </r>
    <r>
      <rPr>
        <sz val="9"/>
        <color theme="1"/>
        <rFont val="Times New Roman"/>
        <family val="1"/>
      </rPr>
      <t>#0238</t>
    </r>
    <r>
      <rPr>
        <sz val="9"/>
        <color theme="1"/>
        <rFont val="ＭＳ 明朝"/>
        <family val="2"/>
        <charset val="128"/>
      </rPr>
      <t>）に分類される形状の割合で、単位は</t>
    </r>
    <r>
      <rPr>
        <sz val="9"/>
        <color theme="1"/>
        <rFont val="Times New Roman"/>
        <family val="2"/>
      </rPr>
      <t>%</t>
    </r>
    <r>
      <rPr>
        <sz val="9"/>
        <color theme="1"/>
        <rFont val="ＭＳ Ｐ明朝"/>
        <family val="2"/>
        <charset val="128"/>
      </rPr>
      <t>です。</t>
    </r>
    <r>
      <rPr>
        <sz val="9"/>
        <color theme="1"/>
        <rFont val="ＭＳ 明朝"/>
        <family val="2"/>
        <charset val="128"/>
      </rPr>
      <t>、</t>
    </r>
    <rPh sb="32" eb="34">
      <t>ブンルイ</t>
    </rPh>
    <rPh sb="37" eb="39">
      <t>ケイジョウ</t>
    </rPh>
    <rPh sb="40" eb="42">
      <t>ワリアイ</t>
    </rPh>
    <rPh sb="44" eb="46">
      <t>タンイ</t>
    </rPh>
    <phoneticPr fontId="1"/>
  </si>
  <si>
    <r>
      <rPr>
        <sz val="9"/>
        <color theme="1"/>
        <rFont val="ＭＳ 明朝"/>
        <family val="1"/>
        <charset val="128"/>
      </rPr>
      <t>粒径が</t>
    </r>
    <r>
      <rPr>
        <sz val="9"/>
        <color theme="1"/>
        <rFont val="Times New Roman"/>
        <family val="1"/>
      </rPr>
      <t>5mm</t>
    </r>
    <r>
      <rPr>
        <sz val="9"/>
        <color theme="1"/>
        <rFont val="ＭＳ 明朝"/>
        <family val="1"/>
        <charset val="128"/>
      </rPr>
      <t>未満の粒子の材質の分類です。材質は、</t>
    </r>
    <r>
      <rPr>
        <sz val="9"/>
        <color theme="1"/>
        <rFont val="Times New Roman"/>
        <family val="1"/>
      </rPr>
      <t>PP</t>
    </r>
    <r>
      <rPr>
        <sz val="9"/>
        <color theme="1"/>
        <rFont val="ＭＳ Ｐ明朝"/>
        <family val="1"/>
        <charset val="128"/>
      </rPr>
      <t>、</t>
    </r>
    <r>
      <rPr>
        <sz val="9"/>
        <color theme="1"/>
        <rFont val="Times New Roman"/>
        <family val="1"/>
      </rPr>
      <t>HDPE</t>
    </r>
    <r>
      <rPr>
        <sz val="9"/>
        <color theme="1"/>
        <rFont val="ＭＳ Ｐ明朝"/>
        <family val="1"/>
        <charset val="128"/>
      </rPr>
      <t>、</t>
    </r>
    <r>
      <rPr>
        <sz val="9"/>
        <color theme="1"/>
        <rFont val="Times New Roman"/>
        <family val="1"/>
      </rPr>
      <t>LDPE</t>
    </r>
    <r>
      <rPr>
        <sz val="9"/>
        <color theme="1"/>
        <rFont val="ＭＳ Ｐ明朝"/>
        <family val="1"/>
        <charset val="128"/>
      </rPr>
      <t>、</t>
    </r>
    <r>
      <rPr>
        <sz val="9"/>
        <color theme="1"/>
        <rFont val="Times New Roman"/>
        <family val="1"/>
      </rPr>
      <t>PE</t>
    </r>
    <r>
      <rPr>
        <sz val="9"/>
        <color theme="1"/>
        <rFont val="ＭＳ Ｐ明朝"/>
        <family val="1"/>
        <charset val="128"/>
      </rPr>
      <t>、</t>
    </r>
    <r>
      <rPr>
        <sz val="9"/>
        <color theme="1"/>
        <rFont val="Times New Roman"/>
        <family val="1"/>
      </rPr>
      <t>PS</t>
    </r>
    <r>
      <rPr>
        <sz val="9"/>
        <color theme="1"/>
        <rFont val="ＭＳ Ｐ明朝"/>
        <family val="1"/>
        <charset val="128"/>
      </rPr>
      <t>、</t>
    </r>
    <r>
      <rPr>
        <sz val="9"/>
        <color theme="1"/>
        <rFont val="Times New Roman"/>
        <family val="1"/>
      </rPr>
      <t>PU</t>
    </r>
    <r>
      <rPr>
        <sz val="9"/>
        <color theme="1"/>
        <rFont val="ＭＳ 明朝"/>
        <family val="1"/>
        <charset val="128"/>
      </rPr>
      <t>、</t>
    </r>
    <r>
      <rPr>
        <sz val="9"/>
        <color theme="1"/>
        <rFont val="Times New Roman"/>
        <family val="1"/>
        <charset val="128"/>
      </rPr>
      <t>Others</t>
    </r>
    <r>
      <rPr>
        <sz val="9"/>
        <color theme="1"/>
        <rFont val="ＭＳ 明朝"/>
        <family val="1"/>
        <charset val="128"/>
      </rPr>
      <t>に分類しています。</t>
    </r>
    <rPh sb="6" eb="8">
      <t>ミマン</t>
    </rPh>
    <rPh sb="9" eb="11">
      <t>リュウシ</t>
    </rPh>
    <rPh sb="12" eb="14">
      <t>ザイシツ</t>
    </rPh>
    <rPh sb="15" eb="17">
      <t>ブンルイ</t>
    </rPh>
    <rPh sb="20" eb="22">
      <t>ザイシツ</t>
    </rPh>
    <rPh sb="53" eb="55">
      <t>ブンルイ</t>
    </rPh>
    <phoneticPr fontId="1"/>
  </si>
  <si>
    <r>
      <rPr>
        <sz val="9"/>
        <color theme="1"/>
        <rFont val="ＭＳ 明朝"/>
        <family val="1"/>
        <charset val="128"/>
      </rPr>
      <t>粒径が</t>
    </r>
    <r>
      <rPr>
        <sz val="9"/>
        <color theme="1"/>
        <rFont val="Times New Roman"/>
        <family val="1"/>
      </rPr>
      <t>5mm</t>
    </r>
    <r>
      <rPr>
        <sz val="9"/>
        <color theme="1"/>
        <rFont val="ＭＳ 明朝"/>
        <family val="1"/>
        <charset val="128"/>
      </rPr>
      <t>未満の粒子の色の分類です。色は、</t>
    </r>
    <r>
      <rPr>
        <sz val="9"/>
        <color theme="1"/>
        <rFont val="Times New Roman"/>
        <family val="1"/>
      </rPr>
      <t>Transparent</t>
    </r>
    <r>
      <rPr>
        <sz val="9"/>
        <color theme="1"/>
        <rFont val="ＭＳ Ｐ明朝"/>
        <family val="1"/>
        <charset val="128"/>
      </rPr>
      <t>、</t>
    </r>
    <r>
      <rPr>
        <sz val="9"/>
        <color theme="1"/>
        <rFont val="Times New Roman"/>
        <family val="1"/>
      </rPr>
      <t>White</t>
    </r>
    <r>
      <rPr>
        <sz val="9"/>
        <color theme="1"/>
        <rFont val="ＭＳ Ｐ明朝"/>
        <family val="1"/>
        <charset val="128"/>
      </rPr>
      <t>、</t>
    </r>
    <r>
      <rPr>
        <sz val="9"/>
        <color theme="1"/>
        <rFont val="Times New Roman"/>
        <family val="1"/>
      </rPr>
      <t>Red</t>
    </r>
    <r>
      <rPr>
        <sz val="9"/>
        <color theme="1"/>
        <rFont val="ＭＳ Ｐ明朝"/>
        <family val="1"/>
        <charset val="128"/>
      </rPr>
      <t>、</t>
    </r>
    <r>
      <rPr>
        <sz val="9"/>
        <color theme="1"/>
        <rFont val="Times New Roman"/>
        <family val="1"/>
      </rPr>
      <t>Orange</t>
    </r>
    <r>
      <rPr>
        <sz val="9"/>
        <color theme="1"/>
        <rFont val="ＭＳ Ｐ明朝"/>
        <family val="1"/>
        <charset val="128"/>
      </rPr>
      <t>、</t>
    </r>
    <r>
      <rPr>
        <sz val="9"/>
        <color theme="1"/>
        <rFont val="Times New Roman"/>
        <family val="1"/>
      </rPr>
      <t>Yellow</t>
    </r>
    <r>
      <rPr>
        <sz val="9"/>
        <color theme="1"/>
        <rFont val="ＭＳ Ｐ明朝"/>
        <family val="1"/>
        <charset val="128"/>
      </rPr>
      <t>、</t>
    </r>
    <r>
      <rPr>
        <sz val="9"/>
        <color theme="1"/>
        <rFont val="Times New Roman"/>
        <family val="1"/>
      </rPr>
      <t>Green</t>
    </r>
    <r>
      <rPr>
        <sz val="9"/>
        <color theme="1"/>
        <rFont val="ＭＳ 明朝"/>
        <family val="1"/>
        <charset val="128"/>
      </rPr>
      <t>、</t>
    </r>
    <r>
      <rPr>
        <sz val="9"/>
        <color theme="1"/>
        <rFont val="Times New Roman"/>
        <family val="1"/>
      </rPr>
      <t>Blue</t>
    </r>
    <r>
      <rPr>
        <sz val="9"/>
        <color theme="1"/>
        <rFont val="ＭＳ Ｐ明朝"/>
        <family val="1"/>
        <charset val="128"/>
      </rPr>
      <t>、</t>
    </r>
    <r>
      <rPr>
        <sz val="9"/>
        <color theme="1"/>
        <rFont val="Times New Roman"/>
        <family val="1"/>
      </rPr>
      <t>Violet</t>
    </r>
    <r>
      <rPr>
        <sz val="9"/>
        <color theme="1"/>
        <rFont val="ＭＳ Ｐ明朝"/>
        <family val="1"/>
        <charset val="128"/>
      </rPr>
      <t>、</t>
    </r>
    <r>
      <rPr>
        <sz val="9"/>
        <color theme="1"/>
        <rFont val="Times New Roman"/>
        <family val="1"/>
      </rPr>
      <t>Black</t>
    </r>
    <r>
      <rPr>
        <sz val="9"/>
        <color theme="1"/>
        <rFont val="ＭＳ Ｐ明朝"/>
        <family val="1"/>
        <charset val="128"/>
      </rPr>
      <t>、</t>
    </r>
    <r>
      <rPr>
        <sz val="9"/>
        <color theme="1"/>
        <rFont val="Times New Roman"/>
        <family val="1"/>
      </rPr>
      <t>Multicolors</t>
    </r>
    <r>
      <rPr>
        <sz val="9"/>
        <color theme="1"/>
        <rFont val="ＭＳ Ｐ明朝"/>
        <family val="1"/>
        <charset val="128"/>
      </rPr>
      <t>、</t>
    </r>
    <r>
      <rPr>
        <sz val="9"/>
        <color theme="1"/>
        <rFont val="Times New Roman"/>
        <family val="1"/>
        <charset val="128"/>
      </rPr>
      <t>Others</t>
    </r>
    <r>
      <rPr>
        <sz val="9"/>
        <color theme="1"/>
        <rFont val="ＭＳ 明朝"/>
        <family val="1"/>
        <charset val="128"/>
      </rPr>
      <t>に分類しています。</t>
    </r>
    <rPh sb="6" eb="8">
      <t>ミマン</t>
    </rPh>
    <rPh sb="9" eb="11">
      <t>リュウシ</t>
    </rPh>
    <rPh sb="12" eb="13">
      <t>イロ</t>
    </rPh>
    <rPh sb="14" eb="16">
      <t>ブンルイ</t>
    </rPh>
    <rPh sb="19" eb="20">
      <t>イロ</t>
    </rPh>
    <rPh sb="101" eb="103">
      <t>ブンルイ</t>
    </rPh>
    <phoneticPr fontId="1"/>
  </si>
  <si>
    <t>Material_category 1 (d&lt;5mm)</t>
    <phoneticPr fontId="1"/>
  </si>
  <si>
    <r>
      <t>Material_category 1 (d&lt;5mm)</t>
    </r>
    <r>
      <rPr>
        <sz val="9"/>
        <color theme="1"/>
        <rFont val="ＭＳ 明朝"/>
        <family val="2"/>
        <charset val="128"/>
      </rPr>
      <t>（</t>
    </r>
    <r>
      <rPr>
        <sz val="9"/>
        <color theme="1"/>
        <rFont val="Times New Roman"/>
        <family val="1"/>
      </rPr>
      <t>#0258</t>
    </r>
    <r>
      <rPr>
        <sz val="9"/>
        <color theme="1"/>
        <rFont val="ＭＳ 明朝"/>
        <family val="2"/>
        <charset val="128"/>
      </rPr>
      <t>）に分類される材質の割合で、単位は</t>
    </r>
    <r>
      <rPr>
        <sz val="9"/>
        <color theme="1"/>
        <rFont val="Times New Roman"/>
        <family val="2"/>
      </rPr>
      <t>%</t>
    </r>
    <r>
      <rPr>
        <sz val="9"/>
        <color theme="1"/>
        <rFont val="ＭＳ Ｐ明朝"/>
        <family val="2"/>
        <charset val="128"/>
      </rPr>
      <t>です。</t>
    </r>
    <r>
      <rPr>
        <sz val="9"/>
        <color theme="1"/>
        <rFont val="ＭＳ 明朝"/>
        <family val="2"/>
        <charset val="128"/>
      </rPr>
      <t>、</t>
    </r>
    <rPh sb="35" eb="37">
      <t>ブンルイ</t>
    </rPh>
    <rPh sb="40" eb="42">
      <t>ザイシツ</t>
    </rPh>
    <rPh sb="43" eb="45">
      <t>ワリアイ</t>
    </rPh>
    <rPh sb="47" eb="49">
      <t>タンイ</t>
    </rPh>
    <phoneticPr fontId="1"/>
  </si>
  <si>
    <t>Colour_category 1 (d&lt;5mm)</t>
    <phoneticPr fontId="1"/>
  </si>
  <si>
    <r>
      <t>Colour_category 1 (d&lt;5mm)</t>
    </r>
    <r>
      <rPr>
        <sz val="9"/>
        <color theme="1"/>
        <rFont val="ＭＳ 明朝"/>
        <family val="2"/>
        <charset val="128"/>
      </rPr>
      <t>（</t>
    </r>
    <r>
      <rPr>
        <sz val="9"/>
        <color theme="1"/>
        <rFont val="Times New Roman"/>
        <family val="1"/>
      </rPr>
      <t>#0258</t>
    </r>
    <r>
      <rPr>
        <sz val="9"/>
        <color theme="1"/>
        <rFont val="ＭＳ 明朝"/>
        <family val="2"/>
        <charset val="128"/>
      </rPr>
      <t>）に分類される材質の割合で、単位は</t>
    </r>
    <r>
      <rPr>
        <sz val="9"/>
        <color theme="1"/>
        <rFont val="Times New Roman"/>
        <family val="2"/>
      </rPr>
      <t>%</t>
    </r>
    <r>
      <rPr>
        <sz val="9"/>
        <color theme="1"/>
        <rFont val="ＭＳ Ｐ明朝"/>
        <family val="2"/>
        <charset val="128"/>
      </rPr>
      <t>です。</t>
    </r>
    <r>
      <rPr>
        <sz val="9"/>
        <color theme="1"/>
        <rFont val="ＭＳ 明朝"/>
        <family val="2"/>
        <charset val="128"/>
      </rPr>
      <t>、</t>
    </r>
    <rPh sb="33" eb="35">
      <t>ブンルイ</t>
    </rPh>
    <rPh sb="38" eb="40">
      <t>ザイシツ</t>
    </rPh>
    <rPh sb="41" eb="43">
      <t>ワリアイ</t>
    </rPh>
    <rPh sb="45" eb="47">
      <t>タンイ</t>
    </rPh>
    <phoneticPr fontId="1"/>
  </si>
  <si>
    <t>G20 Information</t>
    <phoneticPr fontId="1"/>
  </si>
  <si>
    <r>
      <t>K720</t>
    </r>
    <r>
      <rPr>
        <sz val="9"/>
        <color theme="1"/>
        <rFont val="ＭＳ Ｐ明朝"/>
        <family val="1"/>
        <charset val="128"/>
      </rPr>
      <t>で作成し、</t>
    </r>
    <r>
      <rPr>
        <sz val="9"/>
        <color theme="1"/>
        <rFont val="Times New Roman"/>
        <family val="1"/>
      </rPr>
      <t>Web</t>
    </r>
    <r>
      <rPr>
        <sz val="9"/>
        <color theme="1"/>
        <rFont val="ＭＳ Ｐ明朝"/>
        <family val="1"/>
        <charset val="128"/>
      </rPr>
      <t>サイトのお知らせで表示する。（将来メールマガジンで配信する内容でもある。）</t>
    </r>
    <rPh sb="5" eb="7">
      <t>サクセイ</t>
    </rPh>
    <rPh sb="17" eb="18">
      <t>シ</t>
    </rPh>
    <rPh sb="21" eb="23">
      <t>ヒョウジ</t>
    </rPh>
    <rPh sb="27" eb="29">
      <t>ショウライ</t>
    </rPh>
    <rPh sb="37" eb="39">
      <t>ハイシン</t>
    </rPh>
    <rPh sb="41" eb="43">
      <t>ナイヨウ</t>
    </rPh>
    <phoneticPr fontId="1"/>
  </si>
  <si>
    <t>データの管理・編集権限を制御する。変更履歴において変更を行った人物を特定する。</t>
    <phoneticPr fontId="1"/>
  </si>
  <si>
    <t>別表３　システム更新情報の帳票イメージ、データ定義及びCRUDマトリックス一覧</t>
    <rPh sb="0" eb="2">
      <t>ベッピョウ</t>
    </rPh>
    <rPh sb="8" eb="10">
      <t>コウシン</t>
    </rPh>
    <rPh sb="10" eb="12">
      <t>ジョウホウ</t>
    </rPh>
    <phoneticPr fontId="1"/>
  </si>
  <si>
    <r>
      <rPr>
        <sz val="9"/>
        <rFont val="ＭＳ 明朝"/>
        <family val="1"/>
        <charset val="128"/>
      </rPr>
      <t>帳票イメージ（</t>
    </r>
    <r>
      <rPr>
        <sz val="9"/>
        <rFont val="ＭＳ Ｐ明朝"/>
        <family val="1"/>
        <charset val="128"/>
      </rPr>
      <t>機能要件定義書、第４章　帳票に関する事項、２．帳票イメージ）</t>
    </r>
    <rPh sb="0" eb="2">
      <t>チョウヒョウ</t>
    </rPh>
    <rPh sb="19" eb="21">
      <t>チョウヒョウ</t>
    </rPh>
    <rPh sb="30" eb="32">
      <t>チョウヒョウ</t>
    </rPh>
    <phoneticPr fontId="1"/>
  </si>
  <si>
    <r>
      <t>CRUD</t>
    </r>
    <r>
      <rPr>
        <sz val="9"/>
        <rFont val="ＭＳ 明朝"/>
        <family val="1"/>
        <charset val="128"/>
      </rPr>
      <t>マトリックス（機能要件定義書、第５章　データに関する事項、４．</t>
    </r>
    <r>
      <rPr>
        <sz val="9"/>
        <rFont val="Times New Roman"/>
        <family val="1"/>
      </rPr>
      <t>CRUD</t>
    </r>
    <r>
      <rPr>
        <sz val="9"/>
        <rFont val="ＭＳ 明朝"/>
        <family val="1"/>
        <charset val="128"/>
      </rPr>
      <t>マトリックス）</t>
    </r>
    <rPh sb="11" eb="13">
      <t>キノウ</t>
    </rPh>
    <rPh sb="13" eb="15">
      <t>ヨウケン</t>
    </rPh>
    <rPh sb="15" eb="18">
      <t>テイギショ</t>
    </rPh>
    <rPh sb="19" eb="20">
      <t>ダイ</t>
    </rPh>
    <rPh sb="21" eb="22">
      <t>ショウ</t>
    </rPh>
    <rPh sb="27" eb="28">
      <t>カン</t>
    </rPh>
    <rPh sb="30" eb="32">
      <t>ジコウ</t>
    </rPh>
    <phoneticPr fontId="1"/>
  </si>
  <si>
    <r>
      <rPr>
        <sz val="9"/>
        <rFont val="ＭＳ 明朝"/>
        <family val="1"/>
        <charset val="128"/>
      </rPr>
      <t>データ定義</t>
    </r>
    <r>
      <rPr>
        <sz val="9"/>
        <rFont val="Times New Roman"/>
        <family val="1"/>
      </rPr>
      <t>ID</t>
    </r>
    <rPh sb="3" eb="5">
      <t>テイギ</t>
    </rPh>
    <phoneticPr fontId="1"/>
  </si>
  <si>
    <r>
      <rPr>
        <sz val="9"/>
        <rFont val="ＭＳ 明朝"/>
        <family val="1"/>
        <charset val="128"/>
      </rPr>
      <t>データ名</t>
    </r>
    <rPh sb="3" eb="4">
      <t>メイ</t>
    </rPh>
    <phoneticPr fontId="1"/>
  </si>
  <si>
    <r>
      <rPr>
        <sz val="9"/>
        <rFont val="ＭＳ 明朝"/>
        <family val="1"/>
        <charset val="128"/>
      </rPr>
      <t>海洋ごみデータ</t>
    </r>
    <rPh sb="0" eb="2">
      <t>カイヨウ</t>
    </rPh>
    <phoneticPr fontId="1"/>
  </si>
  <si>
    <r>
      <rPr>
        <sz val="9"/>
        <rFont val="ＭＳ 明朝"/>
        <family val="1"/>
        <charset val="128"/>
      </rPr>
      <t>データタイプ</t>
    </r>
    <phoneticPr fontId="1"/>
  </si>
  <si>
    <r>
      <rPr>
        <sz val="9"/>
        <rFont val="ＭＳ 明朝"/>
        <family val="1"/>
        <charset val="128"/>
      </rPr>
      <t>上位概念</t>
    </r>
    <rPh sb="0" eb="4">
      <t>ジョウイガイネン</t>
    </rPh>
    <phoneticPr fontId="1"/>
  </si>
  <si>
    <r>
      <rPr>
        <sz val="9"/>
        <rFont val="ＭＳ 明朝"/>
        <family val="1"/>
        <charset val="128"/>
      </rPr>
      <t>－</t>
    </r>
    <phoneticPr fontId="1"/>
  </si>
  <si>
    <r>
      <rPr>
        <sz val="9"/>
        <rFont val="ＭＳ 明朝"/>
        <family val="1"/>
        <charset val="128"/>
      </rPr>
      <t>データの単位</t>
    </r>
    <rPh sb="4" eb="6">
      <t>タンイ</t>
    </rPh>
    <phoneticPr fontId="1"/>
  </si>
  <si>
    <r>
      <t>1</t>
    </r>
    <r>
      <rPr>
        <sz val="9"/>
        <rFont val="ＭＳ 明朝"/>
        <family val="1"/>
        <charset val="128"/>
      </rPr>
      <t>回の試料採取に対して</t>
    </r>
    <r>
      <rPr>
        <sz val="9"/>
        <rFont val="Times New Roman"/>
        <family val="1"/>
      </rPr>
      <t>1</t>
    </r>
    <r>
      <rPr>
        <sz val="9"/>
        <rFont val="ＭＳ 明朝"/>
        <family val="1"/>
        <charset val="128"/>
      </rPr>
      <t>件のデータレコードを作成する。</t>
    </r>
    <phoneticPr fontId="1"/>
  </si>
  <si>
    <r>
      <t xml:space="preserve">K171 </t>
    </r>
    <r>
      <rPr>
        <sz val="9"/>
        <rFont val="ＭＳ Ｐ明朝"/>
        <family val="1"/>
        <charset val="128"/>
      </rPr>
      <t>データ登録、</t>
    </r>
    <r>
      <rPr>
        <sz val="9"/>
        <rFont val="Times New Roman"/>
        <family val="1"/>
      </rPr>
      <t xml:space="preserve">K241 </t>
    </r>
    <r>
      <rPr>
        <sz val="9"/>
        <rFont val="ＭＳ Ｐ明朝"/>
        <family val="1"/>
        <charset val="128"/>
      </rPr>
      <t>補正データ登録</t>
    </r>
    <phoneticPr fontId="1"/>
  </si>
  <si>
    <r>
      <t xml:space="preserve">K410 </t>
    </r>
    <r>
      <rPr>
        <sz val="9"/>
        <rFont val="ＭＳ Ｐ明朝"/>
        <family val="1"/>
        <charset val="128"/>
      </rPr>
      <t>調査地点分布図</t>
    </r>
    <phoneticPr fontId="1"/>
  </si>
  <si>
    <r>
      <t xml:space="preserve">K420 </t>
    </r>
    <r>
      <rPr>
        <sz val="9"/>
        <rFont val="ＭＳ Ｐ明朝"/>
        <family val="1"/>
        <charset val="128"/>
      </rPr>
      <t>調査密度分布図、</t>
    </r>
    <r>
      <rPr>
        <sz val="9"/>
        <rFont val="Times New Roman"/>
        <family val="1"/>
      </rPr>
      <t xml:space="preserve">K430 </t>
    </r>
    <r>
      <rPr>
        <sz val="9"/>
        <rFont val="ＭＳ Ｐ明朝"/>
        <family val="1"/>
        <charset val="128"/>
      </rPr>
      <t>査数変化図、</t>
    </r>
    <r>
      <rPr>
        <sz val="9"/>
        <rFont val="Times New Roman"/>
        <family val="1"/>
      </rPr>
      <t xml:space="preserve">K440 </t>
    </r>
    <r>
      <rPr>
        <sz val="9"/>
        <rFont val="ＭＳ Ｐ明朝"/>
        <family val="1"/>
        <charset val="128"/>
      </rPr>
      <t>粒子密度分布図、</t>
    </r>
    <r>
      <rPr>
        <sz val="9"/>
        <rFont val="Times New Roman"/>
        <family val="1"/>
      </rPr>
      <t xml:space="preserve">K450 </t>
    </r>
    <r>
      <rPr>
        <sz val="9"/>
        <rFont val="ＭＳ Ｐ明朝"/>
        <family val="1"/>
        <charset val="128"/>
      </rPr>
      <t>粒子密度変化図</t>
    </r>
    <r>
      <rPr>
        <sz val="9"/>
        <rFont val="Times New Roman"/>
        <family val="1"/>
      </rPr>
      <t xml:space="preserve">K520 </t>
    </r>
    <r>
      <rPr>
        <sz val="9"/>
        <rFont val="ＭＳ Ｐ明朝"/>
        <family val="1"/>
        <charset val="128"/>
      </rPr>
      <t>二次データの提供</t>
    </r>
    <phoneticPr fontId="1"/>
  </si>
  <si>
    <r>
      <t xml:space="preserve">K510 </t>
    </r>
    <r>
      <rPr>
        <sz val="9"/>
        <rFont val="ＭＳ Ｐ明朝"/>
        <family val="1"/>
        <charset val="128"/>
      </rPr>
      <t>一次データの提供</t>
    </r>
    <rPh sb="5" eb="7">
      <t>イチジ</t>
    </rPh>
    <rPh sb="11" eb="13">
      <t>テイキョウ</t>
    </rPh>
    <phoneticPr fontId="1"/>
  </si>
  <si>
    <r>
      <rPr>
        <sz val="9"/>
        <rFont val="ＭＳ 明朝"/>
        <family val="1"/>
        <charset val="128"/>
      </rPr>
      <t>用途</t>
    </r>
    <rPh sb="0" eb="2">
      <t>ヨウト</t>
    </rPh>
    <phoneticPr fontId="1"/>
  </si>
  <si>
    <r>
      <t>K410</t>
    </r>
    <r>
      <rPr>
        <sz val="9"/>
        <rFont val="ＭＳ 明朝"/>
        <family val="1"/>
        <charset val="128"/>
      </rPr>
      <t>、</t>
    </r>
    <r>
      <rPr>
        <sz val="9"/>
        <rFont val="Times New Roman"/>
        <family val="1"/>
      </rPr>
      <t>K420</t>
    </r>
    <r>
      <rPr>
        <sz val="9"/>
        <rFont val="ＭＳ 明朝"/>
        <family val="1"/>
        <charset val="128"/>
      </rPr>
      <t>、</t>
    </r>
    <r>
      <rPr>
        <sz val="9"/>
        <rFont val="Times New Roman"/>
        <family val="1"/>
      </rPr>
      <t>K430</t>
    </r>
    <r>
      <rPr>
        <sz val="9"/>
        <rFont val="ＭＳ 明朝"/>
        <family val="1"/>
        <charset val="128"/>
      </rPr>
      <t>、</t>
    </r>
    <r>
      <rPr>
        <sz val="9"/>
        <rFont val="Times New Roman"/>
        <family val="1"/>
      </rPr>
      <t>K440</t>
    </r>
    <r>
      <rPr>
        <sz val="9"/>
        <rFont val="ＭＳ 明朝"/>
        <family val="1"/>
        <charset val="128"/>
      </rPr>
      <t>及び</t>
    </r>
    <r>
      <rPr>
        <sz val="9"/>
        <rFont val="Times New Roman"/>
        <family val="1"/>
      </rPr>
      <t>K450</t>
    </r>
    <r>
      <rPr>
        <sz val="9"/>
        <rFont val="ＭＳ 明朝"/>
        <family val="1"/>
        <charset val="128"/>
      </rPr>
      <t>で可視化に使用し、</t>
    </r>
    <r>
      <rPr>
        <sz val="9"/>
        <rFont val="Times New Roman"/>
        <family val="1"/>
      </rPr>
      <t>K510</t>
    </r>
    <r>
      <rPr>
        <sz val="9"/>
        <rFont val="ＭＳ Ｐ明朝"/>
        <family val="1"/>
        <charset val="128"/>
      </rPr>
      <t>及び</t>
    </r>
    <r>
      <rPr>
        <sz val="9"/>
        <rFont val="Times New Roman"/>
        <family val="1"/>
      </rPr>
      <t>K520</t>
    </r>
    <r>
      <rPr>
        <sz val="9"/>
        <rFont val="ＭＳ 明朝"/>
        <family val="1"/>
        <charset val="128"/>
      </rPr>
      <t>で利用者に提供するデータ</t>
    </r>
    <rPh sb="19" eb="20">
      <t>オヨ</t>
    </rPh>
    <rPh sb="26" eb="29">
      <t>カシカ</t>
    </rPh>
    <rPh sb="30" eb="32">
      <t>シヨウ</t>
    </rPh>
    <rPh sb="38" eb="39">
      <t>オヨ</t>
    </rPh>
    <rPh sb="45" eb="48">
      <t>リヨウシャ</t>
    </rPh>
    <rPh sb="49" eb="51">
      <t>テイキョウ</t>
    </rPh>
    <phoneticPr fontId="1"/>
  </si>
  <si>
    <r>
      <rPr>
        <sz val="9"/>
        <rFont val="ＭＳ 明朝"/>
        <family val="1"/>
        <charset val="128"/>
      </rPr>
      <t>履歴管理</t>
    </r>
    <rPh sb="0" eb="2">
      <t>リレキ</t>
    </rPh>
    <rPh sb="2" eb="4">
      <t>カンリ</t>
    </rPh>
    <phoneticPr fontId="1"/>
  </si>
  <si>
    <r>
      <rPr>
        <sz val="9"/>
        <rFont val="ＭＳ 明朝"/>
        <family val="1"/>
        <charset val="128"/>
      </rPr>
      <t>機密性レベル</t>
    </r>
    <phoneticPr fontId="1"/>
  </si>
  <si>
    <r>
      <rPr>
        <sz val="9"/>
        <rFont val="ＭＳ 明朝"/>
        <family val="1"/>
        <charset val="128"/>
      </rPr>
      <t>機密性</t>
    </r>
    <r>
      <rPr>
        <sz val="9"/>
        <rFont val="Times New Roman"/>
        <family val="1"/>
      </rPr>
      <t>1</t>
    </r>
    <r>
      <rPr>
        <sz val="9"/>
        <rFont val="ＭＳ 明朝"/>
        <family val="1"/>
        <charset val="128"/>
      </rPr>
      <t>情報</t>
    </r>
    <phoneticPr fontId="1"/>
  </si>
  <si>
    <r>
      <rPr>
        <sz val="9"/>
        <rFont val="ＭＳ 明朝"/>
        <family val="1"/>
        <charset val="128"/>
      </rPr>
      <t>暗号化有無</t>
    </r>
    <rPh sb="0" eb="2">
      <t>アンゴウ</t>
    </rPh>
    <rPh sb="2" eb="3">
      <t>カ</t>
    </rPh>
    <rPh sb="3" eb="5">
      <t>ウム</t>
    </rPh>
    <phoneticPr fontId="1"/>
  </si>
  <si>
    <r>
      <rPr>
        <sz val="9"/>
        <rFont val="ＭＳ 明朝"/>
        <family val="1"/>
        <charset val="128"/>
      </rPr>
      <t>無</t>
    </r>
    <rPh sb="0" eb="1">
      <t>ナ</t>
    </rPh>
    <phoneticPr fontId="1"/>
  </si>
  <si>
    <r>
      <rPr>
        <sz val="9"/>
        <rFont val="ＭＳ 明朝"/>
        <family val="1"/>
        <charset val="128"/>
      </rPr>
      <t>データ項目</t>
    </r>
    <r>
      <rPr>
        <sz val="9"/>
        <rFont val="Times New Roman"/>
        <family val="1"/>
      </rPr>
      <t>ID</t>
    </r>
    <rPh sb="3" eb="5">
      <t>コウモク</t>
    </rPh>
    <phoneticPr fontId="1"/>
  </si>
  <si>
    <r>
      <rPr>
        <sz val="9"/>
        <rFont val="ＭＳ 明朝"/>
        <family val="1"/>
        <charset val="128"/>
      </rPr>
      <t>データ概要</t>
    </r>
    <rPh sb="3" eb="5">
      <t>ガイヨウ</t>
    </rPh>
    <phoneticPr fontId="1"/>
  </si>
  <si>
    <r>
      <rPr>
        <sz val="9"/>
        <rFont val="ＭＳ 明朝"/>
        <family val="1"/>
        <charset val="128"/>
      </rPr>
      <t>主要キー</t>
    </r>
    <rPh sb="0" eb="2">
      <t>シュヨウ</t>
    </rPh>
    <phoneticPr fontId="1"/>
  </si>
  <si>
    <r>
      <rPr>
        <sz val="9"/>
        <rFont val="ＭＳ 明朝"/>
        <family val="1"/>
        <charset val="128"/>
      </rPr>
      <t>参照キー</t>
    </r>
    <rPh sb="0" eb="2">
      <t>サンショウ</t>
    </rPh>
    <phoneticPr fontId="1"/>
  </si>
  <si>
    <r>
      <rPr>
        <sz val="9"/>
        <rFont val="ＭＳ 明朝"/>
        <family val="1"/>
        <charset val="128"/>
      </rPr>
      <t>データの型</t>
    </r>
    <rPh sb="4" eb="5">
      <t>カタ</t>
    </rPh>
    <phoneticPr fontId="1"/>
  </si>
  <si>
    <r>
      <rPr>
        <sz val="9"/>
        <rFont val="ＭＳ 明朝"/>
        <family val="1"/>
        <charset val="128"/>
      </rPr>
      <t>桁数</t>
    </r>
    <rPh sb="0" eb="2">
      <t>ケタスウ</t>
    </rPh>
    <phoneticPr fontId="1"/>
  </si>
  <si>
    <r>
      <rPr>
        <sz val="9"/>
        <rFont val="ＭＳ 明朝"/>
        <family val="1"/>
        <charset val="128"/>
      </rPr>
      <t>標準化レベル</t>
    </r>
    <rPh sb="0" eb="3">
      <t>ヒョウジュンカ</t>
    </rPh>
    <phoneticPr fontId="1"/>
  </si>
  <si>
    <r>
      <rPr>
        <sz val="9"/>
        <rFont val="ＭＳ 明朝"/>
        <family val="1"/>
        <charset val="128"/>
      </rPr>
      <t>備考</t>
    </r>
    <rPh sb="0" eb="2">
      <t>ビコウ</t>
    </rPh>
    <phoneticPr fontId="1"/>
  </si>
  <si>
    <r>
      <rPr>
        <sz val="9"/>
        <rFont val="ＭＳ 明朝"/>
        <family val="2"/>
        <charset val="128"/>
      </rPr>
      <t>〇</t>
    </r>
    <phoneticPr fontId="1"/>
  </si>
  <si>
    <r>
      <rPr>
        <sz val="9"/>
        <rFont val="ＭＳ 明朝"/>
        <family val="1"/>
        <charset val="128"/>
      </rPr>
      <t>整数</t>
    </r>
    <rPh sb="0" eb="2">
      <t>セイスウ</t>
    </rPh>
    <phoneticPr fontId="1"/>
  </si>
  <si>
    <r>
      <rPr>
        <sz val="9"/>
        <rFont val="ＭＳ 明朝"/>
        <family val="1"/>
        <charset val="128"/>
      </rPr>
      <t>データレコードの</t>
    </r>
    <r>
      <rPr>
        <sz val="9"/>
        <rFont val="Times New Roman"/>
        <family val="1"/>
      </rPr>
      <t>ID</t>
    </r>
    <phoneticPr fontId="1"/>
  </si>
  <si>
    <r>
      <rPr>
        <sz val="9"/>
        <rFont val="ＭＳ 明朝"/>
        <family val="1"/>
        <charset val="128"/>
      </rPr>
      <t>〇</t>
    </r>
    <phoneticPr fontId="1"/>
  </si>
  <si>
    <r>
      <rPr>
        <sz val="9"/>
        <rFont val="ＭＳ 明朝"/>
        <family val="1"/>
        <charset val="128"/>
      </rPr>
      <t>部局標準</t>
    </r>
    <phoneticPr fontId="1"/>
  </si>
  <si>
    <r>
      <rPr>
        <sz val="9"/>
        <rFont val="ＭＳ 明朝"/>
        <family val="1"/>
        <charset val="128"/>
      </rPr>
      <t>データレコードのバージョン</t>
    </r>
    <phoneticPr fontId="1"/>
  </si>
  <si>
    <r>
      <rPr>
        <sz val="9"/>
        <rFont val="ＭＳ 明朝"/>
        <family val="1"/>
        <charset val="128"/>
      </rPr>
      <t>年月日時分秒</t>
    </r>
    <rPh sb="0" eb="3">
      <t>ネンガッピ</t>
    </rPh>
    <rPh sb="3" eb="4">
      <t>ジ</t>
    </rPh>
    <rPh sb="4" eb="5">
      <t>フン</t>
    </rPh>
    <rPh sb="5" eb="6">
      <t>ビョウ</t>
    </rPh>
    <phoneticPr fontId="1"/>
  </si>
  <si>
    <r>
      <rPr>
        <sz val="9"/>
        <rFont val="ＭＳ 明朝"/>
        <family val="1"/>
        <charset val="128"/>
      </rPr>
      <t>データベースでの一般公開日</t>
    </r>
    <rPh sb="8" eb="10">
      <t>イッパン</t>
    </rPh>
    <rPh sb="10" eb="13">
      <t>コウカイビ</t>
    </rPh>
    <phoneticPr fontId="1"/>
  </si>
  <si>
    <r>
      <rPr>
        <sz val="9"/>
        <rFont val="ＭＳ 明朝"/>
        <family val="1"/>
        <charset val="128"/>
      </rPr>
      <t>文字列</t>
    </r>
    <rPh sb="0" eb="3">
      <t>モジレツ</t>
    </rPh>
    <phoneticPr fontId="1"/>
  </si>
  <si>
    <r>
      <rPr>
        <sz val="9"/>
        <rFont val="ＭＳ 明朝"/>
        <family val="1"/>
        <charset val="128"/>
      </rPr>
      <t>データ提供者名</t>
    </r>
    <rPh sb="3" eb="5">
      <t>テイキョウ</t>
    </rPh>
    <rPh sb="5" eb="6">
      <t>シャ</t>
    </rPh>
    <rPh sb="6" eb="7">
      <t>メイ</t>
    </rPh>
    <phoneticPr fontId="1"/>
  </si>
  <si>
    <r>
      <rPr>
        <sz val="9"/>
        <rFont val="ＭＳ 明朝"/>
        <family val="1"/>
        <charset val="128"/>
      </rPr>
      <t>所属機関の国又は地域名</t>
    </r>
    <rPh sb="0" eb="4">
      <t>ショゾクキカン</t>
    </rPh>
    <rPh sb="5" eb="6">
      <t>クニ</t>
    </rPh>
    <rPh sb="6" eb="7">
      <t>マタ</t>
    </rPh>
    <rPh sb="8" eb="10">
      <t>チイキ</t>
    </rPh>
    <rPh sb="10" eb="11">
      <t>メイ</t>
    </rPh>
    <phoneticPr fontId="1"/>
  </si>
  <si>
    <r>
      <t>#006</t>
    </r>
    <r>
      <rPr>
        <sz val="9"/>
        <rFont val="ＭＳ 明朝"/>
        <family val="1"/>
        <charset val="128"/>
      </rPr>
      <t>のコード</t>
    </r>
    <r>
      <rPr>
        <sz val="9"/>
        <rFont val="Times New Roman"/>
        <family val="1"/>
      </rPr>
      <t>ISO 3166-1</t>
    </r>
    <r>
      <rPr>
        <sz val="9"/>
        <rFont val="ＭＳ 明朝"/>
        <family val="1"/>
        <charset val="128"/>
      </rPr>
      <t>国名数字コード</t>
    </r>
    <rPh sb="20" eb="22">
      <t>スウジ</t>
    </rPh>
    <phoneticPr fontId="1"/>
  </si>
  <si>
    <r>
      <rPr>
        <sz val="9"/>
        <rFont val="ＭＳ 明朝"/>
        <family val="1"/>
        <charset val="128"/>
      </rPr>
      <t>国際標準</t>
    </r>
    <rPh sb="0" eb="4">
      <t>コクサイヒョウジュン</t>
    </rPh>
    <phoneticPr fontId="1"/>
  </si>
  <si>
    <r>
      <rPr>
        <sz val="9"/>
        <rFont val="ＭＳ 明朝"/>
        <family val="1"/>
        <charset val="128"/>
      </rPr>
      <t>データ提供者の所属機関</t>
    </r>
    <rPh sb="3" eb="6">
      <t>テイキョウシャ</t>
    </rPh>
    <rPh sb="7" eb="11">
      <t>ショゾクキカン</t>
    </rPh>
    <phoneticPr fontId="1"/>
  </si>
  <si>
    <r>
      <t>1</t>
    </r>
    <r>
      <rPr>
        <sz val="9"/>
        <rFont val="ＭＳ Ｐ明朝"/>
        <family val="1"/>
        <charset val="128"/>
      </rPr>
      <t>～</t>
    </r>
    <phoneticPr fontId="1"/>
  </si>
  <si>
    <r>
      <t>#9</t>
    </r>
    <r>
      <rPr>
        <sz val="9"/>
        <rFont val="ＭＳ 明朝"/>
        <family val="1"/>
        <charset val="128"/>
      </rPr>
      <t>のコード</t>
    </r>
    <phoneticPr fontId="1"/>
  </si>
  <si>
    <r>
      <rPr>
        <sz val="9"/>
        <rFont val="ＭＳ 明朝"/>
        <family val="1"/>
        <charset val="128"/>
      </rPr>
      <t>航海名</t>
    </r>
    <rPh sb="0" eb="3">
      <t>コウカイメイ</t>
    </rPh>
    <phoneticPr fontId="1"/>
  </si>
  <si>
    <r>
      <rPr>
        <sz val="9"/>
        <rFont val="ＭＳ 明朝"/>
        <family val="1"/>
        <charset val="128"/>
      </rPr>
      <t>データレコードの出典</t>
    </r>
    <rPh sb="8" eb="10">
      <t>シュッテン</t>
    </rPh>
    <phoneticPr fontId="1"/>
  </si>
  <si>
    <r>
      <rPr>
        <sz val="9"/>
        <rFont val="ＭＳ 明朝"/>
        <family val="1"/>
        <charset val="128"/>
      </rPr>
      <t>データレコードの</t>
    </r>
    <r>
      <rPr>
        <sz val="9"/>
        <rFont val="Times New Roman"/>
        <family val="1"/>
      </rPr>
      <t>DOI</t>
    </r>
    <phoneticPr fontId="1"/>
  </si>
  <si>
    <r>
      <rPr>
        <sz val="9"/>
        <rFont val="ＭＳ 明朝"/>
        <family val="1"/>
        <charset val="128"/>
      </rPr>
      <t>データレコードの入手方法</t>
    </r>
    <r>
      <rPr>
        <sz val="9"/>
        <rFont val="Times New Roman"/>
        <family val="1"/>
      </rPr>
      <t>ID</t>
    </r>
    <rPh sb="8" eb="12">
      <t>ニュウシュホウホウ</t>
    </rPh>
    <phoneticPr fontId="1"/>
  </si>
  <si>
    <r>
      <t>1:</t>
    </r>
    <r>
      <rPr>
        <sz val="9"/>
        <rFont val="ＭＳ 明朝"/>
        <family val="1"/>
        <charset val="128"/>
      </rPr>
      <t>提供、</t>
    </r>
    <r>
      <rPr>
        <sz val="9"/>
        <rFont val="Times New Roman"/>
        <family val="1"/>
      </rPr>
      <t>2:</t>
    </r>
    <r>
      <rPr>
        <sz val="9"/>
        <rFont val="ＭＳ 明朝"/>
        <family val="1"/>
        <charset val="128"/>
      </rPr>
      <t>他</t>
    </r>
    <r>
      <rPr>
        <sz val="9"/>
        <rFont val="Times New Roman"/>
        <family val="1"/>
      </rPr>
      <t>DB</t>
    </r>
    <r>
      <rPr>
        <sz val="9"/>
        <rFont val="ＭＳ 明朝"/>
        <family val="1"/>
        <charset val="128"/>
      </rPr>
      <t>転載、</t>
    </r>
    <r>
      <rPr>
        <sz val="9"/>
        <rFont val="Times New Roman"/>
        <family val="1"/>
      </rPr>
      <t>3:</t>
    </r>
    <r>
      <rPr>
        <sz val="9"/>
        <rFont val="ＭＳ 明朝"/>
        <family val="1"/>
        <charset val="128"/>
      </rPr>
      <t>公表資料引用</t>
    </r>
    <rPh sb="2" eb="4">
      <t>テイキョウ</t>
    </rPh>
    <rPh sb="7" eb="8">
      <t>タ</t>
    </rPh>
    <rPh sb="10" eb="12">
      <t>テンサイ</t>
    </rPh>
    <rPh sb="15" eb="17">
      <t>コウヒョウ</t>
    </rPh>
    <rPh sb="17" eb="19">
      <t>シリョウ</t>
    </rPh>
    <rPh sb="19" eb="21">
      <t>インヨウ</t>
    </rPh>
    <phoneticPr fontId="1"/>
  </si>
  <si>
    <r>
      <t>1</t>
    </r>
    <r>
      <rPr>
        <sz val="9"/>
        <rFont val="ＭＳ 明朝"/>
        <family val="1"/>
        <charset val="128"/>
      </rPr>
      <t>〜</t>
    </r>
    <r>
      <rPr>
        <sz val="9"/>
        <rFont val="Times New Roman"/>
        <family val="1"/>
      </rPr>
      <t>5</t>
    </r>
    <phoneticPr fontId="1"/>
  </si>
  <si>
    <r>
      <rPr>
        <sz val="9"/>
        <rFont val="ＭＳ 明朝"/>
        <family val="1"/>
        <charset val="128"/>
      </rPr>
      <t>データレコードの補正レベル</t>
    </r>
    <rPh sb="8" eb="10">
      <t>ホセイ</t>
    </rPh>
    <phoneticPr fontId="1"/>
  </si>
  <si>
    <r>
      <t>00</t>
    </r>
    <r>
      <rPr>
        <sz val="9"/>
        <rFont val="ＭＳ 明朝"/>
        <family val="1"/>
        <charset val="128"/>
      </rPr>
      <t>〜</t>
    </r>
    <r>
      <rPr>
        <sz val="9"/>
        <rFont val="Times New Roman"/>
        <family val="1"/>
      </rPr>
      <t>22</t>
    </r>
    <r>
      <rPr>
        <sz val="9"/>
        <rFont val="ＭＳ 明朝"/>
        <family val="1"/>
        <charset val="128"/>
      </rPr>
      <t>（</t>
    </r>
    <r>
      <rPr>
        <sz val="9"/>
        <rFont val="Times New Roman"/>
        <family val="1"/>
      </rPr>
      <t>Level 302</t>
    </r>
    <r>
      <rPr>
        <sz val="9"/>
        <rFont val="ＭＳ 明朝"/>
        <family val="1"/>
        <charset val="128"/>
      </rPr>
      <t>は別帳票）</t>
    </r>
    <rPh sb="16" eb="17">
      <t>ベツ</t>
    </rPh>
    <rPh sb="17" eb="19">
      <t>チョウヒョウ</t>
    </rPh>
    <phoneticPr fontId="1"/>
  </si>
  <si>
    <r>
      <rPr>
        <sz val="9"/>
        <rFont val="ＭＳ 明朝"/>
        <family val="1"/>
        <charset val="128"/>
      </rPr>
      <t>データレコードの補正方法</t>
    </r>
    <rPh sb="8" eb="12">
      <t>ホセイホウホウ</t>
    </rPh>
    <phoneticPr fontId="1"/>
  </si>
  <si>
    <r>
      <rPr>
        <sz val="9"/>
        <rFont val="ＭＳ 明朝"/>
        <family val="1"/>
        <charset val="128"/>
      </rPr>
      <t>補正前のデータレコードの出典</t>
    </r>
    <rPh sb="0" eb="2">
      <t>ホセイ</t>
    </rPh>
    <rPh sb="2" eb="3">
      <t>マエ</t>
    </rPh>
    <rPh sb="12" eb="14">
      <t>シュッテン</t>
    </rPh>
    <phoneticPr fontId="1"/>
  </si>
  <si>
    <r>
      <rPr>
        <sz val="9"/>
        <rFont val="ＭＳ 明朝"/>
        <family val="1"/>
        <charset val="128"/>
      </rPr>
      <t>補正前のデータレコードの</t>
    </r>
    <r>
      <rPr>
        <sz val="9"/>
        <rFont val="Times New Roman"/>
        <family val="1"/>
      </rPr>
      <t>DOI</t>
    </r>
    <rPh sb="0" eb="2">
      <t>ホセイ</t>
    </rPh>
    <rPh sb="2" eb="3">
      <t>マエ</t>
    </rPh>
    <phoneticPr fontId="1"/>
  </si>
  <si>
    <r>
      <rPr>
        <sz val="9"/>
        <rFont val="ＭＳ 明朝"/>
        <family val="1"/>
        <charset val="128"/>
      </rPr>
      <t>補正前のデータレコードの</t>
    </r>
    <r>
      <rPr>
        <sz val="9"/>
        <rFont val="Times New Roman"/>
        <family val="1"/>
      </rPr>
      <t>ID</t>
    </r>
    <rPh sb="0" eb="2">
      <t>ホセイ</t>
    </rPh>
    <rPh sb="2" eb="3">
      <t>マエ</t>
    </rPh>
    <phoneticPr fontId="1"/>
  </si>
  <si>
    <r>
      <rPr>
        <sz val="9"/>
        <rFont val="ＭＳ 明朝"/>
        <family val="1"/>
        <charset val="128"/>
      </rPr>
      <t>調査サンプル名</t>
    </r>
    <rPh sb="0" eb="2">
      <t>チョウサ</t>
    </rPh>
    <rPh sb="6" eb="7">
      <t>メイ</t>
    </rPh>
    <phoneticPr fontId="1"/>
  </si>
  <si>
    <t>Time Diff (hours)</t>
    <phoneticPr fontId="1"/>
  </si>
  <si>
    <r>
      <rPr>
        <sz val="9"/>
        <rFont val="ＭＳ 明朝"/>
        <family val="1"/>
        <charset val="128"/>
      </rPr>
      <t>少数第</t>
    </r>
    <r>
      <rPr>
        <sz val="9"/>
        <rFont val="Times New Roman"/>
        <family val="1"/>
      </rPr>
      <t>2</t>
    </r>
    <r>
      <rPr>
        <sz val="9"/>
        <rFont val="ＭＳ 明朝"/>
        <family val="1"/>
        <charset val="128"/>
      </rPr>
      <t>位までの数</t>
    </r>
    <rPh sb="0" eb="2">
      <t>ショウスウ</t>
    </rPh>
    <rPh sb="2" eb="3">
      <t>ダイ</t>
    </rPh>
    <rPh sb="4" eb="5">
      <t>イ</t>
    </rPh>
    <phoneticPr fontId="1"/>
  </si>
  <si>
    <r>
      <rPr>
        <sz val="9"/>
        <rFont val="ＭＳ 明朝"/>
        <family val="1"/>
        <charset val="128"/>
      </rPr>
      <t>標準時間からの字さ</t>
    </r>
    <rPh sb="0" eb="2">
      <t>ヒョウジュン</t>
    </rPh>
    <rPh sb="2" eb="4">
      <t>ジカン</t>
    </rPh>
    <rPh sb="7" eb="8">
      <t>ジ</t>
    </rPh>
    <phoneticPr fontId="1"/>
  </si>
  <si>
    <r>
      <t>-12.00</t>
    </r>
    <r>
      <rPr>
        <sz val="9"/>
        <rFont val="ＭＳ 明朝"/>
        <family val="1"/>
        <charset val="128"/>
      </rPr>
      <t>〜</t>
    </r>
    <r>
      <rPr>
        <sz val="9"/>
        <rFont val="Times New Roman"/>
        <family val="1"/>
      </rPr>
      <t>+14.00</t>
    </r>
    <phoneticPr fontId="1"/>
  </si>
  <si>
    <r>
      <rPr>
        <sz val="9"/>
        <rFont val="ＭＳ 明朝"/>
        <family val="1"/>
        <charset val="128"/>
      </rPr>
      <t>年月日</t>
    </r>
  </si>
  <si>
    <r>
      <rPr>
        <sz val="9"/>
        <rFont val="ＭＳ 明朝"/>
        <family val="1"/>
        <charset val="128"/>
      </rPr>
      <t>試料採取の開始年月日</t>
    </r>
    <phoneticPr fontId="1"/>
  </si>
  <si>
    <r>
      <rPr>
        <sz val="9"/>
        <rFont val="ＭＳ 明朝"/>
        <family val="1"/>
        <charset val="128"/>
      </rPr>
      <t>試料採取の終了年月日</t>
    </r>
    <rPh sb="5" eb="7">
      <t>シュウリョウ</t>
    </rPh>
    <phoneticPr fontId="1"/>
  </si>
  <si>
    <r>
      <rPr>
        <sz val="9"/>
        <rFont val="ＭＳ 明朝"/>
        <family val="1"/>
        <charset val="128"/>
      </rPr>
      <t>時分秒</t>
    </r>
    <rPh sb="0" eb="1">
      <t>ジ</t>
    </rPh>
    <rPh sb="1" eb="2">
      <t>フン</t>
    </rPh>
    <rPh sb="2" eb="3">
      <t>ビョウ</t>
    </rPh>
    <phoneticPr fontId="1"/>
  </si>
  <si>
    <r>
      <rPr>
        <sz val="9"/>
        <rFont val="ＭＳ 明朝"/>
        <family val="1"/>
        <charset val="128"/>
      </rPr>
      <t>試料採取の開始時刻</t>
    </r>
    <rPh sb="0" eb="4">
      <t>シリョウサイシュ</t>
    </rPh>
    <rPh sb="5" eb="7">
      <t>カイシ</t>
    </rPh>
    <rPh sb="7" eb="9">
      <t>ジコク</t>
    </rPh>
    <phoneticPr fontId="1"/>
  </si>
  <si>
    <r>
      <rPr>
        <sz val="9"/>
        <rFont val="ＭＳ 明朝"/>
        <family val="1"/>
        <charset val="128"/>
      </rPr>
      <t>試料採取の終了時刻</t>
    </r>
    <rPh sb="0" eb="4">
      <t>シリョウサイシュ</t>
    </rPh>
    <rPh sb="5" eb="7">
      <t>シュウリョウ</t>
    </rPh>
    <rPh sb="7" eb="9">
      <t>ジコク</t>
    </rPh>
    <phoneticPr fontId="1"/>
  </si>
  <si>
    <r>
      <rPr>
        <sz val="9"/>
        <rFont val="ＭＳ 明朝"/>
        <family val="1"/>
        <charset val="128"/>
      </rPr>
      <t>試料採取を行った季節</t>
    </r>
    <rPh sb="0" eb="4">
      <t>シリョウサイシュ</t>
    </rPh>
    <rPh sb="5" eb="6">
      <t>オコナ</t>
    </rPh>
    <rPh sb="8" eb="10">
      <t>キセツ</t>
    </rPh>
    <phoneticPr fontId="1"/>
  </si>
  <si>
    <r>
      <rPr>
        <sz val="9"/>
        <rFont val="ＭＳ 明朝"/>
        <family val="1"/>
        <charset val="128"/>
      </rPr>
      <t>試料採取を行った海域名</t>
    </r>
    <rPh sb="0" eb="4">
      <t>シリョウサイシュ</t>
    </rPh>
    <rPh sb="5" eb="6">
      <t>オコナ</t>
    </rPh>
    <rPh sb="8" eb="11">
      <t>カイイキメイ</t>
    </rPh>
    <phoneticPr fontId="1"/>
  </si>
  <si>
    <r>
      <rPr>
        <sz val="9"/>
        <rFont val="ＭＳ 明朝"/>
        <family val="1"/>
        <charset val="128"/>
      </rPr>
      <t>少数第</t>
    </r>
    <r>
      <rPr>
        <sz val="9"/>
        <rFont val="Times New Roman"/>
        <family val="1"/>
      </rPr>
      <t>4</t>
    </r>
    <r>
      <rPr>
        <sz val="9"/>
        <rFont val="ＭＳ 明朝"/>
        <family val="1"/>
        <charset val="128"/>
      </rPr>
      <t>位まで数</t>
    </r>
    <rPh sb="0" eb="2">
      <t>ショウスウ</t>
    </rPh>
    <rPh sb="2" eb="3">
      <t>ダイ</t>
    </rPh>
    <rPh sb="4" eb="5">
      <t>イ</t>
    </rPh>
    <rPh sb="7" eb="8">
      <t>カズ</t>
    </rPh>
    <phoneticPr fontId="1"/>
  </si>
  <si>
    <r>
      <rPr>
        <sz val="9"/>
        <rFont val="ＭＳ 明朝"/>
        <family val="1"/>
        <charset val="128"/>
      </rPr>
      <t>試料採取を開始した緯度</t>
    </r>
    <rPh sb="0" eb="4">
      <t>シリョウサイシュ</t>
    </rPh>
    <rPh sb="5" eb="7">
      <t>カイシ</t>
    </rPh>
    <rPh sb="9" eb="11">
      <t>イド</t>
    </rPh>
    <phoneticPr fontId="1"/>
  </si>
  <si>
    <r>
      <t>-90.0000</t>
    </r>
    <r>
      <rPr>
        <sz val="9"/>
        <rFont val="ＭＳ 明朝"/>
        <family val="1"/>
        <charset val="128"/>
      </rPr>
      <t>〜</t>
    </r>
    <r>
      <rPr>
        <sz val="9"/>
        <rFont val="Times New Roman"/>
        <family val="1"/>
      </rPr>
      <t>+90.0000</t>
    </r>
    <phoneticPr fontId="1"/>
  </si>
  <si>
    <r>
      <rPr>
        <sz val="9"/>
        <rFont val="ＭＳ 明朝"/>
        <family val="1"/>
        <charset val="128"/>
      </rPr>
      <t>少数第</t>
    </r>
    <r>
      <rPr>
        <sz val="9"/>
        <rFont val="Times New Roman"/>
        <family val="1"/>
      </rPr>
      <t>4</t>
    </r>
    <r>
      <rPr>
        <sz val="9"/>
        <rFont val="ＭＳ 明朝"/>
        <family val="1"/>
        <charset val="128"/>
      </rPr>
      <t>位まで数</t>
    </r>
    <rPh sb="0" eb="2">
      <t>ショウスウ</t>
    </rPh>
    <rPh sb="2" eb="3">
      <t>ダイ</t>
    </rPh>
    <rPh sb="4" eb="5">
      <t>イ</t>
    </rPh>
    <phoneticPr fontId="1"/>
  </si>
  <si>
    <r>
      <rPr>
        <sz val="9"/>
        <rFont val="ＭＳ 明朝"/>
        <family val="1"/>
        <charset val="128"/>
      </rPr>
      <t>試料採取を開始した経度</t>
    </r>
    <rPh sb="0" eb="4">
      <t>シリョウサイシュ</t>
    </rPh>
    <rPh sb="5" eb="7">
      <t>カイシ</t>
    </rPh>
    <rPh sb="9" eb="11">
      <t>ケイド</t>
    </rPh>
    <phoneticPr fontId="1"/>
  </si>
  <si>
    <r>
      <t>-180.0000</t>
    </r>
    <r>
      <rPr>
        <sz val="9"/>
        <rFont val="ＭＳ 明朝"/>
        <family val="1"/>
        <charset val="128"/>
      </rPr>
      <t>〜</t>
    </r>
    <r>
      <rPr>
        <sz val="9"/>
        <rFont val="Times New Roman"/>
        <family val="1"/>
      </rPr>
      <t>+180.0000</t>
    </r>
    <phoneticPr fontId="1"/>
  </si>
  <si>
    <r>
      <rPr>
        <sz val="9"/>
        <rFont val="ＭＳ 明朝"/>
        <family val="1"/>
        <charset val="128"/>
      </rPr>
      <t>少数第</t>
    </r>
    <r>
      <rPr>
        <sz val="9"/>
        <rFont val="Times New Roman"/>
        <family val="1"/>
      </rPr>
      <t>4</t>
    </r>
    <r>
      <rPr>
        <sz val="9"/>
        <rFont val="ＭＳ 明朝"/>
        <family val="1"/>
        <charset val="128"/>
      </rPr>
      <t>位まで</t>
    </r>
    <rPh sb="0" eb="2">
      <t>ショウスウ</t>
    </rPh>
    <rPh sb="2" eb="3">
      <t>ダイ</t>
    </rPh>
    <rPh sb="4" eb="5">
      <t>イ</t>
    </rPh>
    <phoneticPr fontId="1"/>
  </si>
  <si>
    <r>
      <rPr>
        <sz val="9"/>
        <rFont val="ＭＳ 明朝"/>
        <family val="1"/>
        <charset val="128"/>
      </rPr>
      <t>試料採取を終了した緯度</t>
    </r>
    <rPh sb="0" eb="4">
      <t>シリョウサイシュ</t>
    </rPh>
    <rPh sb="5" eb="7">
      <t>シュウリョウ</t>
    </rPh>
    <rPh sb="9" eb="11">
      <t>イド</t>
    </rPh>
    <phoneticPr fontId="1"/>
  </si>
  <si>
    <r>
      <rPr>
        <sz val="9"/>
        <rFont val="ＭＳ 明朝"/>
        <family val="1"/>
        <charset val="128"/>
      </rPr>
      <t>試料採取を終了した経度</t>
    </r>
    <rPh sb="0" eb="4">
      <t>シリョウサイシュ</t>
    </rPh>
    <rPh sb="5" eb="7">
      <t>シュウリョウ</t>
    </rPh>
    <rPh sb="9" eb="11">
      <t>ケイド</t>
    </rPh>
    <phoneticPr fontId="1"/>
  </si>
  <si>
    <r>
      <rPr>
        <sz val="9"/>
        <rFont val="ＭＳ 明朝"/>
        <family val="1"/>
        <charset val="128"/>
      </rPr>
      <t>調査船名</t>
    </r>
    <rPh sb="0" eb="4">
      <t>チョウサセンメイ</t>
    </rPh>
    <phoneticPr fontId="1"/>
  </si>
  <si>
    <r>
      <rPr>
        <sz val="9"/>
        <rFont val="ＭＳ 明朝"/>
        <family val="1"/>
        <charset val="128"/>
      </rPr>
      <t>調査船のコード</t>
    </r>
    <rPh sb="0" eb="3">
      <t>チョウサセン</t>
    </rPh>
    <phoneticPr fontId="1"/>
  </si>
  <si>
    <t>Sampling equipment</t>
    <phoneticPr fontId="1"/>
  </si>
  <si>
    <t>Classification of equipment</t>
    <phoneticPr fontId="1"/>
  </si>
  <si>
    <t>Type of equipment</t>
    <phoneticPr fontId="1"/>
  </si>
  <si>
    <t>Equipment Type</t>
    <phoneticPr fontId="1"/>
  </si>
  <si>
    <r>
      <rPr>
        <sz val="9"/>
        <rFont val="ＭＳ 明朝"/>
        <family val="1"/>
        <charset val="128"/>
      </rPr>
      <t>試料採取器具名</t>
    </r>
    <rPh sb="0" eb="4">
      <t>シリョウサイシュ</t>
    </rPh>
    <rPh sb="4" eb="6">
      <t>キグ</t>
    </rPh>
    <rPh sb="6" eb="7">
      <t>メイ</t>
    </rPh>
    <phoneticPr fontId="1"/>
  </si>
  <si>
    <r>
      <t>Neuston</t>
    </r>
    <r>
      <rPr>
        <sz val="9"/>
        <rFont val="ＭＳ 明朝"/>
        <family val="1"/>
        <charset val="128"/>
      </rPr>
      <t>、</t>
    </r>
    <r>
      <rPr>
        <sz val="9"/>
        <rFont val="Times New Roman"/>
        <family val="1"/>
      </rPr>
      <t>Manta</t>
    </r>
    <r>
      <rPr>
        <sz val="9"/>
        <rFont val="ＭＳ 明朝"/>
        <family val="1"/>
        <charset val="128"/>
      </rPr>
      <t>、</t>
    </r>
    <r>
      <rPr>
        <sz val="9"/>
        <rFont val="Times New Roman"/>
        <family val="1"/>
      </rPr>
      <t>Other</t>
    </r>
    <r>
      <rPr>
        <sz val="9"/>
        <rFont val="ＭＳ 明朝"/>
        <family val="1"/>
        <charset val="128"/>
      </rPr>
      <t>（詳述）</t>
    </r>
    <rPh sb="20" eb="22">
      <t>ショウジュツ</t>
    </rPh>
    <phoneticPr fontId="1"/>
  </si>
  <si>
    <t>Equipment Model</t>
    <phoneticPr fontId="1"/>
  </si>
  <si>
    <r>
      <rPr>
        <sz val="9"/>
        <rFont val="ＭＳ 明朝"/>
        <family val="1"/>
        <charset val="128"/>
      </rPr>
      <t>試料採取器具の型式</t>
    </r>
    <rPh sb="0" eb="6">
      <t>シリョウサイシュキグ</t>
    </rPh>
    <rPh sb="7" eb="9">
      <t>カタシキ</t>
    </rPh>
    <phoneticPr fontId="1"/>
  </si>
  <si>
    <t>Shape of water intake</t>
    <phoneticPr fontId="1"/>
  </si>
  <si>
    <r>
      <rPr>
        <sz val="9"/>
        <rFont val="ＭＳ 明朝"/>
        <family val="1"/>
        <charset val="128"/>
      </rPr>
      <t>試料採取口の形状</t>
    </r>
    <rPh sb="0" eb="4">
      <t>シリョウサイシュ</t>
    </rPh>
    <rPh sb="4" eb="5">
      <t>クチ</t>
    </rPh>
    <rPh sb="6" eb="8">
      <t>ケイジョウ</t>
    </rPh>
    <phoneticPr fontId="1"/>
  </si>
  <si>
    <r>
      <t>Rectangular</t>
    </r>
    <r>
      <rPr>
        <sz val="9"/>
        <rFont val="ＭＳ 明朝"/>
        <family val="1"/>
        <charset val="128"/>
      </rPr>
      <t>、</t>
    </r>
    <r>
      <rPr>
        <sz val="9"/>
        <rFont val="Times New Roman"/>
        <family val="1"/>
      </rPr>
      <t>Square</t>
    </r>
    <r>
      <rPr>
        <sz val="9"/>
        <rFont val="ＭＳ 明朝"/>
        <family val="1"/>
        <charset val="128"/>
      </rPr>
      <t>、</t>
    </r>
    <r>
      <rPr>
        <sz val="9"/>
        <rFont val="Times New Roman"/>
        <family val="1"/>
      </rPr>
      <t>Circular</t>
    </r>
    <r>
      <rPr>
        <sz val="9"/>
        <rFont val="ＭＳ 明朝"/>
        <family val="1"/>
        <charset val="128"/>
      </rPr>
      <t>、</t>
    </r>
    <r>
      <rPr>
        <sz val="9"/>
        <rFont val="Times New Roman"/>
        <family val="1"/>
      </rPr>
      <t>Other</t>
    </r>
    <r>
      <rPr>
        <sz val="9"/>
        <rFont val="ＭＳ 明朝"/>
        <family val="1"/>
        <charset val="128"/>
      </rPr>
      <t>（詳述）</t>
    </r>
    <phoneticPr fontId="1"/>
  </si>
  <si>
    <t>Size of water intake (Width, Unit: m)</t>
    <phoneticPr fontId="1"/>
  </si>
  <si>
    <t>Intake Width (m)</t>
    <phoneticPr fontId="1"/>
  </si>
  <si>
    <r>
      <rPr>
        <sz val="9"/>
        <rFont val="ＭＳ 明朝"/>
        <family val="1"/>
        <charset val="128"/>
      </rPr>
      <t>少数第</t>
    </r>
    <r>
      <rPr>
        <sz val="9"/>
        <rFont val="Times New Roman"/>
        <family val="1"/>
      </rPr>
      <t>3</t>
    </r>
    <r>
      <rPr>
        <sz val="9"/>
        <rFont val="ＭＳ 明朝"/>
        <family val="1"/>
        <charset val="128"/>
      </rPr>
      <t>位までの正の数</t>
    </r>
    <rPh sb="0" eb="2">
      <t>ショウスウ</t>
    </rPh>
    <rPh sb="2" eb="3">
      <t>ダイ</t>
    </rPh>
    <rPh sb="4" eb="5">
      <t>イ</t>
    </rPh>
    <rPh sb="8" eb="9">
      <t>セイ</t>
    </rPh>
    <rPh sb="10" eb="11">
      <t>カズ</t>
    </rPh>
    <phoneticPr fontId="1"/>
  </si>
  <si>
    <r>
      <rPr>
        <sz val="9"/>
        <rFont val="ＭＳ 明朝"/>
        <family val="1"/>
        <charset val="128"/>
      </rPr>
      <t>試料採取口の幅</t>
    </r>
    <rPh sb="0" eb="2">
      <t>シリョウ</t>
    </rPh>
    <rPh sb="2" eb="4">
      <t>サイシュ</t>
    </rPh>
    <rPh sb="4" eb="5">
      <t>クチ</t>
    </rPh>
    <rPh sb="6" eb="7">
      <t>ハバ</t>
    </rPh>
    <phoneticPr fontId="1"/>
  </si>
  <si>
    <r>
      <t>0.000</t>
    </r>
    <r>
      <rPr>
        <sz val="9"/>
        <rFont val="ＭＳ 明朝"/>
        <family val="1"/>
        <charset val="128"/>
      </rPr>
      <t>～</t>
    </r>
    <r>
      <rPr>
        <sz val="9"/>
        <rFont val="Times New Roman"/>
        <family val="1"/>
      </rPr>
      <t>99.999</t>
    </r>
    <phoneticPr fontId="1"/>
  </si>
  <si>
    <t>Size of water intake (Height, Unit: m)</t>
    <phoneticPr fontId="1"/>
  </si>
  <si>
    <t>Intake Height (m)</t>
    <phoneticPr fontId="1"/>
  </si>
  <si>
    <r>
      <rPr>
        <sz val="9"/>
        <rFont val="ＭＳ 明朝"/>
        <family val="1"/>
        <charset val="128"/>
      </rPr>
      <t>少数第</t>
    </r>
    <r>
      <rPr>
        <sz val="9"/>
        <rFont val="Times New Roman"/>
        <family val="1"/>
      </rPr>
      <t>3</t>
    </r>
    <r>
      <rPr>
        <sz val="9"/>
        <rFont val="ＭＳ 明朝"/>
        <family val="1"/>
        <charset val="128"/>
      </rPr>
      <t>位まで正の数</t>
    </r>
    <rPh sb="0" eb="2">
      <t>ショウスウ</t>
    </rPh>
    <rPh sb="2" eb="3">
      <t>ダイ</t>
    </rPh>
    <rPh sb="4" eb="5">
      <t>イ</t>
    </rPh>
    <phoneticPr fontId="1"/>
  </si>
  <si>
    <r>
      <rPr>
        <sz val="9"/>
        <rFont val="ＭＳ 明朝"/>
        <family val="1"/>
        <charset val="128"/>
      </rPr>
      <t>試料採取口の高さ</t>
    </r>
    <rPh sb="0" eb="2">
      <t>シリョウ</t>
    </rPh>
    <rPh sb="2" eb="4">
      <t>サイシュ</t>
    </rPh>
    <rPh sb="4" eb="5">
      <t>クチ</t>
    </rPh>
    <rPh sb="6" eb="7">
      <t>タカ</t>
    </rPh>
    <phoneticPr fontId="1"/>
  </si>
  <si>
    <t>Size of water intake (Area, Unit: m2)</t>
    <phoneticPr fontId="1"/>
  </si>
  <si>
    <t>Intake Area (m2)</t>
    <phoneticPr fontId="1"/>
  </si>
  <si>
    <r>
      <rPr>
        <sz val="9"/>
        <rFont val="ＭＳ 明朝"/>
        <family val="1"/>
        <charset val="128"/>
      </rPr>
      <t>少数第</t>
    </r>
    <r>
      <rPr>
        <sz val="9"/>
        <rFont val="Times New Roman"/>
        <family val="1"/>
      </rPr>
      <t>6</t>
    </r>
    <r>
      <rPr>
        <sz val="9"/>
        <rFont val="ＭＳ 明朝"/>
        <family val="1"/>
        <charset val="128"/>
      </rPr>
      <t>位まで正の数</t>
    </r>
    <rPh sb="0" eb="2">
      <t>ショウスウ</t>
    </rPh>
    <rPh sb="2" eb="3">
      <t>ダイ</t>
    </rPh>
    <rPh sb="4" eb="5">
      <t>イ</t>
    </rPh>
    <phoneticPr fontId="1"/>
  </si>
  <si>
    <r>
      <rPr>
        <sz val="9"/>
        <rFont val="ＭＳ 明朝"/>
        <family val="1"/>
        <charset val="128"/>
      </rPr>
      <t>試料採取口の面積</t>
    </r>
    <rPh sb="0" eb="2">
      <t>シリョウ</t>
    </rPh>
    <rPh sb="2" eb="4">
      <t>サイシュ</t>
    </rPh>
    <rPh sb="4" eb="5">
      <t>クチ</t>
    </rPh>
    <rPh sb="6" eb="8">
      <t>メンセキ</t>
    </rPh>
    <phoneticPr fontId="1"/>
  </si>
  <si>
    <r>
      <t>0.000000</t>
    </r>
    <r>
      <rPr>
        <sz val="9"/>
        <rFont val="ＭＳ 明朝"/>
        <family val="1"/>
        <charset val="128"/>
      </rPr>
      <t>～</t>
    </r>
    <r>
      <rPr>
        <sz val="9"/>
        <rFont val="Times New Roman"/>
        <family val="1"/>
      </rPr>
      <t>9999.999999</t>
    </r>
    <phoneticPr fontId="1"/>
  </si>
  <si>
    <t>Net Length (m)</t>
    <phoneticPr fontId="1"/>
  </si>
  <si>
    <r>
      <rPr>
        <sz val="9"/>
        <rFont val="ＭＳ 明朝"/>
        <family val="1"/>
        <charset val="128"/>
      </rPr>
      <t>試料採取器具の長さ</t>
    </r>
    <rPh sb="0" eb="4">
      <t>シリョウサイシュ</t>
    </rPh>
    <rPh sb="4" eb="6">
      <t>キグ</t>
    </rPh>
    <rPh sb="7" eb="8">
      <t>ナガ</t>
    </rPh>
    <phoneticPr fontId="1"/>
  </si>
  <si>
    <t>Mesh openings (mm)</t>
    <phoneticPr fontId="1"/>
  </si>
  <si>
    <r>
      <rPr>
        <sz val="9"/>
        <rFont val="ＭＳ 明朝"/>
        <family val="1"/>
        <charset val="128"/>
      </rPr>
      <t>試料採取網の目開き</t>
    </r>
    <rPh sb="0" eb="4">
      <t>シリョウサイシュ</t>
    </rPh>
    <rPh sb="4" eb="5">
      <t>アミ</t>
    </rPh>
    <rPh sb="6" eb="8">
      <t>メヒラ</t>
    </rPh>
    <phoneticPr fontId="1"/>
  </si>
  <si>
    <r>
      <t>0.000</t>
    </r>
    <r>
      <rPr>
        <sz val="9"/>
        <rFont val="ＭＳ 明朝"/>
        <family val="1"/>
        <charset val="128"/>
      </rPr>
      <t>～</t>
    </r>
    <r>
      <rPr>
        <sz val="9"/>
        <rFont val="Times New Roman"/>
        <family val="1"/>
      </rPr>
      <t>9.999</t>
    </r>
    <phoneticPr fontId="1"/>
  </si>
  <si>
    <r>
      <t>One side</t>
    </r>
    <r>
      <rPr>
        <sz val="9"/>
        <rFont val="ＭＳ 明朝"/>
        <family val="1"/>
        <charset val="128"/>
      </rPr>
      <t>、</t>
    </r>
    <r>
      <rPr>
        <sz val="9"/>
        <rFont val="Times New Roman"/>
        <family val="1"/>
      </rPr>
      <t>Diagonalr</t>
    </r>
    <r>
      <rPr>
        <sz val="9"/>
        <rFont val="ＭＳ 明朝"/>
        <family val="1"/>
        <charset val="128"/>
      </rPr>
      <t>、</t>
    </r>
    <r>
      <rPr>
        <sz val="9"/>
        <rFont val="Times New Roman"/>
        <family val="1"/>
      </rPr>
      <t>Other</t>
    </r>
    <r>
      <rPr>
        <sz val="9"/>
        <rFont val="ＭＳ 明朝"/>
        <family val="1"/>
        <charset val="128"/>
      </rPr>
      <t>（詳述）</t>
    </r>
    <phoneticPr fontId="1"/>
  </si>
  <si>
    <r>
      <rPr>
        <sz val="9"/>
        <rFont val="ＭＳ 明朝"/>
        <family val="1"/>
        <charset val="128"/>
      </rPr>
      <t>試料採取網の形式</t>
    </r>
    <rPh sb="0" eb="4">
      <t>シリョウサイシュ</t>
    </rPh>
    <rPh sb="4" eb="5">
      <t>アミ</t>
    </rPh>
    <rPh sb="6" eb="8">
      <t>ケイシキ</t>
    </rPh>
    <phoneticPr fontId="1"/>
  </si>
  <si>
    <t>Sampling Parameters</t>
    <phoneticPr fontId="1"/>
  </si>
  <si>
    <t>Sampling distance</t>
    <phoneticPr fontId="1"/>
  </si>
  <si>
    <t>Sampling_Distance (m)</t>
    <phoneticPr fontId="1"/>
  </si>
  <si>
    <r>
      <rPr>
        <sz val="9"/>
        <rFont val="ＭＳ 明朝"/>
        <family val="1"/>
        <charset val="128"/>
      </rPr>
      <t>試料採取距離</t>
    </r>
    <rPh sb="0" eb="4">
      <t>シリョウサイシュ</t>
    </rPh>
    <rPh sb="4" eb="6">
      <t>キョリ</t>
    </rPh>
    <phoneticPr fontId="1"/>
  </si>
  <si>
    <r>
      <t>0.000</t>
    </r>
    <r>
      <rPr>
        <sz val="9"/>
        <rFont val="ＭＳ 明朝"/>
        <family val="1"/>
        <charset val="128"/>
      </rPr>
      <t>～</t>
    </r>
    <r>
      <rPr>
        <sz val="9"/>
        <rFont val="Times New Roman"/>
        <family val="1"/>
      </rPr>
      <t>99999.999</t>
    </r>
    <phoneticPr fontId="1"/>
  </si>
  <si>
    <r>
      <t>Flowmeter</t>
    </r>
    <r>
      <rPr>
        <sz val="9"/>
        <rFont val="ＭＳ 明朝"/>
        <family val="1"/>
        <charset val="128"/>
      </rPr>
      <t>、</t>
    </r>
    <r>
      <rPr>
        <sz val="9"/>
        <rFont val="Times New Roman"/>
        <family val="1"/>
      </rPr>
      <t>Log speed</t>
    </r>
    <r>
      <rPr>
        <sz val="9"/>
        <rFont val="ＭＳ 明朝"/>
        <family val="1"/>
        <charset val="128"/>
      </rPr>
      <t>、</t>
    </r>
    <r>
      <rPr>
        <sz val="9"/>
        <rFont val="Times New Roman"/>
        <family val="1"/>
      </rPr>
      <t>GPS</t>
    </r>
    <r>
      <rPr>
        <sz val="9"/>
        <rFont val="ＭＳ 明朝"/>
        <family val="1"/>
        <charset val="128"/>
      </rPr>
      <t>、</t>
    </r>
    <r>
      <rPr>
        <sz val="9"/>
        <rFont val="Times New Roman"/>
        <family val="1"/>
      </rPr>
      <t>Other</t>
    </r>
    <r>
      <rPr>
        <sz val="9"/>
        <rFont val="ＭＳ 明朝"/>
        <family val="1"/>
        <charset val="128"/>
      </rPr>
      <t>（詳述）</t>
    </r>
    <phoneticPr fontId="1"/>
  </si>
  <si>
    <t>Sampling area</t>
    <phoneticPr fontId="1"/>
  </si>
  <si>
    <t>Sampling Area (m2)</t>
    <phoneticPr fontId="1"/>
  </si>
  <si>
    <r>
      <rPr>
        <sz val="9"/>
        <rFont val="ＭＳ 明朝"/>
        <family val="1"/>
        <charset val="128"/>
      </rPr>
      <t>試料採取面積</t>
    </r>
    <rPh sb="0" eb="6">
      <t>シリョウサイシュメンセキ</t>
    </rPh>
    <phoneticPr fontId="1"/>
  </si>
  <si>
    <t>Filtered Water Volume (m3)</t>
    <phoneticPr fontId="1"/>
  </si>
  <si>
    <r>
      <rPr>
        <sz val="9"/>
        <rFont val="ＭＳ 明朝"/>
        <family val="1"/>
        <charset val="128"/>
      </rPr>
      <t>試料採取水量</t>
    </r>
    <rPh sb="0" eb="2">
      <t>シリョウ</t>
    </rPh>
    <rPh sb="2" eb="4">
      <t>サイシュ</t>
    </rPh>
    <rPh sb="4" eb="6">
      <t>スイリョウ</t>
    </rPh>
    <phoneticPr fontId="1"/>
  </si>
  <si>
    <t>Sampling duration</t>
    <phoneticPr fontId="1"/>
  </si>
  <si>
    <r>
      <rPr>
        <sz val="9"/>
        <rFont val="ＭＳ 明朝"/>
        <family val="1"/>
        <charset val="128"/>
      </rPr>
      <t>試料採取時間</t>
    </r>
    <rPh sb="0" eb="2">
      <t>シリョウ</t>
    </rPh>
    <rPh sb="2" eb="4">
      <t>サイシュ</t>
    </rPh>
    <rPh sb="4" eb="6">
      <t>ジカン</t>
    </rPh>
    <phoneticPr fontId="1"/>
  </si>
  <si>
    <t>Vessel speed (knot/ relative to water)</t>
    <phoneticPr fontId="1"/>
  </si>
  <si>
    <r>
      <rPr>
        <sz val="9"/>
        <rFont val="ＭＳ 明朝"/>
        <family val="1"/>
        <charset val="128"/>
      </rPr>
      <t>少数第</t>
    </r>
    <r>
      <rPr>
        <sz val="9"/>
        <rFont val="Times New Roman"/>
        <family val="1"/>
      </rPr>
      <t>2</t>
    </r>
    <r>
      <rPr>
        <sz val="9"/>
        <rFont val="ＭＳ 明朝"/>
        <family val="1"/>
        <charset val="128"/>
      </rPr>
      <t>位までの正の数</t>
    </r>
    <rPh sb="0" eb="2">
      <t>ショウスウ</t>
    </rPh>
    <rPh sb="2" eb="3">
      <t>ダイ</t>
    </rPh>
    <rPh sb="4" eb="5">
      <t>イ</t>
    </rPh>
    <rPh sb="8" eb="9">
      <t>セイ</t>
    </rPh>
    <rPh sb="10" eb="11">
      <t>カズ</t>
    </rPh>
    <phoneticPr fontId="1"/>
  </si>
  <si>
    <r>
      <rPr>
        <sz val="9"/>
        <rFont val="ＭＳ 明朝"/>
        <family val="1"/>
        <charset val="128"/>
      </rPr>
      <t>船の速度</t>
    </r>
    <rPh sb="0" eb="1">
      <t>フネ</t>
    </rPh>
    <rPh sb="2" eb="4">
      <t>ソクド</t>
    </rPh>
    <phoneticPr fontId="1"/>
  </si>
  <si>
    <r>
      <t>0.00</t>
    </r>
    <r>
      <rPr>
        <sz val="9"/>
        <rFont val="ＭＳ 明朝"/>
        <family val="1"/>
        <charset val="128"/>
      </rPr>
      <t>～</t>
    </r>
    <r>
      <rPr>
        <sz val="9"/>
        <rFont val="Times New Roman"/>
        <family val="1"/>
      </rPr>
      <t>99.99</t>
    </r>
    <phoneticPr fontId="1"/>
  </si>
  <si>
    <t>Sampling gear position (Side or stern of a vessel)</t>
    <phoneticPr fontId="1"/>
  </si>
  <si>
    <t>Sampling gear position</t>
    <phoneticPr fontId="1"/>
  </si>
  <si>
    <r>
      <rPr>
        <sz val="9"/>
        <rFont val="ＭＳ 明朝"/>
        <family val="1"/>
        <charset val="128"/>
      </rPr>
      <t>調査船に試料採取器具の設置した位置</t>
    </r>
    <rPh sb="0" eb="3">
      <t>チョウサセン</t>
    </rPh>
    <rPh sb="4" eb="6">
      <t>シリョウ</t>
    </rPh>
    <rPh sb="6" eb="8">
      <t>サイシュ</t>
    </rPh>
    <rPh sb="8" eb="10">
      <t>キグ</t>
    </rPh>
    <rPh sb="11" eb="13">
      <t>セッチ</t>
    </rPh>
    <rPh sb="15" eb="17">
      <t>イチ</t>
    </rPh>
    <phoneticPr fontId="1"/>
  </si>
  <si>
    <r>
      <t>Side</t>
    </r>
    <r>
      <rPr>
        <sz val="9"/>
        <rFont val="ＭＳ 明朝"/>
        <family val="1"/>
        <charset val="128"/>
      </rPr>
      <t>、</t>
    </r>
    <r>
      <rPr>
        <sz val="9"/>
        <rFont val="Times New Roman"/>
        <family val="1"/>
      </rPr>
      <t>Stern</t>
    </r>
    <r>
      <rPr>
        <sz val="9"/>
        <rFont val="ＭＳ 明朝"/>
        <family val="1"/>
        <charset val="128"/>
      </rPr>
      <t>、</t>
    </r>
    <r>
      <rPr>
        <sz val="9"/>
        <rFont val="Times New Roman"/>
        <family val="1"/>
      </rPr>
      <t>Other</t>
    </r>
    <r>
      <rPr>
        <sz val="9"/>
        <rFont val="ＭＳ 明朝"/>
        <family val="1"/>
        <charset val="128"/>
      </rPr>
      <t>（詳述）</t>
    </r>
    <phoneticPr fontId="1"/>
  </si>
  <si>
    <t>Distance from vessel (m)</t>
    <phoneticPr fontId="1"/>
  </si>
  <si>
    <r>
      <rPr>
        <sz val="9"/>
        <rFont val="ＭＳ 明朝"/>
        <family val="1"/>
        <charset val="128"/>
      </rPr>
      <t>調査船から試料採取器具までの距離</t>
    </r>
    <rPh sb="0" eb="3">
      <t>チョウサセン</t>
    </rPh>
    <rPh sb="5" eb="9">
      <t>シリョウサイシュ</t>
    </rPh>
    <rPh sb="9" eb="11">
      <t>キグ</t>
    </rPh>
    <rPh sb="14" eb="16">
      <t>キョリ</t>
    </rPh>
    <phoneticPr fontId="1"/>
  </si>
  <si>
    <t>Lower end depth (Unit: m)</t>
    <phoneticPr fontId="1"/>
  </si>
  <si>
    <t>Lower end depth (m)</t>
    <phoneticPr fontId="1"/>
  </si>
  <si>
    <r>
      <rPr>
        <sz val="9"/>
        <rFont val="ＭＳ 明朝"/>
        <family val="1"/>
        <charset val="128"/>
      </rPr>
      <t>試料採取口の沈水深さ</t>
    </r>
    <rPh sb="0" eb="4">
      <t>シリョウサイシュ</t>
    </rPh>
    <rPh sb="4" eb="5">
      <t>クチ</t>
    </rPh>
    <rPh sb="6" eb="8">
      <t>チンスイ</t>
    </rPh>
    <rPh sb="8" eb="9">
      <t>フカ</t>
    </rPh>
    <phoneticPr fontId="1"/>
  </si>
  <si>
    <t>Percentage of lower end depth to water intake height (Unit: %)</t>
    <phoneticPr fontId="1"/>
  </si>
  <si>
    <t>Lower end depth (%)</t>
    <phoneticPr fontId="1"/>
  </si>
  <si>
    <r>
      <rPr>
        <sz val="9"/>
        <rFont val="ＭＳ 明朝"/>
        <family val="1"/>
        <charset val="128"/>
      </rPr>
      <t>試料採取口の高さに対する沈水深さの割合（</t>
    </r>
    <r>
      <rPr>
        <sz val="9"/>
        <rFont val="Times New Roman"/>
        <family val="1"/>
      </rPr>
      <t>%</t>
    </r>
    <r>
      <rPr>
        <sz val="9"/>
        <rFont val="ＭＳ 明朝"/>
        <family val="1"/>
        <charset val="128"/>
      </rPr>
      <t>）</t>
    </r>
    <rPh sb="0" eb="4">
      <t>シリョウサイシュ</t>
    </rPh>
    <rPh sb="4" eb="5">
      <t>クチ</t>
    </rPh>
    <rPh sb="6" eb="7">
      <t>タカ</t>
    </rPh>
    <rPh sb="9" eb="10">
      <t>タイ</t>
    </rPh>
    <rPh sb="12" eb="14">
      <t>チンスイ</t>
    </rPh>
    <rPh sb="14" eb="15">
      <t>フカ</t>
    </rPh>
    <rPh sb="17" eb="19">
      <t>ワリアイ</t>
    </rPh>
    <phoneticPr fontId="1"/>
  </si>
  <si>
    <r>
      <t>0.000</t>
    </r>
    <r>
      <rPr>
        <sz val="9"/>
        <rFont val="ＭＳ 明朝"/>
        <family val="1"/>
        <charset val="128"/>
      </rPr>
      <t>～</t>
    </r>
    <r>
      <rPr>
        <sz val="9"/>
        <rFont val="Times New Roman"/>
        <family val="1"/>
      </rPr>
      <t>100.000</t>
    </r>
    <phoneticPr fontId="1"/>
  </si>
  <si>
    <t>Whether or not there was any change in the lower end depth during sampling.</t>
    <phoneticPr fontId="1"/>
  </si>
  <si>
    <t>Lower end depth Change or not</t>
    <phoneticPr fontId="1"/>
  </si>
  <si>
    <r>
      <t>Changed</t>
    </r>
    <r>
      <rPr>
        <sz val="9"/>
        <rFont val="ＭＳ 明朝"/>
        <family val="1"/>
        <charset val="128"/>
      </rPr>
      <t>（詳述）、</t>
    </r>
    <r>
      <rPr>
        <sz val="9"/>
        <rFont val="Times New Roman"/>
        <family val="1"/>
      </rPr>
      <t>Not changed</t>
    </r>
    <rPh sb="8" eb="10">
      <t>ショウジュツ</t>
    </rPh>
    <phoneticPr fontId="1"/>
  </si>
  <si>
    <r>
      <rPr>
        <sz val="9"/>
        <rFont val="ＭＳ 明朝"/>
        <family val="1"/>
        <charset val="128"/>
      </rPr>
      <t>試料採取方角</t>
    </r>
    <rPh sb="0" eb="4">
      <t>シリョウサイシュ</t>
    </rPh>
    <rPh sb="4" eb="6">
      <t>ホウガク</t>
    </rPh>
    <phoneticPr fontId="1"/>
  </si>
  <si>
    <r>
      <t>N</t>
    </r>
    <r>
      <rPr>
        <sz val="9"/>
        <rFont val="ＭＳ 明朝"/>
        <family val="1"/>
        <charset val="128"/>
      </rPr>
      <t>、</t>
    </r>
    <r>
      <rPr>
        <sz val="9"/>
        <rFont val="Times New Roman"/>
        <family val="1"/>
      </rPr>
      <t>NNE</t>
    </r>
    <r>
      <rPr>
        <sz val="9"/>
        <rFont val="ＭＳ 明朝"/>
        <family val="1"/>
        <charset val="128"/>
      </rPr>
      <t>、・・・・、</t>
    </r>
    <r>
      <rPr>
        <sz val="9"/>
        <rFont val="Times New Roman"/>
        <family val="1"/>
      </rPr>
      <t>Other</t>
    </r>
    <r>
      <rPr>
        <sz val="9"/>
        <rFont val="ＭＳ 明朝"/>
        <family val="1"/>
        <charset val="128"/>
      </rPr>
      <t>（詳述）</t>
    </r>
    <phoneticPr fontId="1"/>
  </si>
  <si>
    <r>
      <rPr>
        <sz val="9"/>
        <rFont val="ＭＳ 明朝"/>
        <family val="1"/>
        <charset val="128"/>
      </rPr>
      <t>ブランク試験の実施状況</t>
    </r>
    <rPh sb="4" eb="6">
      <t>シケン</t>
    </rPh>
    <rPh sb="7" eb="9">
      <t>ジッシ</t>
    </rPh>
    <rPh sb="9" eb="11">
      <t>ジョウキョウ</t>
    </rPh>
    <phoneticPr fontId="1"/>
  </si>
  <si>
    <r>
      <t>Conducted</t>
    </r>
    <r>
      <rPr>
        <sz val="9"/>
        <rFont val="ＭＳ 明朝"/>
        <family val="1"/>
        <charset val="128"/>
      </rPr>
      <t>、</t>
    </r>
    <r>
      <rPr>
        <sz val="9"/>
        <rFont val="Times New Roman"/>
        <family val="1"/>
      </rPr>
      <t>Not conducted</t>
    </r>
    <phoneticPr fontId="1"/>
  </si>
  <si>
    <r>
      <rPr>
        <sz val="9"/>
        <rFont val="ＭＳ 明朝"/>
        <family val="1"/>
        <charset val="128"/>
      </rPr>
      <t>ブランク試験の結果</t>
    </r>
    <rPh sb="4" eb="6">
      <t>シケン</t>
    </rPh>
    <rPh sb="7" eb="9">
      <t>ケッカ</t>
    </rPh>
    <phoneticPr fontId="1"/>
  </si>
  <si>
    <t>Wind direction (degrees)</t>
    <phoneticPr fontId="1"/>
  </si>
  <si>
    <r>
      <rPr>
        <sz val="9"/>
        <rFont val="ＭＳ 明朝"/>
        <family val="1"/>
        <charset val="128"/>
      </rPr>
      <t>風向き</t>
    </r>
    <rPh sb="0" eb="2">
      <t>カザム</t>
    </rPh>
    <phoneticPr fontId="1"/>
  </si>
  <si>
    <t>Wind speed (m/s)</t>
    <phoneticPr fontId="1"/>
  </si>
  <si>
    <r>
      <rPr>
        <sz val="9"/>
        <rFont val="ＭＳ 明朝"/>
        <family val="1"/>
        <charset val="128"/>
      </rPr>
      <t>少数第</t>
    </r>
    <r>
      <rPr>
        <sz val="9"/>
        <rFont val="Times New Roman"/>
        <family val="1"/>
      </rPr>
      <t>1</t>
    </r>
    <r>
      <rPr>
        <sz val="9"/>
        <rFont val="ＭＳ 明朝"/>
        <family val="1"/>
        <charset val="128"/>
      </rPr>
      <t>位まで正の数</t>
    </r>
    <rPh sb="0" eb="2">
      <t>ショウスウ</t>
    </rPh>
    <rPh sb="2" eb="3">
      <t>ダイ</t>
    </rPh>
    <rPh sb="4" eb="5">
      <t>イ</t>
    </rPh>
    <phoneticPr fontId="1"/>
  </si>
  <si>
    <r>
      <rPr>
        <sz val="9"/>
        <rFont val="ＭＳ 明朝"/>
        <family val="1"/>
        <charset val="128"/>
      </rPr>
      <t>風速</t>
    </r>
    <rPh sb="0" eb="2">
      <t>フウソク</t>
    </rPh>
    <phoneticPr fontId="1"/>
  </si>
  <si>
    <r>
      <t>0.0</t>
    </r>
    <r>
      <rPr>
        <sz val="9"/>
        <rFont val="ＭＳ 明朝"/>
        <family val="1"/>
        <charset val="128"/>
      </rPr>
      <t>～</t>
    </r>
    <r>
      <rPr>
        <sz val="9"/>
        <rFont val="Times New Roman"/>
        <family val="1"/>
      </rPr>
      <t>99.9</t>
    </r>
    <phoneticPr fontId="1"/>
  </si>
  <si>
    <t>Significant wave height (m)</t>
    <phoneticPr fontId="1"/>
  </si>
  <si>
    <r>
      <rPr>
        <sz val="9"/>
        <rFont val="ＭＳ 明朝"/>
        <family val="1"/>
        <charset val="128"/>
      </rPr>
      <t>波高</t>
    </r>
    <rPh sb="0" eb="2">
      <t>ハコウ</t>
    </rPh>
    <phoneticPr fontId="1"/>
  </si>
  <si>
    <r>
      <t>0</t>
    </r>
    <r>
      <rPr>
        <sz val="9"/>
        <rFont val="ＭＳ 明朝"/>
        <family val="1"/>
        <charset val="128"/>
      </rPr>
      <t>～</t>
    </r>
    <r>
      <rPr>
        <sz val="9"/>
        <rFont val="Times New Roman"/>
        <family val="1"/>
      </rPr>
      <t>12</t>
    </r>
    <phoneticPr fontId="1"/>
  </si>
  <si>
    <r>
      <rPr>
        <sz val="9"/>
        <rFont val="ＭＳ 明朝"/>
        <family val="1"/>
        <charset val="128"/>
      </rPr>
      <t>船の安定状況</t>
    </r>
    <rPh sb="0" eb="1">
      <t>フネ</t>
    </rPh>
    <rPh sb="2" eb="6">
      <t>アンテイジョウキョウ</t>
    </rPh>
    <phoneticPr fontId="1"/>
  </si>
  <si>
    <r>
      <t xml:space="preserve">Sea surface temperature (Unit: </t>
    </r>
    <r>
      <rPr>
        <sz val="9"/>
        <rFont val="Segoe UI Symbol"/>
        <family val="1"/>
      </rPr>
      <t>℃</t>
    </r>
    <r>
      <rPr>
        <sz val="9"/>
        <rFont val="Times New Roman"/>
        <family val="1"/>
      </rPr>
      <t>)</t>
    </r>
    <phoneticPr fontId="1"/>
  </si>
  <si>
    <t>Sea surface temperature (degrees Celsius)</t>
    <phoneticPr fontId="1"/>
  </si>
  <si>
    <r>
      <rPr>
        <sz val="9"/>
        <rFont val="ＭＳ 明朝"/>
        <family val="1"/>
        <charset val="128"/>
      </rPr>
      <t>海表面の温度</t>
    </r>
    <rPh sb="0" eb="1">
      <t>カイ</t>
    </rPh>
    <rPh sb="1" eb="3">
      <t>ヒョウメン</t>
    </rPh>
    <rPh sb="4" eb="6">
      <t>オンド</t>
    </rPh>
    <phoneticPr fontId="1"/>
  </si>
  <si>
    <r>
      <rPr>
        <sz val="9"/>
        <rFont val="ＭＳ 明朝"/>
        <family val="1"/>
        <charset val="128"/>
      </rPr>
      <t>少数第</t>
    </r>
    <r>
      <rPr>
        <sz val="9"/>
        <rFont val="Times New Roman"/>
        <family val="1"/>
      </rPr>
      <t>2</t>
    </r>
    <r>
      <rPr>
        <sz val="9"/>
        <rFont val="ＭＳ 明朝"/>
        <family val="1"/>
        <charset val="128"/>
      </rPr>
      <t>位まで正の数</t>
    </r>
    <rPh sb="0" eb="2">
      <t>ショウスウ</t>
    </rPh>
    <rPh sb="2" eb="3">
      <t>ダイ</t>
    </rPh>
    <rPh sb="4" eb="5">
      <t>イ</t>
    </rPh>
    <phoneticPr fontId="1"/>
  </si>
  <si>
    <r>
      <rPr>
        <sz val="9"/>
        <rFont val="ＭＳ 明朝"/>
        <family val="1"/>
        <charset val="128"/>
      </rPr>
      <t>海表面の塩分</t>
    </r>
    <rPh sb="0" eb="3">
      <t>カイヒョウメン</t>
    </rPh>
    <rPh sb="4" eb="6">
      <t>エンブン</t>
    </rPh>
    <phoneticPr fontId="1"/>
  </si>
  <si>
    <r>
      <rPr>
        <sz val="9"/>
        <rFont val="ＭＳ 明朝"/>
        <family val="1"/>
        <charset val="128"/>
      </rPr>
      <t>海流の方角</t>
    </r>
    <rPh sb="0" eb="2">
      <t>カイリュウ</t>
    </rPh>
    <rPh sb="3" eb="5">
      <t>ホウガク</t>
    </rPh>
    <phoneticPr fontId="1"/>
  </si>
  <si>
    <t>Water current speed (knot)</t>
    <phoneticPr fontId="1"/>
  </si>
  <si>
    <r>
      <rPr>
        <sz val="9"/>
        <rFont val="ＭＳ 明朝"/>
        <family val="1"/>
        <charset val="128"/>
      </rPr>
      <t>海流の流速</t>
    </r>
    <rPh sb="0" eb="2">
      <t>カイリュウ</t>
    </rPh>
    <rPh sb="3" eb="5">
      <t>リュウソク</t>
    </rPh>
    <phoneticPr fontId="1"/>
  </si>
  <si>
    <r>
      <rPr>
        <sz val="9"/>
        <rFont val="ＭＳ 明朝"/>
        <family val="1"/>
        <charset val="128"/>
      </rPr>
      <t>その他水質</t>
    </r>
    <r>
      <rPr>
        <sz val="9"/>
        <rFont val="Times New Roman"/>
        <family val="1"/>
      </rPr>
      <t>1</t>
    </r>
    <rPh sb="2" eb="3">
      <t>タ</t>
    </rPh>
    <rPh sb="3" eb="5">
      <t>スイシツ</t>
    </rPh>
    <phoneticPr fontId="1"/>
  </si>
  <si>
    <r>
      <rPr>
        <sz val="9"/>
        <rFont val="ＭＳ 明朝"/>
        <family val="1"/>
        <charset val="128"/>
      </rPr>
      <t>その他水質</t>
    </r>
    <r>
      <rPr>
        <sz val="9"/>
        <rFont val="Times New Roman"/>
        <family val="1"/>
      </rPr>
      <t>2</t>
    </r>
    <rPh sb="2" eb="3">
      <t>タ</t>
    </rPh>
    <rPh sb="3" eb="5">
      <t>スイシツ</t>
    </rPh>
    <phoneticPr fontId="1"/>
  </si>
  <si>
    <r>
      <rPr>
        <sz val="9"/>
        <rFont val="ＭＳ 明朝"/>
        <family val="1"/>
        <charset val="128"/>
      </rPr>
      <t>その他水質</t>
    </r>
    <r>
      <rPr>
        <sz val="9"/>
        <rFont val="Times New Roman"/>
        <family val="1"/>
      </rPr>
      <t>3</t>
    </r>
    <rPh sb="2" eb="3">
      <t>タ</t>
    </rPh>
    <rPh sb="3" eb="5">
      <t>スイシツ</t>
    </rPh>
    <phoneticPr fontId="1"/>
  </si>
  <si>
    <r>
      <rPr>
        <sz val="9"/>
        <rFont val="ＭＳ 明朝"/>
        <family val="1"/>
        <charset val="128"/>
      </rPr>
      <t>その他水質</t>
    </r>
    <r>
      <rPr>
        <sz val="9"/>
        <rFont val="Times New Roman"/>
        <family val="1"/>
      </rPr>
      <t>4</t>
    </r>
    <rPh sb="2" eb="3">
      <t>タ</t>
    </rPh>
    <rPh sb="3" eb="5">
      <t>スイシツ</t>
    </rPh>
    <phoneticPr fontId="1"/>
  </si>
  <si>
    <r>
      <rPr>
        <sz val="9"/>
        <rFont val="ＭＳ 明朝"/>
        <family val="1"/>
        <charset val="128"/>
      </rPr>
      <t>海表面の浮遊物の状況</t>
    </r>
    <rPh sb="0" eb="3">
      <t>カイヒョウメン</t>
    </rPh>
    <rPh sb="4" eb="7">
      <t>フユウブツ</t>
    </rPh>
    <rPh sb="8" eb="10">
      <t>ジョウキョウ</t>
    </rPh>
    <phoneticPr fontId="1"/>
  </si>
  <si>
    <r>
      <rPr>
        <sz val="9"/>
        <rFont val="ＭＳ 明朝"/>
        <family val="1"/>
        <charset val="128"/>
      </rPr>
      <t>密度分離の実施有無</t>
    </r>
    <rPh sb="0" eb="4">
      <t>ミツドブンリ</t>
    </rPh>
    <rPh sb="5" eb="7">
      <t>ジッシ</t>
    </rPh>
    <rPh sb="7" eb="9">
      <t>ウム</t>
    </rPh>
    <phoneticPr fontId="1"/>
  </si>
  <si>
    <t>Concentration  for density separation (%)</t>
    <phoneticPr fontId="1"/>
  </si>
  <si>
    <t>Processing Time (min)</t>
    <phoneticPr fontId="1"/>
  </si>
  <si>
    <r>
      <t>0</t>
    </r>
    <r>
      <rPr>
        <sz val="9"/>
        <rFont val="ＭＳ 明朝"/>
        <family val="1"/>
        <charset val="128"/>
      </rPr>
      <t>～</t>
    </r>
    <r>
      <rPr>
        <sz val="9"/>
        <rFont val="Times New Roman"/>
        <family val="1"/>
      </rPr>
      <t>999</t>
    </r>
    <phoneticPr fontId="1"/>
  </si>
  <si>
    <r>
      <rPr>
        <sz val="9"/>
        <rFont val="ＭＳ 明朝"/>
        <family val="1"/>
        <charset val="128"/>
      </rPr>
      <t>生化学処理及び化学処理の実施有無</t>
    </r>
    <rPh sb="0" eb="3">
      <t>セイカガク</t>
    </rPh>
    <rPh sb="3" eb="5">
      <t>ショリ</t>
    </rPh>
    <rPh sb="5" eb="6">
      <t>オヨ</t>
    </rPh>
    <rPh sb="7" eb="9">
      <t>カガク</t>
    </rPh>
    <rPh sb="9" eb="11">
      <t>ショリ</t>
    </rPh>
    <rPh sb="12" eb="14">
      <t>ジッシ</t>
    </rPh>
    <rPh sb="14" eb="16">
      <t>ウム</t>
    </rPh>
    <phoneticPr fontId="1"/>
  </si>
  <si>
    <r>
      <t xml:space="preserve">Temperature during processing (Unit: </t>
    </r>
    <r>
      <rPr>
        <sz val="9"/>
        <rFont val="Segoe UI Symbol"/>
        <family val="1"/>
      </rPr>
      <t>℃</t>
    </r>
    <r>
      <rPr>
        <sz val="9"/>
        <rFont val="Times New Roman"/>
        <family val="1"/>
      </rPr>
      <t>)</t>
    </r>
    <phoneticPr fontId="1"/>
  </si>
  <si>
    <t>Temperature during processing  (degrees Celsius)</t>
    <phoneticPr fontId="1"/>
  </si>
  <si>
    <r>
      <t>0</t>
    </r>
    <r>
      <rPr>
        <sz val="9"/>
        <rFont val="ＭＳ 明朝"/>
        <family val="1"/>
        <charset val="128"/>
      </rPr>
      <t>～</t>
    </r>
    <r>
      <rPr>
        <sz val="9"/>
        <rFont val="Times New Roman"/>
        <family val="1"/>
      </rPr>
      <t>100</t>
    </r>
    <phoneticPr fontId="1"/>
  </si>
  <si>
    <r>
      <t>0</t>
    </r>
    <r>
      <rPr>
        <sz val="9"/>
        <rFont val="ＭＳ 明朝"/>
        <family val="1"/>
        <charset val="128"/>
      </rPr>
      <t>～</t>
    </r>
    <r>
      <rPr>
        <sz val="9"/>
        <rFont val="Times New Roman"/>
        <family val="1"/>
      </rPr>
      <t>9999</t>
    </r>
    <phoneticPr fontId="1"/>
  </si>
  <si>
    <r>
      <rPr>
        <sz val="9"/>
        <rFont val="ＭＳ 明朝"/>
        <family val="1"/>
        <charset val="128"/>
      </rPr>
      <t>試料分割の実施状況</t>
    </r>
    <rPh sb="0" eb="2">
      <t>シリョウ</t>
    </rPh>
    <rPh sb="2" eb="4">
      <t>ブンカツ</t>
    </rPh>
    <rPh sb="5" eb="7">
      <t>ジッシ</t>
    </rPh>
    <rPh sb="7" eb="9">
      <t>ジョウキョウ</t>
    </rPh>
    <phoneticPr fontId="1"/>
  </si>
  <si>
    <r>
      <rPr>
        <sz val="9"/>
        <rFont val="ＭＳ 明朝"/>
        <family val="1"/>
        <charset val="128"/>
      </rPr>
      <t>粒子分離の前処理の実施有無</t>
    </r>
    <rPh sb="0" eb="2">
      <t>リュウシ</t>
    </rPh>
    <rPh sb="2" eb="4">
      <t>ブンリ</t>
    </rPh>
    <rPh sb="5" eb="8">
      <t>マエショリ</t>
    </rPh>
    <rPh sb="9" eb="11">
      <t>ジッシ</t>
    </rPh>
    <rPh sb="11" eb="13">
      <t>ウム</t>
    </rPh>
    <phoneticPr fontId="1"/>
  </si>
  <si>
    <r>
      <rPr>
        <sz val="9"/>
        <rFont val="ＭＳ 明朝"/>
        <family val="1"/>
        <charset val="128"/>
      </rPr>
      <t>前処理の実施方法</t>
    </r>
    <rPh sb="0" eb="3">
      <t>マエショリ</t>
    </rPh>
    <rPh sb="4" eb="6">
      <t>ジッシ</t>
    </rPh>
    <rPh sb="6" eb="8">
      <t>ホウホウ</t>
    </rPh>
    <phoneticPr fontId="1"/>
  </si>
  <si>
    <r>
      <rPr>
        <sz val="9"/>
        <rFont val="ＭＳ 明朝"/>
        <family val="1"/>
        <charset val="128"/>
      </rPr>
      <t>実体顕微鏡を使用の有無</t>
    </r>
    <rPh sb="0" eb="5">
      <t>ジッタイケンビキョウ</t>
    </rPh>
    <rPh sb="6" eb="8">
      <t>シヨウ</t>
    </rPh>
    <rPh sb="9" eb="11">
      <t>ウム</t>
    </rPh>
    <phoneticPr fontId="1"/>
  </si>
  <si>
    <r>
      <t>Used</t>
    </r>
    <r>
      <rPr>
        <sz val="9"/>
        <rFont val="ＭＳ 明朝"/>
        <family val="1"/>
        <charset val="128"/>
      </rPr>
      <t>、</t>
    </r>
    <r>
      <rPr>
        <sz val="9"/>
        <rFont val="Times New Roman"/>
        <family val="1"/>
      </rPr>
      <t>Not used</t>
    </r>
    <phoneticPr fontId="1"/>
  </si>
  <si>
    <r>
      <rPr>
        <sz val="9"/>
        <rFont val="ＭＳ 明朝"/>
        <family val="1"/>
        <charset val="128"/>
      </rPr>
      <t>粒子サイズの計測方法</t>
    </r>
    <rPh sb="0" eb="2">
      <t>リュウシ</t>
    </rPh>
    <rPh sb="6" eb="8">
      <t>ケイソク</t>
    </rPh>
    <rPh sb="8" eb="10">
      <t>ホウホウ</t>
    </rPh>
    <phoneticPr fontId="1"/>
  </si>
  <si>
    <r>
      <rPr>
        <sz val="9"/>
        <rFont val="ＭＳ 明朝"/>
        <family val="1"/>
        <charset val="128"/>
      </rPr>
      <t>粒子材質の測定の有無</t>
    </r>
    <rPh sb="0" eb="2">
      <t>リュウシ</t>
    </rPh>
    <rPh sb="2" eb="4">
      <t>ザイシツ</t>
    </rPh>
    <rPh sb="5" eb="7">
      <t>ソクテイ</t>
    </rPh>
    <rPh sb="8" eb="10">
      <t>ウム</t>
    </rPh>
    <phoneticPr fontId="1"/>
  </si>
  <si>
    <r>
      <rPr>
        <sz val="9"/>
        <rFont val="ＭＳ 明朝"/>
        <family val="1"/>
        <charset val="128"/>
      </rPr>
      <t>材質測定方法</t>
    </r>
    <rPh sb="0" eb="2">
      <t>ザイシツ</t>
    </rPh>
    <rPh sb="2" eb="4">
      <t>ソクテイ</t>
    </rPh>
    <rPh sb="4" eb="6">
      <t>ホウホウ</t>
    </rPh>
    <phoneticPr fontId="1"/>
  </si>
  <si>
    <r>
      <rPr>
        <sz val="9"/>
        <rFont val="ＭＳ 明朝"/>
        <family val="1"/>
        <charset val="128"/>
      </rPr>
      <t>全粒子に占める材質測定の割合</t>
    </r>
    <rPh sb="0" eb="3">
      <t>ゼンリュウシ</t>
    </rPh>
    <rPh sb="4" eb="5">
      <t>シ</t>
    </rPh>
    <rPh sb="7" eb="9">
      <t>ザイシツ</t>
    </rPh>
    <rPh sb="9" eb="11">
      <t>ソクテイ</t>
    </rPh>
    <rPh sb="12" eb="14">
      <t>ワリアイ</t>
    </rPh>
    <phoneticPr fontId="1"/>
  </si>
  <si>
    <r>
      <t xml:space="preserve">Temperature of sample drying (Unit: </t>
    </r>
    <r>
      <rPr>
        <sz val="9"/>
        <rFont val="Segoe UI Symbol"/>
        <family val="1"/>
      </rPr>
      <t>℃</t>
    </r>
    <r>
      <rPr>
        <sz val="9"/>
        <rFont val="Times New Roman"/>
        <family val="1"/>
      </rPr>
      <t>)</t>
    </r>
    <phoneticPr fontId="1"/>
  </si>
  <si>
    <t>Temperature of sample drying (degrees Celsius)</t>
    <phoneticPr fontId="1"/>
  </si>
  <si>
    <r>
      <rPr>
        <sz val="9"/>
        <rFont val="ＭＳ 明朝"/>
        <family val="1"/>
        <charset val="128"/>
      </rPr>
      <t>乾燥温度</t>
    </r>
    <rPh sb="0" eb="4">
      <t>カンソウオンド</t>
    </rPh>
    <phoneticPr fontId="1"/>
  </si>
  <si>
    <t>Humidity of sample drying (%)</t>
    <phoneticPr fontId="1"/>
  </si>
  <si>
    <r>
      <rPr>
        <sz val="9"/>
        <rFont val="ＭＳ 明朝"/>
        <family val="1"/>
        <charset val="128"/>
      </rPr>
      <t>乾燥時の湿度</t>
    </r>
    <rPh sb="0" eb="3">
      <t>カンソウジ</t>
    </rPh>
    <rPh sb="4" eb="6">
      <t>シツド</t>
    </rPh>
    <phoneticPr fontId="1"/>
  </si>
  <si>
    <t>Processing time of sample drying (min)</t>
    <phoneticPr fontId="1"/>
  </si>
  <si>
    <r>
      <rPr>
        <sz val="9"/>
        <rFont val="ＭＳ 明朝"/>
        <family val="1"/>
        <charset val="128"/>
      </rPr>
      <t>粒子の重量測定方法</t>
    </r>
    <rPh sb="0" eb="2">
      <t>リュウシ</t>
    </rPh>
    <rPh sb="3" eb="5">
      <t>ジュウリョウ</t>
    </rPh>
    <rPh sb="5" eb="7">
      <t>ソクテイ</t>
    </rPh>
    <rPh sb="7" eb="9">
      <t>ホウホウ</t>
    </rPh>
    <phoneticPr fontId="1"/>
  </si>
  <si>
    <r>
      <rPr>
        <sz val="9"/>
        <rFont val="ＭＳ 明朝"/>
        <family val="1"/>
        <charset val="128"/>
      </rPr>
      <t>ブランク試験の有無</t>
    </r>
    <rPh sb="4" eb="6">
      <t>シケン</t>
    </rPh>
    <rPh sb="7" eb="9">
      <t>ウム</t>
    </rPh>
    <phoneticPr fontId="1"/>
  </si>
  <si>
    <r>
      <t>Conducted</t>
    </r>
    <r>
      <rPr>
        <sz val="9"/>
        <rFont val="ＭＳ 明朝"/>
        <family val="1"/>
        <charset val="128"/>
      </rPr>
      <t>（詳述）、</t>
    </r>
    <r>
      <rPr>
        <sz val="9"/>
        <rFont val="Times New Roman"/>
        <family val="1"/>
      </rPr>
      <t>Not conducted</t>
    </r>
    <rPh sb="10" eb="12">
      <t>ショウジュツ</t>
    </rPh>
    <phoneticPr fontId="1"/>
  </si>
  <si>
    <r>
      <rPr>
        <sz val="9"/>
        <rFont val="ＭＳ 明朝"/>
        <family val="1"/>
        <charset val="128"/>
      </rPr>
      <t>添加回収試験の有無</t>
    </r>
    <rPh sb="0" eb="6">
      <t>テンカカイシュウシケン</t>
    </rPh>
    <rPh sb="7" eb="9">
      <t>ウム</t>
    </rPh>
    <phoneticPr fontId="1"/>
  </si>
  <si>
    <t>Spiked recovery tests_Results (%)</t>
    <phoneticPr fontId="1"/>
  </si>
  <si>
    <r>
      <rPr>
        <sz val="9"/>
        <rFont val="ＭＳ 明朝"/>
        <family val="1"/>
        <charset val="128"/>
      </rPr>
      <t>添加回収試験の結果</t>
    </r>
    <rPh sb="0" eb="2">
      <t>テンカ</t>
    </rPh>
    <rPh sb="2" eb="6">
      <t>カイシュウシケン</t>
    </rPh>
    <rPh sb="7" eb="9">
      <t>ケッカ</t>
    </rPh>
    <phoneticPr fontId="1"/>
  </si>
  <si>
    <r>
      <t>5mm</t>
    </r>
    <r>
      <rPr>
        <sz val="9"/>
        <rFont val="ＭＳ 明朝"/>
        <family val="1"/>
        <charset val="128"/>
      </rPr>
      <t>未満の粒子数</t>
    </r>
    <rPh sb="3" eb="5">
      <t>ミマン</t>
    </rPh>
    <rPh sb="6" eb="9">
      <t>リュウシスウ</t>
    </rPh>
    <phoneticPr fontId="1"/>
  </si>
  <si>
    <r>
      <rPr>
        <sz val="9"/>
        <rFont val="ＭＳ 明朝"/>
        <family val="1"/>
        <charset val="128"/>
      </rPr>
      <t>正の数</t>
    </r>
    <rPh sb="0" eb="1">
      <t>セイ</t>
    </rPh>
    <rPh sb="2" eb="3">
      <t>スウ</t>
    </rPh>
    <phoneticPr fontId="1"/>
  </si>
  <si>
    <r>
      <t>5mm</t>
    </r>
    <r>
      <rPr>
        <sz val="9"/>
        <rFont val="ＭＳ 明朝"/>
        <family val="1"/>
        <charset val="128"/>
      </rPr>
      <t>未満の粒子数体積密度</t>
    </r>
    <rPh sb="9" eb="11">
      <t>タイセキ</t>
    </rPh>
    <rPh sb="11" eb="13">
      <t>ミツド</t>
    </rPh>
    <phoneticPr fontId="1"/>
  </si>
  <si>
    <r>
      <t>5mm</t>
    </r>
    <r>
      <rPr>
        <sz val="9"/>
        <rFont val="ＭＳ 明朝"/>
        <family val="1"/>
        <charset val="128"/>
      </rPr>
      <t>未満の粒子数面積密度</t>
    </r>
    <rPh sb="9" eb="11">
      <t>メンセキ</t>
    </rPh>
    <rPh sb="11" eb="13">
      <t>ミツド</t>
    </rPh>
    <phoneticPr fontId="1"/>
  </si>
  <si>
    <r>
      <t>5mm</t>
    </r>
    <r>
      <rPr>
        <sz val="9"/>
        <rFont val="ＭＳ 明朝"/>
        <family val="1"/>
        <charset val="128"/>
      </rPr>
      <t>未満の粒子重量</t>
    </r>
    <rPh sb="6" eb="8">
      <t>リュウシ</t>
    </rPh>
    <rPh sb="8" eb="10">
      <t>ジュウリョウ</t>
    </rPh>
    <phoneticPr fontId="1"/>
  </si>
  <si>
    <r>
      <t>5mm</t>
    </r>
    <r>
      <rPr>
        <sz val="9"/>
        <rFont val="ＭＳ 明朝"/>
        <family val="1"/>
        <charset val="128"/>
      </rPr>
      <t>未満の粒子重量体積密度</t>
    </r>
    <rPh sb="6" eb="8">
      <t>リュウシ</t>
    </rPh>
    <rPh sb="8" eb="10">
      <t>ジュウリョウ</t>
    </rPh>
    <rPh sb="10" eb="12">
      <t>タイセキ</t>
    </rPh>
    <rPh sb="12" eb="14">
      <t>ミツド</t>
    </rPh>
    <phoneticPr fontId="1"/>
  </si>
  <si>
    <r>
      <t>5mm</t>
    </r>
    <r>
      <rPr>
        <sz val="9"/>
        <rFont val="ＭＳ 明朝"/>
        <family val="1"/>
        <charset val="128"/>
      </rPr>
      <t>未満の重量重量面積密度</t>
    </r>
    <rPh sb="6" eb="8">
      <t>ジュウリョウ</t>
    </rPh>
    <rPh sb="8" eb="10">
      <t>ジュウリョウ</t>
    </rPh>
    <rPh sb="10" eb="12">
      <t>メンセキ</t>
    </rPh>
    <rPh sb="12" eb="14">
      <t>ミツド</t>
    </rPh>
    <phoneticPr fontId="1"/>
  </si>
  <si>
    <r>
      <t>1mm</t>
    </r>
    <r>
      <rPr>
        <sz val="9"/>
        <rFont val="ＭＳ 明朝"/>
        <family val="1"/>
        <charset val="128"/>
      </rPr>
      <t>以上</t>
    </r>
    <r>
      <rPr>
        <sz val="9"/>
        <rFont val="Times New Roman"/>
        <family val="1"/>
      </rPr>
      <t>5mm</t>
    </r>
    <r>
      <rPr>
        <sz val="9"/>
        <rFont val="ＭＳ 明朝"/>
        <family val="1"/>
        <charset val="128"/>
      </rPr>
      <t>未満の粒子数</t>
    </r>
    <rPh sb="3" eb="5">
      <t>イジョウ</t>
    </rPh>
    <rPh sb="8" eb="10">
      <t>ミマン</t>
    </rPh>
    <rPh sb="11" eb="14">
      <t>リュウシスウ</t>
    </rPh>
    <phoneticPr fontId="1"/>
  </si>
  <si>
    <r>
      <t>1mm</t>
    </r>
    <r>
      <rPr>
        <sz val="9"/>
        <rFont val="ＭＳ 明朝"/>
        <family val="1"/>
        <charset val="128"/>
      </rPr>
      <t>以上</t>
    </r>
    <r>
      <rPr>
        <sz val="9"/>
        <rFont val="Times New Roman"/>
        <family val="1"/>
      </rPr>
      <t>5mm</t>
    </r>
    <r>
      <rPr>
        <sz val="9"/>
        <rFont val="ＭＳ 明朝"/>
        <family val="1"/>
        <charset val="128"/>
      </rPr>
      <t>未満の粒子数体積密度</t>
    </r>
    <rPh sb="14" eb="16">
      <t>タイセキ</t>
    </rPh>
    <rPh sb="16" eb="18">
      <t>ミツド</t>
    </rPh>
    <phoneticPr fontId="1"/>
  </si>
  <si>
    <r>
      <t>1mm</t>
    </r>
    <r>
      <rPr>
        <sz val="9"/>
        <rFont val="ＭＳ 明朝"/>
        <family val="1"/>
        <charset val="128"/>
      </rPr>
      <t>以上</t>
    </r>
    <r>
      <rPr>
        <sz val="9"/>
        <rFont val="Times New Roman"/>
        <family val="1"/>
      </rPr>
      <t>5mm</t>
    </r>
    <r>
      <rPr>
        <sz val="9"/>
        <rFont val="ＭＳ 明朝"/>
        <family val="1"/>
        <charset val="128"/>
      </rPr>
      <t>未満の粒子数面積密度</t>
    </r>
    <rPh sb="14" eb="16">
      <t>メンセキ</t>
    </rPh>
    <rPh sb="16" eb="18">
      <t>ミツド</t>
    </rPh>
    <phoneticPr fontId="1"/>
  </si>
  <si>
    <r>
      <t>1mm</t>
    </r>
    <r>
      <rPr>
        <sz val="9"/>
        <rFont val="ＭＳ 明朝"/>
        <family val="1"/>
        <charset val="128"/>
      </rPr>
      <t>以上</t>
    </r>
    <r>
      <rPr>
        <sz val="9"/>
        <rFont val="Times New Roman"/>
        <family val="1"/>
      </rPr>
      <t>5mm</t>
    </r>
    <r>
      <rPr>
        <sz val="9"/>
        <rFont val="ＭＳ 明朝"/>
        <family val="1"/>
        <charset val="128"/>
      </rPr>
      <t>未満の粒子重量</t>
    </r>
    <rPh sb="11" eb="13">
      <t>リュウシ</t>
    </rPh>
    <rPh sb="13" eb="15">
      <t>ジュウリョウ</t>
    </rPh>
    <phoneticPr fontId="1"/>
  </si>
  <si>
    <r>
      <t>1mm</t>
    </r>
    <r>
      <rPr>
        <sz val="9"/>
        <rFont val="ＭＳ 明朝"/>
        <family val="1"/>
        <charset val="128"/>
      </rPr>
      <t>以上</t>
    </r>
    <r>
      <rPr>
        <sz val="9"/>
        <rFont val="Times New Roman"/>
        <family val="1"/>
      </rPr>
      <t>5mm</t>
    </r>
    <r>
      <rPr>
        <sz val="9"/>
        <rFont val="ＭＳ 明朝"/>
        <family val="1"/>
        <charset val="128"/>
      </rPr>
      <t>未満の粒子重量体積密度</t>
    </r>
    <rPh sb="11" eb="13">
      <t>リュウシ</t>
    </rPh>
    <rPh sb="13" eb="15">
      <t>ジュウリョウ</t>
    </rPh>
    <rPh sb="15" eb="17">
      <t>タイセキ</t>
    </rPh>
    <rPh sb="17" eb="19">
      <t>ミツド</t>
    </rPh>
    <phoneticPr fontId="1"/>
  </si>
  <si>
    <r>
      <t>1mm</t>
    </r>
    <r>
      <rPr>
        <sz val="9"/>
        <rFont val="ＭＳ 明朝"/>
        <family val="1"/>
        <charset val="128"/>
      </rPr>
      <t>以上</t>
    </r>
    <r>
      <rPr>
        <sz val="9"/>
        <rFont val="Times New Roman"/>
        <family val="1"/>
      </rPr>
      <t>5mm</t>
    </r>
    <r>
      <rPr>
        <sz val="9"/>
        <rFont val="ＭＳ 明朝"/>
        <family val="1"/>
        <charset val="128"/>
      </rPr>
      <t>未満の重量重量面積密度</t>
    </r>
    <rPh sb="11" eb="13">
      <t>ジュウリョウ</t>
    </rPh>
    <rPh sb="13" eb="15">
      <t>ジュウリョウ</t>
    </rPh>
    <rPh sb="15" eb="17">
      <t>メンセキ</t>
    </rPh>
    <rPh sb="17" eb="19">
      <t>ミツド</t>
    </rPh>
    <phoneticPr fontId="1"/>
  </si>
  <si>
    <r>
      <t>1mm</t>
    </r>
    <r>
      <rPr>
        <sz val="9"/>
        <rFont val="ＭＳ 明朝"/>
        <family val="1"/>
        <charset val="128"/>
      </rPr>
      <t>未満の粒子数</t>
    </r>
    <rPh sb="3" eb="5">
      <t>ミマン</t>
    </rPh>
    <rPh sb="6" eb="9">
      <t>リュウシスウ</t>
    </rPh>
    <phoneticPr fontId="1"/>
  </si>
  <si>
    <r>
      <t>1mm</t>
    </r>
    <r>
      <rPr>
        <sz val="9"/>
        <rFont val="ＭＳ 明朝"/>
        <family val="1"/>
        <charset val="128"/>
      </rPr>
      <t>未満の粒子数体積密度</t>
    </r>
    <rPh sb="9" eb="11">
      <t>タイセキ</t>
    </rPh>
    <rPh sb="11" eb="13">
      <t>ミツド</t>
    </rPh>
    <phoneticPr fontId="1"/>
  </si>
  <si>
    <r>
      <t>1mm</t>
    </r>
    <r>
      <rPr>
        <sz val="9"/>
        <rFont val="ＭＳ 明朝"/>
        <family val="1"/>
        <charset val="128"/>
      </rPr>
      <t>未満の粒子数面積密度</t>
    </r>
    <rPh sb="9" eb="11">
      <t>メンセキ</t>
    </rPh>
    <rPh sb="11" eb="13">
      <t>ミツド</t>
    </rPh>
    <phoneticPr fontId="1"/>
  </si>
  <si>
    <r>
      <t>1mm</t>
    </r>
    <r>
      <rPr>
        <sz val="9"/>
        <rFont val="ＭＳ 明朝"/>
        <family val="1"/>
        <charset val="128"/>
      </rPr>
      <t>未満の粒子重量</t>
    </r>
    <rPh sb="6" eb="8">
      <t>リュウシ</t>
    </rPh>
    <rPh sb="8" eb="10">
      <t>ジュウリョウ</t>
    </rPh>
    <phoneticPr fontId="1"/>
  </si>
  <si>
    <r>
      <t>1mm</t>
    </r>
    <r>
      <rPr>
        <sz val="9"/>
        <rFont val="ＭＳ 明朝"/>
        <family val="1"/>
        <charset val="128"/>
      </rPr>
      <t>未満の粒子重量体積密度</t>
    </r>
    <rPh sb="6" eb="8">
      <t>リュウシ</t>
    </rPh>
    <rPh sb="8" eb="10">
      <t>ジュウリョウ</t>
    </rPh>
    <rPh sb="10" eb="12">
      <t>タイセキ</t>
    </rPh>
    <rPh sb="12" eb="14">
      <t>ミツド</t>
    </rPh>
    <phoneticPr fontId="1"/>
  </si>
  <si>
    <r>
      <t>1mm</t>
    </r>
    <r>
      <rPr>
        <sz val="9"/>
        <rFont val="ＭＳ 明朝"/>
        <family val="1"/>
        <charset val="128"/>
      </rPr>
      <t>未満の重量重量面積密度</t>
    </r>
    <rPh sb="6" eb="8">
      <t>ジュウリョウ</t>
    </rPh>
    <rPh sb="8" eb="10">
      <t>ジュウリョウ</t>
    </rPh>
    <rPh sb="10" eb="12">
      <t>メンセキ</t>
    </rPh>
    <rPh sb="12" eb="14">
      <t>ミツド</t>
    </rPh>
    <phoneticPr fontId="1"/>
  </si>
  <si>
    <r>
      <t>5mm</t>
    </r>
    <r>
      <rPr>
        <sz val="9"/>
        <rFont val="ＭＳ 明朝"/>
        <family val="1"/>
        <charset val="128"/>
      </rPr>
      <t>以上の粒子数</t>
    </r>
    <rPh sb="3" eb="5">
      <t>イジョウ</t>
    </rPh>
    <rPh sb="6" eb="9">
      <t>リュウシスウ</t>
    </rPh>
    <phoneticPr fontId="1"/>
  </si>
  <si>
    <r>
      <t>5mm</t>
    </r>
    <r>
      <rPr>
        <sz val="9"/>
        <rFont val="ＭＳ 明朝"/>
        <family val="1"/>
        <charset val="128"/>
      </rPr>
      <t>以上の粒子数体積密度</t>
    </r>
    <rPh sb="3" eb="5">
      <t>イジョウ</t>
    </rPh>
    <rPh sb="9" eb="11">
      <t>タイセキ</t>
    </rPh>
    <rPh sb="11" eb="13">
      <t>ミツド</t>
    </rPh>
    <phoneticPr fontId="1"/>
  </si>
  <si>
    <r>
      <t>5mm</t>
    </r>
    <r>
      <rPr>
        <sz val="9"/>
        <rFont val="ＭＳ 明朝"/>
        <family val="1"/>
        <charset val="128"/>
      </rPr>
      <t>以上の粒子数面積密度</t>
    </r>
    <rPh sb="3" eb="5">
      <t>イジョウ</t>
    </rPh>
    <rPh sb="9" eb="11">
      <t>メンセキ</t>
    </rPh>
    <rPh sb="11" eb="13">
      <t>ミツド</t>
    </rPh>
    <phoneticPr fontId="1"/>
  </si>
  <si>
    <r>
      <t>5mm</t>
    </r>
    <r>
      <rPr>
        <sz val="9"/>
        <rFont val="ＭＳ 明朝"/>
        <family val="1"/>
        <charset val="128"/>
      </rPr>
      <t>以上の粒子重量</t>
    </r>
    <rPh sb="3" eb="5">
      <t>イジョウ</t>
    </rPh>
    <rPh sb="6" eb="8">
      <t>リュウシ</t>
    </rPh>
    <rPh sb="8" eb="10">
      <t>ジュウリョウ</t>
    </rPh>
    <phoneticPr fontId="1"/>
  </si>
  <si>
    <r>
      <t>5mm</t>
    </r>
    <r>
      <rPr>
        <sz val="9"/>
        <rFont val="ＭＳ 明朝"/>
        <family val="1"/>
        <charset val="128"/>
      </rPr>
      <t>以上の粒子重量体積密度</t>
    </r>
    <rPh sb="3" eb="5">
      <t>イジョウ</t>
    </rPh>
    <rPh sb="6" eb="8">
      <t>リュウシ</t>
    </rPh>
    <rPh sb="8" eb="10">
      <t>ジュウリョウ</t>
    </rPh>
    <rPh sb="10" eb="12">
      <t>タイセキ</t>
    </rPh>
    <rPh sb="12" eb="14">
      <t>ミツド</t>
    </rPh>
    <phoneticPr fontId="1"/>
  </si>
  <si>
    <r>
      <t>5mm</t>
    </r>
    <r>
      <rPr>
        <sz val="9"/>
        <rFont val="ＭＳ 明朝"/>
        <family val="1"/>
        <charset val="128"/>
      </rPr>
      <t>以上の重量重量面積密度</t>
    </r>
    <rPh sb="3" eb="5">
      <t>イジョウ</t>
    </rPh>
    <rPh sb="6" eb="8">
      <t>ジュウリョウ</t>
    </rPh>
    <rPh sb="8" eb="10">
      <t>ジュウリョウ</t>
    </rPh>
    <rPh sb="10" eb="12">
      <t>メンセキ</t>
    </rPh>
    <rPh sb="12" eb="14">
      <t>ミツド</t>
    </rPh>
    <phoneticPr fontId="1"/>
  </si>
  <si>
    <r>
      <t>5mm</t>
    </r>
    <r>
      <rPr>
        <sz val="9"/>
        <rFont val="ＭＳ 明朝"/>
        <family val="1"/>
        <charset val="128"/>
      </rPr>
      <t>未満の粒子形状分類</t>
    </r>
    <r>
      <rPr>
        <sz val="9"/>
        <rFont val="Times New Roman"/>
        <family val="1"/>
      </rPr>
      <t>1</t>
    </r>
    <rPh sb="3" eb="5">
      <t>ミマン</t>
    </rPh>
    <rPh sb="6" eb="8">
      <t>リュウシ</t>
    </rPh>
    <rPh sb="8" eb="10">
      <t>ケイジョウ</t>
    </rPh>
    <rPh sb="10" eb="12">
      <t>ブンルイ</t>
    </rPh>
    <phoneticPr fontId="1"/>
  </si>
  <si>
    <r>
      <t>0.0</t>
    </r>
    <r>
      <rPr>
        <sz val="9"/>
        <rFont val="ＭＳ 明朝"/>
        <family val="1"/>
        <charset val="128"/>
      </rPr>
      <t>～</t>
    </r>
    <r>
      <rPr>
        <sz val="9"/>
        <rFont val="Times New Roman"/>
        <family val="1"/>
      </rPr>
      <t>100.0</t>
    </r>
    <phoneticPr fontId="1"/>
  </si>
  <si>
    <r>
      <t>5mm</t>
    </r>
    <r>
      <rPr>
        <sz val="9"/>
        <rFont val="ＭＳ 明朝"/>
        <family val="1"/>
        <charset val="128"/>
      </rPr>
      <t>未満の粒子形状分類</t>
    </r>
    <r>
      <rPr>
        <sz val="9"/>
        <rFont val="Times New Roman"/>
        <family val="1"/>
      </rPr>
      <t>2</t>
    </r>
    <rPh sb="3" eb="5">
      <t>ミマン</t>
    </rPh>
    <rPh sb="6" eb="8">
      <t>リュウシ</t>
    </rPh>
    <rPh sb="8" eb="10">
      <t>ケイジョウ</t>
    </rPh>
    <rPh sb="10" eb="12">
      <t>ブンルイ</t>
    </rPh>
    <phoneticPr fontId="1"/>
  </si>
  <si>
    <r>
      <t>5mm</t>
    </r>
    <r>
      <rPr>
        <sz val="9"/>
        <rFont val="ＭＳ 明朝"/>
        <family val="1"/>
        <charset val="128"/>
      </rPr>
      <t>未満の粒子形状分類</t>
    </r>
    <r>
      <rPr>
        <sz val="9"/>
        <rFont val="Times New Roman"/>
        <family val="1"/>
      </rPr>
      <t>3</t>
    </r>
    <rPh sb="3" eb="5">
      <t>ミマン</t>
    </rPh>
    <rPh sb="6" eb="8">
      <t>リュウシ</t>
    </rPh>
    <rPh sb="8" eb="10">
      <t>ケイジョウ</t>
    </rPh>
    <rPh sb="10" eb="12">
      <t>ブンルイ</t>
    </rPh>
    <phoneticPr fontId="1"/>
  </si>
  <si>
    <r>
      <t>5mm</t>
    </r>
    <r>
      <rPr>
        <sz val="9"/>
        <rFont val="ＭＳ 明朝"/>
        <family val="1"/>
        <charset val="128"/>
      </rPr>
      <t>未満の粒子形状分類</t>
    </r>
    <r>
      <rPr>
        <sz val="9"/>
        <rFont val="Times New Roman"/>
        <family val="1"/>
      </rPr>
      <t>4</t>
    </r>
    <rPh sb="3" eb="5">
      <t>ミマン</t>
    </rPh>
    <rPh sb="6" eb="8">
      <t>リュウシ</t>
    </rPh>
    <rPh sb="8" eb="10">
      <t>ケイジョウ</t>
    </rPh>
    <rPh sb="10" eb="12">
      <t>ブンルイ</t>
    </rPh>
    <phoneticPr fontId="1"/>
  </si>
  <si>
    <r>
      <t>5mm</t>
    </r>
    <r>
      <rPr>
        <sz val="9"/>
        <rFont val="ＭＳ 明朝"/>
        <family val="1"/>
        <charset val="128"/>
      </rPr>
      <t>未満の粒子形状分類</t>
    </r>
    <r>
      <rPr>
        <sz val="9"/>
        <rFont val="Times New Roman"/>
        <family val="1"/>
      </rPr>
      <t>5</t>
    </r>
    <rPh sb="3" eb="5">
      <t>ミマン</t>
    </rPh>
    <rPh sb="6" eb="8">
      <t>リュウシ</t>
    </rPh>
    <rPh sb="8" eb="10">
      <t>ケイジョウ</t>
    </rPh>
    <rPh sb="10" eb="12">
      <t>ブンルイ</t>
    </rPh>
    <phoneticPr fontId="1"/>
  </si>
  <si>
    <r>
      <t>5mm</t>
    </r>
    <r>
      <rPr>
        <sz val="9"/>
        <rFont val="ＭＳ 明朝"/>
        <family val="1"/>
        <charset val="128"/>
      </rPr>
      <t>未満の粒子材質分類</t>
    </r>
    <r>
      <rPr>
        <sz val="9"/>
        <rFont val="Times New Roman"/>
        <family val="1"/>
      </rPr>
      <t>1</t>
    </r>
    <rPh sb="3" eb="5">
      <t>ミマン</t>
    </rPh>
    <rPh sb="6" eb="8">
      <t>リュウシ</t>
    </rPh>
    <rPh sb="10" eb="12">
      <t>ブンルイ</t>
    </rPh>
    <phoneticPr fontId="1"/>
  </si>
  <si>
    <r>
      <t>5mm</t>
    </r>
    <r>
      <rPr>
        <sz val="9"/>
        <rFont val="ＭＳ 明朝"/>
        <family val="1"/>
        <charset val="128"/>
      </rPr>
      <t>未満の粒子材質分類</t>
    </r>
    <r>
      <rPr>
        <sz val="9"/>
        <rFont val="Times New Roman"/>
        <family val="1"/>
      </rPr>
      <t>2</t>
    </r>
    <rPh sb="3" eb="5">
      <t>ミマン</t>
    </rPh>
    <rPh sb="6" eb="8">
      <t>リュウシ</t>
    </rPh>
    <rPh sb="10" eb="12">
      <t>ブンルイ</t>
    </rPh>
    <phoneticPr fontId="1"/>
  </si>
  <si>
    <r>
      <t>5mm</t>
    </r>
    <r>
      <rPr>
        <sz val="9"/>
        <rFont val="ＭＳ 明朝"/>
        <family val="1"/>
        <charset val="128"/>
      </rPr>
      <t>未満の粒子材質分類</t>
    </r>
    <r>
      <rPr>
        <sz val="9"/>
        <rFont val="Times New Roman"/>
        <family val="1"/>
      </rPr>
      <t>3</t>
    </r>
    <rPh sb="3" eb="5">
      <t>ミマン</t>
    </rPh>
    <rPh sb="6" eb="8">
      <t>リュウシ</t>
    </rPh>
    <rPh sb="10" eb="12">
      <t>ブンルイ</t>
    </rPh>
    <phoneticPr fontId="1"/>
  </si>
  <si>
    <r>
      <t>5mm</t>
    </r>
    <r>
      <rPr>
        <sz val="9"/>
        <rFont val="ＭＳ 明朝"/>
        <family val="1"/>
        <charset val="128"/>
      </rPr>
      <t>未満の粒子材質分類</t>
    </r>
    <r>
      <rPr>
        <sz val="9"/>
        <rFont val="Times New Roman"/>
        <family val="1"/>
      </rPr>
      <t>4</t>
    </r>
    <rPh sb="3" eb="5">
      <t>ミマン</t>
    </rPh>
    <rPh sb="6" eb="8">
      <t>リュウシ</t>
    </rPh>
    <rPh sb="10" eb="12">
      <t>ブンルイ</t>
    </rPh>
    <phoneticPr fontId="1"/>
  </si>
  <si>
    <r>
      <t>5mm</t>
    </r>
    <r>
      <rPr>
        <sz val="9"/>
        <rFont val="ＭＳ 明朝"/>
        <family val="1"/>
        <charset val="128"/>
      </rPr>
      <t>未満の粒子材質分類</t>
    </r>
    <r>
      <rPr>
        <sz val="9"/>
        <rFont val="Times New Roman"/>
        <family val="1"/>
      </rPr>
      <t>5</t>
    </r>
    <rPh sb="3" eb="5">
      <t>ミマン</t>
    </rPh>
    <rPh sb="6" eb="8">
      <t>リュウシ</t>
    </rPh>
    <rPh sb="10" eb="12">
      <t>ブンルイ</t>
    </rPh>
    <phoneticPr fontId="1"/>
  </si>
  <si>
    <r>
      <t>5mm</t>
    </r>
    <r>
      <rPr>
        <sz val="9"/>
        <rFont val="ＭＳ 明朝"/>
        <family val="1"/>
        <charset val="128"/>
      </rPr>
      <t>未満の粒子色分類</t>
    </r>
    <r>
      <rPr>
        <sz val="9"/>
        <rFont val="Times New Roman"/>
        <family val="1"/>
      </rPr>
      <t>1</t>
    </r>
    <rPh sb="3" eb="5">
      <t>ミマン</t>
    </rPh>
    <rPh sb="6" eb="8">
      <t>リュウシ</t>
    </rPh>
    <rPh sb="9" eb="11">
      <t>ブンルイ</t>
    </rPh>
    <phoneticPr fontId="1"/>
  </si>
  <si>
    <r>
      <t>5mm</t>
    </r>
    <r>
      <rPr>
        <sz val="9"/>
        <rFont val="ＭＳ 明朝"/>
        <family val="1"/>
        <charset val="128"/>
      </rPr>
      <t>未満の粒子色分類</t>
    </r>
    <r>
      <rPr>
        <sz val="9"/>
        <rFont val="Times New Roman"/>
        <family val="1"/>
      </rPr>
      <t>2</t>
    </r>
    <rPh sb="3" eb="5">
      <t>ミマン</t>
    </rPh>
    <rPh sb="6" eb="8">
      <t>リュウシ</t>
    </rPh>
    <rPh sb="9" eb="11">
      <t>ブンルイ</t>
    </rPh>
    <phoneticPr fontId="1"/>
  </si>
  <si>
    <r>
      <t>5mm</t>
    </r>
    <r>
      <rPr>
        <sz val="9"/>
        <rFont val="ＭＳ 明朝"/>
        <family val="1"/>
        <charset val="128"/>
      </rPr>
      <t>未満の粒子色分類</t>
    </r>
    <r>
      <rPr>
        <sz val="9"/>
        <rFont val="Times New Roman"/>
        <family val="1"/>
      </rPr>
      <t>3</t>
    </r>
    <rPh sb="3" eb="5">
      <t>ミマン</t>
    </rPh>
    <rPh sb="6" eb="8">
      <t>リュウシ</t>
    </rPh>
    <rPh sb="9" eb="11">
      <t>ブンルイ</t>
    </rPh>
    <phoneticPr fontId="1"/>
  </si>
  <si>
    <r>
      <t>5mm</t>
    </r>
    <r>
      <rPr>
        <sz val="9"/>
        <rFont val="ＭＳ 明朝"/>
        <family val="1"/>
        <charset val="128"/>
      </rPr>
      <t>未満の粒子色分類</t>
    </r>
    <r>
      <rPr>
        <sz val="9"/>
        <rFont val="Times New Roman"/>
        <family val="1"/>
      </rPr>
      <t>4</t>
    </r>
    <rPh sb="3" eb="5">
      <t>ミマン</t>
    </rPh>
    <rPh sb="6" eb="8">
      <t>リュウシ</t>
    </rPh>
    <rPh sb="9" eb="11">
      <t>ブンルイ</t>
    </rPh>
    <phoneticPr fontId="1"/>
  </si>
  <si>
    <r>
      <t>5mm</t>
    </r>
    <r>
      <rPr>
        <sz val="9"/>
        <rFont val="ＭＳ 明朝"/>
        <family val="1"/>
        <charset val="128"/>
      </rPr>
      <t>未満の粒子色分類</t>
    </r>
    <r>
      <rPr>
        <sz val="9"/>
        <rFont val="Times New Roman"/>
        <family val="1"/>
      </rPr>
      <t>5</t>
    </r>
    <rPh sb="3" eb="5">
      <t>ミマン</t>
    </rPh>
    <rPh sb="6" eb="8">
      <t>リュウシ</t>
    </rPh>
    <rPh sb="9" eb="11">
      <t>ブンルイ</t>
    </rPh>
    <phoneticPr fontId="1"/>
  </si>
  <si>
    <r>
      <t>1.0mm</t>
    </r>
    <r>
      <rPr>
        <sz val="9"/>
        <rFont val="Century"/>
        <family val="1"/>
      </rPr>
      <t>≤</t>
    </r>
    <r>
      <rPr>
        <sz val="9"/>
        <rFont val="Times New Roman"/>
        <family val="1"/>
      </rPr>
      <t>d&lt;5.0mm</t>
    </r>
    <phoneticPr fontId="1"/>
  </si>
  <si>
    <r>
      <t>1mm</t>
    </r>
    <r>
      <rPr>
        <sz val="9"/>
        <rFont val="ＭＳ 明朝"/>
        <family val="1"/>
        <charset val="128"/>
      </rPr>
      <t>以上</t>
    </r>
    <r>
      <rPr>
        <sz val="9"/>
        <rFont val="Times New Roman"/>
        <family val="1"/>
      </rPr>
      <t>5mm</t>
    </r>
    <r>
      <rPr>
        <sz val="9"/>
        <rFont val="ＭＳ 明朝"/>
        <family val="1"/>
        <charset val="128"/>
      </rPr>
      <t>未満の粒子形状分類</t>
    </r>
    <r>
      <rPr>
        <sz val="9"/>
        <rFont val="Times New Roman"/>
        <family val="1"/>
      </rPr>
      <t>1</t>
    </r>
    <rPh sb="11" eb="13">
      <t>リュウシ</t>
    </rPh>
    <rPh sb="13" eb="15">
      <t>ケイジョウ</t>
    </rPh>
    <rPh sb="15" eb="17">
      <t>ブンルイ</t>
    </rPh>
    <phoneticPr fontId="1"/>
  </si>
  <si>
    <r>
      <t>1mm</t>
    </r>
    <r>
      <rPr>
        <sz val="9"/>
        <rFont val="ＭＳ 明朝"/>
        <family val="1"/>
        <charset val="128"/>
      </rPr>
      <t>以上</t>
    </r>
    <r>
      <rPr>
        <sz val="9"/>
        <rFont val="Times New Roman"/>
        <family val="1"/>
      </rPr>
      <t>5mm</t>
    </r>
    <r>
      <rPr>
        <sz val="9"/>
        <rFont val="ＭＳ 明朝"/>
        <family val="1"/>
        <charset val="128"/>
      </rPr>
      <t>未満の粒子形状分類</t>
    </r>
    <r>
      <rPr>
        <sz val="9"/>
        <rFont val="Times New Roman"/>
        <family val="1"/>
      </rPr>
      <t>2</t>
    </r>
    <rPh sb="11" eb="13">
      <t>リュウシ</t>
    </rPh>
    <rPh sb="13" eb="15">
      <t>ケイジョウ</t>
    </rPh>
    <rPh sb="15" eb="17">
      <t>ブンルイ</t>
    </rPh>
    <phoneticPr fontId="1"/>
  </si>
  <si>
    <r>
      <t>1mm</t>
    </r>
    <r>
      <rPr>
        <sz val="9"/>
        <rFont val="ＭＳ 明朝"/>
        <family val="1"/>
        <charset val="128"/>
      </rPr>
      <t>以上</t>
    </r>
    <r>
      <rPr>
        <sz val="9"/>
        <rFont val="Times New Roman"/>
        <family val="1"/>
      </rPr>
      <t>5mm</t>
    </r>
    <r>
      <rPr>
        <sz val="9"/>
        <rFont val="ＭＳ 明朝"/>
        <family val="1"/>
        <charset val="128"/>
      </rPr>
      <t>未満の粒子形状分類</t>
    </r>
    <r>
      <rPr>
        <sz val="9"/>
        <rFont val="Times New Roman"/>
        <family val="1"/>
      </rPr>
      <t>3</t>
    </r>
    <rPh sb="11" eb="13">
      <t>リュウシ</t>
    </rPh>
    <rPh sb="13" eb="15">
      <t>ケイジョウ</t>
    </rPh>
    <rPh sb="15" eb="17">
      <t>ブンルイ</t>
    </rPh>
    <phoneticPr fontId="1"/>
  </si>
  <si>
    <r>
      <t>1mm</t>
    </r>
    <r>
      <rPr>
        <sz val="9"/>
        <rFont val="ＭＳ 明朝"/>
        <family val="1"/>
        <charset val="128"/>
      </rPr>
      <t>以上</t>
    </r>
    <r>
      <rPr>
        <sz val="9"/>
        <rFont val="Times New Roman"/>
        <family val="1"/>
      </rPr>
      <t>5mm</t>
    </r>
    <r>
      <rPr>
        <sz val="9"/>
        <rFont val="ＭＳ 明朝"/>
        <family val="1"/>
        <charset val="128"/>
      </rPr>
      <t>未満の粒子形状分類</t>
    </r>
    <r>
      <rPr>
        <sz val="9"/>
        <rFont val="Times New Roman"/>
        <family val="1"/>
      </rPr>
      <t>4</t>
    </r>
    <rPh sb="11" eb="13">
      <t>リュウシ</t>
    </rPh>
    <rPh sb="13" eb="15">
      <t>ケイジョウ</t>
    </rPh>
    <rPh sb="15" eb="17">
      <t>ブンルイ</t>
    </rPh>
    <phoneticPr fontId="1"/>
  </si>
  <si>
    <r>
      <t>1mm</t>
    </r>
    <r>
      <rPr>
        <sz val="9"/>
        <rFont val="ＭＳ 明朝"/>
        <family val="1"/>
        <charset val="128"/>
      </rPr>
      <t>以上</t>
    </r>
    <r>
      <rPr>
        <sz val="9"/>
        <rFont val="Times New Roman"/>
        <family val="1"/>
      </rPr>
      <t>5mm</t>
    </r>
    <r>
      <rPr>
        <sz val="9"/>
        <rFont val="ＭＳ 明朝"/>
        <family val="1"/>
        <charset val="128"/>
      </rPr>
      <t>未満の粒子形状分類</t>
    </r>
    <r>
      <rPr>
        <sz val="9"/>
        <rFont val="Times New Roman"/>
        <family val="1"/>
      </rPr>
      <t>5</t>
    </r>
    <rPh sb="11" eb="13">
      <t>リュウシ</t>
    </rPh>
    <rPh sb="13" eb="15">
      <t>ケイジョウ</t>
    </rPh>
    <rPh sb="15" eb="17">
      <t>ブンルイ</t>
    </rPh>
    <phoneticPr fontId="1"/>
  </si>
  <si>
    <r>
      <t>1mm</t>
    </r>
    <r>
      <rPr>
        <sz val="9"/>
        <rFont val="ＭＳ 明朝"/>
        <family val="1"/>
        <charset val="128"/>
      </rPr>
      <t>以上</t>
    </r>
    <r>
      <rPr>
        <sz val="9"/>
        <rFont val="Times New Roman"/>
        <family val="1"/>
      </rPr>
      <t>5mm</t>
    </r>
    <r>
      <rPr>
        <sz val="9"/>
        <rFont val="ＭＳ 明朝"/>
        <family val="1"/>
        <charset val="128"/>
      </rPr>
      <t>未満の粒子材質分類</t>
    </r>
    <r>
      <rPr>
        <sz val="9"/>
        <rFont val="Times New Roman"/>
        <family val="1"/>
      </rPr>
      <t>1</t>
    </r>
    <rPh sb="11" eb="13">
      <t>リュウシ</t>
    </rPh>
    <rPh sb="15" eb="17">
      <t>ブンルイ</t>
    </rPh>
    <phoneticPr fontId="1"/>
  </si>
  <si>
    <r>
      <t>1mm</t>
    </r>
    <r>
      <rPr>
        <sz val="9"/>
        <rFont val="ＭＳ 明朝"/>
        <family val="1"/>
        <charset val="128"/>
      </rPr>
      <t>以上</t>
    </r>
    <r>
      <rPr>
        <sz val="9"/>
        <rFont val="Times New Roman"/>
        <family val="1"/>
      </rPr>
      <t>5mm</t>
    </r>
    <r>
      <rPr>
        <sz val="9"/>
        <rFont val="ＭＳ 明朝"/>
        <family val="1"/>
        <charset val="128"/>
      </rPr>
      <t>未満の粒子材質分類</t>
    </r>
    <r>
      <rPr>
        <sz val="9"/>
        <rFont val="Times New Roman"/>
        <family val="1"/>
      </rPr>
      <t>2</t>
    </r>
    <rPh sb="11" eb="13">
      <t>リュウシ</t>
    </rPh>
    <rPh sb="15" eb="17">
      <t>ブンルイ</t>
    </rPh>
    <phoneticPr fontId="1"/>
  </si>
  <si>
    <r>
      <t>1mm</t>
    </r>
    <r>
      <rPr>
        <sz val="9"/>
        <rFont val="ＭＳ 明朝"/>
        <family val="1"/>
        <charset val="128"/>
      </rPr>
      <t>以上</t>
    </r>
    <r>
      <rPr>
        <sz val="9"/>
        <rFont val="Times New Roman"/>
        <family val="1"/>
      </rPr>
      <t>5mm</t>
    </r>
    <r>
      <rPr>
        <sz val="9"/>
        <rFont val="ＭＳ 明朝"/>
        <family val="1"/>
        <charset val="128"/>
      </rPr>
      <t>未満の粒子材質分類</t>
    </r>
    <r>
      <rPr>
        <sz val="9"/>
        <rFont val="Times New Roman"/>
        <family val="1"/>
      </rPr>
      <t>3</t>
    </r>
    <rPh sb="11" eb="13">
      <t>リュウシ</t>
    </rPh>
    <rPh sb="15" eb="17">
      <t>ブンルイ</t>
    </rPh>
    <phoneticPr fontId="1"/>
  </si>
  <si>
    <r>
      <t>1mm</t>
    </r>
    <r>
      <rPr>
        <sz val="9"/>
        <rFont val="ＭＳ 明朝"/>
        <family val="1"/>
        <charset val="128"/>
      </rPr>
      <t>以上</t>
    </r>
    <r>
      <rPr>
        <sz val="9"/>
        <rFont val="Times New Roman"/>
        <family val="1"/>
      </rPr>
      <t>5mm</t>
    </r>
    <r>
      <rPr>
        <sz val="9"/>
        <rFont val="ＭＳ 明朝"/>
        <family val="1"/>
        <charset val="128"/>
      </rPr>
      <t>未満の粒子材質分類</t>
    </r>
    <r>
      <rPr>
        <sz val="9"/>
        <rFont val="Times New Roman"/>
        <family val="1"/>
      </rPr>
      <t>4</t>
    </r>
    <rPh sb="11" eb="13">
      <t>リュウシ</t>
    </rPh>
    <rPh sb="15" eb="17">
      <t>ブンルイ</t>
    </rPh>
    <phoneticPr fontId="1"/>
  </si>
  <si>
    <r>
      <t>1mm</t>
    </r>
    <r>
      <rPr>
        <sz val="9"/>
        <rFont val="ＭＳ 明朝"/>
        <family val="1"/>
        <charset val="128"/>
      </rPr>
      <t>以上</t>
    </r>
    <r>
      <rPr>
        <sz val="9"/>
        <rFont val="Times New Roman"/>
        <family val="1"/>
      </rPr>
      <t>5mm</t>
    </r>
    <r>
      <rPr>
        <sz val="9"/>
        <rFont val="ＭＳ 明朝"/>
        <family val="1"/>
        <charset val="128"/>
      </rPr>
      <t>未満の粒子材質分類</t>
    </r>
    <r>
      <rPr>
        <sz val="9"/>
        <rFont val="Times New Roman"/>
        <family val="1"/>
      </rPr>
      <t>5</t>
    </r>
    <rPh sb="11" eb="13">
      <t>リュウシ</t>
    </rPh>
    <rPh sb="15" eb="17">
      <t>ブンルイ</t>
    </rPh>
    <phoneticPr fontId="1"/>
  </si>
  <si>
    <r>
      <t>1mm</t>
    </r>
    <r>
      <rPr>
        <sz val="9"/>
        <rFont val="ＭＳ 明朝"/>
        <family val="1"/>
        <charset val="128"/>
      </rPr>
      <t>以上</t>
    </r>
    <r>
      <rPr>
        <sz val="9"/>
        <rFont val="Times New Roman"/>
        <family val="1"/>
      </rPr>
      <t>5mm</t>
    </r>
    <r>
      <rPr>
        <sz val="9"/>
        <rFont val="ＭＳ 明朝"/>
        <family val="1"/>
        <charset val="128"/>
      </rPr>
      <t>未満の粒子色分類</t>
    </r>
    <r>
      <rPr>
        <sz val="9"/>
        <rFont val="Times New Roman"/>
        <family val="1"/>
      </rPr>
      <t>1</t>
    </r>
    <rPh sb="11" eb="13">
      <t>リュウシ</t>
    </rPh>
    <rPh sb="14" eb="16">
      <t>ブンルイ</t>
    </rPh>
    <phoneticPr fontId="1"/>
  </si>
  <si>
    <r>
      <t>1mm</t>
    </r>
    <r>
      <rPr>
        <sz val="9"/>
        <rFont val="ＭＳ 明朝"/>
        <family val="1"/>
        <charset val="128"/>
      </rPr>
      <t>以上</t>
    </r>
    <r>
      <rPr>
        <sz val="9"/>
        <rFont val="Times New Roman"/>
        <family val="1"/>
      </rPr>
      <t>5mm</t>
    </r>
    <r>
      <rPr>
        <sz val="9"/>
        <rFont val="ＭＳ 明朝"/>
        <family val="1"/>
        <charset val="128"/>
      </rPr>
      <t>未満の粒子色分類</t>
    </r>
    <r>
      <rPr>
        <sz val="9"/>
        <rFont val="Times New Roman"/>
        <family val="1"/>
      </rPr>
      <t>2</t>
    </r>
    <rPh sb="11" eb="13">
      <t>リュウシ</t>
    </rPh>
    <rPh sb="14" eb="16">
      <t>ブンルイ</t>
    </rPh>
    <phoneticPr fontId="1"/>
  </si>
  <si>
    <r>
      <t>1mm</t>
    </r>
    <r>
      <rPr>
        <sz val="9"/>
        <rFont val="ＭＳ 明朝"/>
        <family val="1"/>
        <charset val="128"/>
      </rPr>
      <t>以上</t>
    </r>
    <r>
      <rPr>
        <sz val="9"/>
        <rFont val="Times New Roman"/>
        <family val="1"/>
      </rPr>
      <t>5mm</t>
    </r>
    <r>
      <rPr>
        <sz val="9"/>
        <rFont val="ＭＳ 明朝"/>
        <family val="1"/>
        <charset val="128"/>
      </rPr>
      <t>未満の粒子色分類</t>
    </r>
    <r>
      <rPr>
        <sz val="9"/>
        <rFont val="Times New Roman"/>
        <family val="1"/>
      </rPr>
      <t>3</t>
    </r>
    <rPh sb="11" eb="13">
      <t>リュウシ</t>
    </rPh>
    <rPh sb="14" eb="16">
      <t>ブンルイ</t>
    </rPh>
    <phoneticPr fontId="1"/>
  </si>
  <si>
    <r>
      <t>1mm</t>
    </r>
    <r>
      <rPr>
        <sz val="9"/>
        <rFont val="ＭＳ 明朝"/>
        <family val="1"/>
        <charset val="128"/>
      </rPr>
      <t>以上</t>
    </r>
    <r>
      <rPr>
        <sz val="9"/>
        <rFont val="Times New Roman"/>
        <family val="1"/>
      </rPr>
      <t>5mm</t>
    </r>
    <r>
      <rPr>
        <sz val="9"/>
        <rFont val="ＭＳ 明朝"/>
        <family val="1"/>
        <charset val="128"/>
      </rPr>
      <t>未満の粒子色分類</t>
    </r>
    <r>
      <rPr>
        <sz val="9"/>
        <rFont val="Times New Roman"/>
        <family val="1"/>
      </rPr>
      <t>4</t>
    </r>
    <rPh sb="11" eb="13">
      <t>リュウシ</t>
    </rPh>
    <rPh sb="14" eb="16">
      <t>ブンルイ</t>
    </rPh>
    <phoneticPr fontId="1"/>
  </si>
  <si>
    <r>
      <t>1mm</t>
    </r>
    <r>
      <rPr>
        <sz val="9"/>
        <rFont val="ＭＳ 明朝"/>
        <family val="1"/>
        <charset val="128"/>
      </rPr>
      <t>以上</t>
    </r>
    <r>
      <rPr>
        <sz val="9"/>
        <rFont val="Times New Roman"/>
        <family val="1"/>
      </rPr>
      <t>5mm</t>
    </r>
    <r>
      <rPr>
        <sz val="9"/>
        <rFont val="ＭＳ 明朝"/>
        <family val="1"/>
        <charset val="128"/>
      </rPr>
      <t>未満の粒子色分類</t>
    </r>
    <r>
      <rPr>
        <sz val="9"/>
        <rFont val="Times New Roman"/>
        <family val="1"/>
      </rPr>
      <t>5</t>
    </r>
    <rPh sb="11" eb="13">
      <t>リュウシ</t>
    </rPh>
    <rPh sb="14" eb="16">
      <t>ブンルイ</t>
    </rPh>
    <phoneticPr fontId="1"/>
  </si>
  <si>
    <r>
      <t>1mm</t>
    </r>
    <r>
      <rPr>
        <sz val="9"/>
        <rFont val="ＭＳ 明朝"/>
        <family val="1"/>
        <charset val="128"/>
      </rPr>
      <t>未満の粒子形状分類</t>
    </r>
    <r>
      <rPr>
        <sz val="9"/>
        <rFont val="Times New Roman"/>
        <family val="1"/>
      </rPr>
      <t>1</t>
    </r>
    <rPh sb="6" eb="8">
      <t>リュウシ</t>
    </rPh>
    <rPh sb="8" eb="10">
      <t>ケイジョウ</t>
    </rPh>
    <rPh sb="10" eb="12">
      <t>ブンルイ</t>
    </rPh>
    <phoneticPr fontId="1"/>
  </si>
  <si>
    <r>
      <t>1mm</t>
    </r>
    <r>
      <rPr>
        <sz val="9"/>
        <rFont val="ＭＳ 明朝"/>
        <family val="1"/>
        <charset val="128"/>
      </rPr>
      <t>未満の粒子形状分類</t>
    </r>
    <r>
      <rPr>
        <sz val="9"/>
        <rFont val="Times New Roman"/>
        <family val="1"/>
      </rPr>
      <t>2</t>
    </r>
    <rPh sb="6" eb="8">
      <t>リュウシ</t>
    </rPh>
    <rPh sb="8" eb="10">
      <t>ケイジョウ</t>
    </rPh>
    <rPh sb="10" eb="12">
      <t>ブンルイ</t>
    </rPh>
    <phoneticPr fontId="1"/>
  </si>
  <si>
    <r>
      <t>1mm</t>
    </r>
    <r>
      <rPr>
        <sz val="9"/>
        <rFont val="ＭＳ 明朝"/>
        <family val="1"/>
        <charset val="128"/>
      </rPr>
      <t>未満の粒子形状分類</t>
    </r>
    <r>
      <rPr>
        <sz val="9"/>
        <rFont val="Times New Roman"/>
        <family val="1"/>
      </rPr>
      <t>3</t>
    </r>
    <rPh sb="6" eb="8">
      <t>リュウシ</t>
    </rPh>
    <rPh sb="8" eb="10">
      <t>ケイジョウ</t>
    </rPh>
    <rPh sb="10" eb="12">
      <t>ブンルイ</t>
    </rPh>
    <phoneticPr fontId="1"/>
  </si>
  <si>
    <r>
      <t>1mm</t>
    </r>
    <r>
      <rPr>
        <sz val="9"/>
        <rFont val="ＭＳ 明朝"/>
        <family val="1"/>
        <charset val="128"/>
      </rPr>
      <t>未満の粒子形状分類</t>
    </r>
    <r>
      <rPr>
        <sz val="9"/>
        <rFont val="Times New Roman"/>
        <family val="1"/>
      </rPr>
      <t>4</t>
    </r>
    <rPh sb="6" eb="8">
      <t>リュウシ</t>
    </rPh>
    <rPh sb="8" eb="10">
      <t>ケイジョウ</t>
    </rPh>
    <rPh sb="10" eb="12">
      <t>ブンルイ</t>
    </rPh>
    <phoneticPr fontId="1"/>
  </si>
  <si>
    <r>
      <t>1mm</t>
    </r>
    <r>
      <rPr>
        <sz val="9"/>
        <rFont val="ＭＳ 明朝"/>
        <family val="1"/>
        <charset val="128"/>
      </rPr>
      <t>未満の粒子形状分類</t>
    </r>
    <r>
      <rPr>
        <sz val="9"/>
        <rFont val="Times New Roman"/>
        <family val="1"/>
      </rPr>
      <t>5</t>
    </r>
    <rPh sb="6" eb="8">
      <t>リュウシ</t>
    </rPh>
    <rPh sb="8" eb="10">
      <t>ケイジョウ</t>
    </rPh>
    <rPh sb="10" eb="12">
      <t>ブンルイ</t>
    </rPh>
    <phoneticPr fontId="1"/>
  </si>
  <si>
    <r>
      <t>1mm</t>
    </r>
    <r>
      <rPr>
        <sz val="9"/>
        <rFont val="ＭＳ 明朝"/>
        <family val="1"/>
        <charset val="128"/>
      </rPr>
      <t>未満の粒子材質分類</t>
    </r>
    <r>
      <rPr>
        <sz val="9"/>
        <rFont val="Times New Roman"/>
        <family val="1"/>
      </rPr>
      <t>1</t>
    </r>
    <rPh sb="6" eb="8">
      <t>リュウシ</t>
    </rPh>
    <rPh sb="10" eb="12">
      <t>ブンルイ</t>
    </rPh>
    <phoneticPr fontId="1"/>
  </si>
  <si>
    <r>
      <t>1mm</t>
    </r>
    <r>
      <rPr>
        <sz val="9"/>
        <rFont val="ＭＳ 明朝"/>
        <family val="1"/>
        <charset val="128"/>
      </rPr>
      <t>未満の粒子材質分類</t>
    </r>
    <r>
      <rPr>
        <sz val="9"/>
        <rFont val="Times New Roman"/>
        <family val="1"/>
      </rPr>
      <t>2</t>
    </r>
    <rPh sb="6" eb="8">
      <t>リュウシ</t>
    </rPh>
    <rPh sb="10" eb="12">
      <t>ブンルイ</t>
    </rPh>
    <phoneticPr fontId="1"/>
  </si>
  <si>
    <r>
      <t>1mm</t>
    </r>
    <r>
      <rPr>
        <sz val="9"/>
        <rFont val="ＭＳ 明朝"/>
        <family val="1"/>
        <charset val="128"/>
      </rPr>
      <t>未満の粒子材質分類</t>
    </r>
    <r>
      <rPr>
        <sz val="9"/>
        <rFont val="Times New Roman"/>
        <family val="1"/>
      </rPr>
      <t>3</t>
    </r>
    <rPh sb="6" eb="8">
      <t>リュウシ</t>
    </rPh>
    <rPh sb="10" eb="12">
      <t>ブンルイ</t>
    </rPh>
    <phoneticPr fontId="1"/>
  </si>
  <si>
    <r>
      <t>1mm</t>
    </r>
    <r>
      <rPr>
        <sz val="9"/>
        <rFont val="ＭＳ 明朝"/>
        <family val="1"/>
        <charset val="128"/>
      </rPr>
      <t>未満の粒子材質分類</t>
    </r>
    <r>
      <rPr>
        <sz val="9"/>
        <rFont val="Times New Roman"/>
        <family val="1"/>
      </rPr>
      <t>4</t>
    </r>
    <rPh sb="6" eb="8">
      <t>リュウシ</t>
    </rPh>
    <rPh sb="10" eb="12">
      <t>ブンルイ</t>
    </rPh>
    <phoneticPr fontId="1"/>
  </si>
  <si>
    <r>
      <t>1mm</t>
    </r>
    <r>
      <rPr>
        <sz val="9"/>
        <rFont val="ＭＳ 明朝"/>
        <family val="1"/>
        <charset val="128"/>
      </rPr>
      <t>未満の粒子材質分類</t>
    </r>
    <r>
      <rPr>
        <sz val="9"/>
        <rFont val="Times New Roman"/>
        <family val="1"/>
      </rPr>
      <t>5</t>
    </r>
    <rPh sb="6" eb="8">
      <t>リュウシ</t>
    </rPh>
    <rPh sb="10" eb="12">
      <t>ブンルイ</t>
    </rPh>
    <phoneticPr fontId="1"/>
  </si>
  <si>
    <r>
      <t>1mm</t>
    </r>
    <r>
      <rPr>
        <sz val="9"/>
        <rFont val="ＭＳ 明朝"/>
        <family val="1"/>
        <charset val="128"/>
      </rPr>
      <t>未満の粒子色分類</t>
    </r>
    <r>
      <rPr>
        <sz val="9"/>
        <rFont val="Times New Roman"/>
        <family val="1"/>
      </rPr>
      <t>1</t>
    </r>
    <rPh sb="6" eb="8">
      <t>リュウシ</t>
    </rPh>
    <rPh sb="9" eb="11">
      <t>ブンルイ</t>
    </rPh>
    <phoneticPr fontId="1"/>
  </si>
  <si>
    <r>
      <t>1mm</t>
    </r>
    <r>
      <rPr>
        <sz val="9"/>
        <rFont val="ＭＳ 明朝"/>
        <family val="1"/>
        <charset val="128"/>
      </rPr>
      <t>未満の粒子色分類</t>
    </r>
    <r>
      <rPr>
        <sz val="9"/>
        <rFont val="Times New Roman"/>
        <family val="1"/>
      </rPr>
      <t>2</t>
    </r>
    <rPh sb="6" eb="8">
      <t>リュウシ</t>
    </rPh>
    <rPh sb="9" eb="11">
      <t>ブンルイ</t>
    </rPh>
    <phoneticPr fontId="1"/>
  </si>
  <si>
    <r>
      <t>1mm</t>
    </r>
    <r>
      <rPr>
        <sz val="9"/>
        <rFont val="ＭＳ 明朝"/>
        <family val="1"/>
        <charset val="128"/>
      </rPr>
      <t>未満の粒子色分類</t>
    </r>
    <r>
      <rPr>
        <sz val="9"/>
        <rFont val="Times New Roman"/>
        <family val="1"/>
      </rPr>
      <t>3</t>
    </r>
    <rPh sb="6" eb="8">
      <t>リュウシ</t>
    </rPh>
    <rPh sb="9" eb="11">
      <t>ブンルイ</t>
    </rPh>
    <phoneticPr fontId="1"/>
  </si>
  <si>
    <r>
      <t>1mm</t>
    </r>
    <r>
      <rPr>
        <sz val="9"/>
        <rFont val="ＭＳ 明朝"/>
        <family val="1"/>
        <charset val="128"/>
      </rPr>
      <t>未満の粒子色分類</t>
    </r>
    <r>
      <rPr>
        <sz val="9"/>
        <rFont val="Times New Roman"/>
        <family val="1"/>
      </rPr>
      <t>4</t>
    </r>
    <rPh sb="6" eb="8">
      <t>リュウシ</t>
    </rPh>
    <rPh sb="9" eb="11">
      <t>ブンルイ</t>
    </rPh>
    <phoneticPr fontId="1"/>
  </si>
  <si>
    <r>
      <t>1mm</t>
    </r>
    <r>
      <rPr>
        <sz val="9"/>
        <rFont val="ＭＳ 明朝"/>
        <family val="1"/>
        <charset val="128"/>
      </rPr>
      <t>未満の粒子色分類</t>
    </r>
    <r>
      <rPr>
        <sz val="9"/>
        <rFont val="Times New Roman"/>
        <family val="1"/>
      </rPr>
      <t>5</t>
    </r>
    <rPh sb="6" eb="8">
      <t>リュウシ</t>
    </rPh>
    <rPh sb="9" eb="11">
      <t>ブンルイ</t>
    </rPh>
    <phoneticPr fontId="1"/>
  </si>
  <si>
    <r>
      <rPr>
        <sz val="9"/>
        <rFont val="ＭＳ 明朝"/>
        <family val="1"/>
        <charset val="128"/>
      </rPr>
      <t>データレコードの注釈</t>
    </r>
    <rPh sb="8" eb="10">
      <t>チュウシャク</t>
    </rPh>
    <phoneticPr fontId="1"/>
  </si>
  <si>
    <r>
      <t>Level 3</t>
    </r>
    <r>
      <rPr>
        <sz val="9"/>
        <rFont val="ＭＳ Ｐ明朝"/>
        <family val="1"/>
        <charset val="128"/>
      </rPr>
      <t>の補正に対して</t>
    </r>
    <r>
      <rPr>
        <sz val="9"/>
        <rFont val="Times New Roman"/>
        <family val="1"/>
      </rPr>
      <t>1</t>
    </r>
    <r>
      <rPr>
        <sz val="9"/>
        <rFont val="ＭＳ 明朝"/>
        <family val="1"/>
        <charset val="128"/>
      </rPr>
      <t>件のデータレコードを作成する。</t>
    </r>
    <rPh sb="8" eb="10">
      <t>ホセイ</t>
    </rPh>
    <rPh sb="11" eb="12">
      <t>タイ</t>
    </rPh>
    <phoneticPr fontId="1"/>
  </si>
  <si>
    <r>
      <t xml:space="preserve">K241 </t>
    </r>
    <r>
      <rPr>
        <sz val="9"/>
        <rFont val="ＭＳ Ｐ明朝"/>
        <family val="1"/>
        <charset val="128"/>
      </rPr>
      <t>補正データ登録</t>
    </r>
    <phoneticPr fontId="1"/>
  </si>
  <si>
    <r>
      <t xml:space="preserve">K440 </t>
    </r>
    <r>
      <rPr>
        <sz val="9"/>
        <rFont val="ＭＳ Ｐ明朝"/>
        <family val="1"/>
        <charset val="128"/>
      </rPr>
      <t>粒子密度分布図、</t>
    </r>
    <r>
      <rPr>
        <sz val="9"/>
        <rFont val="Times New Roman"/>
        <family val="1"/>
      </rPr>
      <t xml:space="preserve">K520 </t>
    </r>
    <r>
      <rPr>
        <sz val="9"/>
        <rFont val="ＭＳ Ｐ明朝"/>
        <family val="1"/>
        <charset val="128"/>
      </rPr>
      <t>二次データの提供</t>
    </r>
    <phoneticPr fontId="1"/>
  </si>
  <si>
    <r>
      <t>K440</t>
    </r>
    <r>
      <rPr>
        <sz val="9"/>
        <rFont val="ＭＳ 明朝"/>
        <family val="1"/>
        <charset val="128"/>
      </rPr>
      <t>及び</t>
    </r>
    <r>
      <rPr>
        <sz val="9"/>
        <rFont val="Times New Roman"/>
        <family val="1"/>
      </rPr>
      <t>K450</t>
    </r>
    <r>
      <rPr>
        <sz val="9"/>
        <rFont val="ＭＳ 明朝"/>
        <family val="1"/>
        <charset val="128"/>
      </rPr>
      <t>で可視化に使用し、</t>
    </r>
    <r>
      <rPr>
        <sz val="9"/>
        <rFont val="Times New Roman"/>
        <family val="1"/>
      </rPr>
      <t>K510</t>
    </r>
    <r>
      <rPr>
        <sz val="9"/>
        <rFont val="ＭＳ Ｐ明朝"/>
        <family val="1"/>
        <charset val="128"/>
      </rPr>
      <t>及び</t>
    </r>
    <r>
      <rPr>
        <sz val="9"/>
        <rFont val="Times New Roman"/>
        <family val="1"/>
      </rPr>
      <t>K520</t>
    </r>
    <r>
      <rPr>
        <sz val="9"/>
        <rFont val="ＭＳ 明朝"/>
        <family val="1"/>
        <charset val="128"/>
      </rPr>
      <t>で利用者に提供するデータ</t>
    </r>
    <rPh sb="4" eb="5">
      <t>オヨ</t>
    </rPh>
    <rPh sb="11" eb="14">
      <t>カシカ</t>
    </rPh>
    <rPh sb="15" eb="17">
      <t>シヨウ</t>
    </rPh>
    <rPh sb="30" eb="33">
      <t>リヨウシャ</t>
    </rPh>
    <rPh sb="34" eb="36">
      <t>テイキョウ</t>
    </rPh>
    <phoneticPr fontId="1"/>
  </si>
  <si>
    <r>
      <rPr>
        <sz val="9"/>
        <rFont val="ＭＳ 明朝"/>
        <family val="2"/>
        <charset val="128"/>
      </rPr>
      <t>整数</t>
    </r>
    <rPh sb="0" eb="2">
      <t>セイスウ</t>
    </rPh>
    <phoneticPr fontId="1"/>
  </si>
  <si>
    <r>
      <rPr>
        <sz val="9"/>
        <rFont val="ＭＳ Ｐ明朝"/>
        <family val="1"/>
        <charset val="128"/>
      </rPr>
      <t>文字列</t>
    </r>
    <rPh sb="0" eb="3">
      <t>モジレツ</t>
    </rPh>
    <phoneticPr fontId="1"/>
  </si>
  <si>
    <r>
      <t>#0004</t>
    </r>
    <r>
      <rPr>
        <sz val="9"/>
        <rFont val="ＭＳ 明朝"/>
        <family val="1"/>
        <charset val="128"/>
      </rPr>
      <t>のチェックコード</t>
    </r>
    <phoneticPr fontId="1"/>
  </si>
  <si>
    <r>
      <t>#0006</t>
    </r>
    <r>
      <rPr>
        <sz val="9"/>
        <rFont val="ＭＳ 明朝"/>
        <family val="1"/>
        <charset val="128"/>
      </rPr>
      <t>のチェックコード</t>
    </r>
    <phoneticPr fontId="1"/>
  </si>
  <si>
    <r>
      <t>#0006</t>
    </r>
    <r>
      <rPr>
        <sz val="9"/>
        <rFont val="ＭＳ 明朝"/>
        <family val="1"/>
        <charset val="128"/>
      </rPr>
      <t>のコード</t>
    </r>
    <r>
      <rPr>
        <sz val="9"/>
        <rFont val="Times New Roman"/>
        <family val="1"/>
      </rPr>
      <t>ISO 3166-1</t>
    </r>
    <r>
      <rPr>
        <sz val="9"/>
        <rFont val="ＭＳ 明朝"/>
        <family val="1"/>
        <charset val="128"/>
      </rPr>
      <t>国名数字コード</t>
    </r>
    <rPh sb="21" eb="23">
      <t>スウジ</t>
    </rPh>
    <phoneticPr fontId="1"/>
  </si>
  <si>
    <r>
      <t>#0009</t>
    </r>
    <r>
      <rPr>
        <sz val="9"/>
        <rFont val="ＭＳ 明朝"/>
        <family val="1"/>
        <charset val="128"/>
      </rPr>
      <t>のチェックコード</t>
    </r>
    <phoneticPr fontId="1"/>
  </si>
  <si>
    <r>
      <t>#0009</t>
    </r>
    <r>
      <rPr>
        <sz val="9"/>
        <rFont val="ＭＳ 明朝"/>
        <family val="1"/>
        <charset val="128"/>
      </rPr>
      <t>のコード</t>
    </r>
    <phoneticPr fontId="1"/>
  </si>
  <si>
    <r>
      <t>01:</t>
    </r>
    <r>
      <rPr>
        <sz val="9"/>
        <rFont val="ＭＳ 明朝"/>
        <family val="2"/>
        <charset val="128"/>
      </rPr>
      <t>提供、</t>
    </r>
    <r>
      <rPr>
        <sz val="9"/>
        <rFont val="Times New Roman"/>
        <family val="1"/>
      </rPr>
      <t>02:</t>
    </r>
    <r>
      <rPr>
        <sz val="9"/>
        <rFont val="ＭＳ 明朝"/>
        <family val="2"/>
        <charset val="128"/>
      </rPr>
      <t>他</t>
    </r>
    <r>
      <rPr>
        <sz val="9"/>
        <rFont val="Times New Roman"/>
        <family val="1"/>
      </rPr>
      <t>DB</t>
    </r>
    <r>
      <rPr>
        <sz val="9"/>
        <rFont val="ＭＳ 明朝"/>
        <family val="2"/>
        <charset val="128"/>
      </rPr>
      <t>転載、</t>
    </r>
    <r>
      <rPr>
        <sz val="9"/>
        <rFont val="Times New Roman"/>
        <family val="1"/>
      </rPr>
      <t>03:</t>
    </r>
    <r>
      <rPr>
        <sz val="9"/>
        <rFont val="ＭＳ 明朝"/>
        <family val="2"/>
        <charset val="128"/>
      </rPr>
      <t>公表資料引用</t>
    </r>
    <rPh sb="3" eb="5">
      <t>テイキョウ</t>
    </rPh>
    <rPh sb="9" eb="10">
      <t>タ</t>
    </rPh>
    <rPh sb="12" eb="14">
      <t>テンサイ</t>
    </rPh>
    <rPh sb="18" eb="20">
      <t>コウヒョウ</t>
    </rPh>
    <rPh sb="20" eb="22">
      <t>シリョウ</t>
    </rPh>
    <rPh sb="22" eb="24">
      <t>インヨウ</t>
    </rPh>
    <phoneticPr fontId="1"/>
  </si>
  <si>
    <r>
      <t>1</t>
    </r>
    <r>
      <rPr>
        <sz val="9"/>
        <rFont val="ＭＳ 明朝"/>
        <family val="2"/>
        <charset val="128"/>
      </rPr>
      <t>〜</t>
    </r>
    <r>
      <rPr>
        <sz val="9"/>
        <rFont val="Times New Roman"/>
        <family val="1"/>
      </rPr>
      <t>5</t>
    </r>
    <phoneticPr fontId="1"/>
  </si>
  <si>
    <r>
      <t>3</t>
    </r>
    <r>
      <rPr>
        <sz val="9"/>
        <rFont val="ＭＳ 明朝"/>
        <family val="2"/>
        <charset val="128"/>
      </rPr>
      <t>（</t>
    </r>
    <r>
      <rPr>
        <sz val="9"/>
        <rFont val="Times New Roman"/>
        <family val="1"/>
      </rPr>
      <t>Level 0</t>
    </r>
    <r>
      <rPr>
        <sz val="9"/>
        <rFont val="ＭＳ Ｐ明朝"/>
        <family val="1"/>
        <charset val="128"/>
      </rPr>
      <t>～</t>
    </r>
    <r>
      <rPr>
        <sz val="9"/>
        <rFont val="Times New Roman"/>
        <family val="1"/>
      </rPr>
      <t>2</t>
    </r>
    <r>
      <rPr>
        <sz val="9"/>
        <rFont val="ＭＳ 明朝"/>
        <family val="2"/>
        <charset val="128"/>
      </rPr>
      <t>は別帳票）</t>
    </r>
    <rPh sb="12" eb="13">
      <t>ベツ</t>
    </rPh>
    <rPh sb="13" eb="15">
      <t>チョウヒョウ</t>
    </rPh>
    <phoneticPr fontId="1"/>
  </si>
  <si>
    <r>
      <rPr>
        <sz val="9"/>
        <rFont val="ＭＳ 明朝"/>
        <family val="2"/>
        <charset val="128"/>
      </rPr>
      <t>少数第</t>
    </r>
    <r>
      <rPr>
        <sz val="9"/>
        <rFont val="Times New Roman"/>
        <family val="1"/>
      </rPr>
      <t>4</t>
    </r>
    <r>
      <rPr>
        <sz val="9"/>
        <rFont val="ＭＳ 明朝"/>
        <family val="2"/>
        <charset val="128"/>
      </rPr>
      <t>位まで</t>
    </r>
    <rPh sb="0" eb="2">
      <t>ショウスウ</t>
    </rPh>
    <rPh sb="2" eb="3">
      <t>ダイ</t>
    </rPh>
    <rPh sb="4" eb="5">
      <t>イ</t>
    </rPh>
    <phoneticPr fontId="1"/>
  </si>
  <si>
    <r>
      <t>各</t>
    </r>
    <r>
      <rPr>
        <sz val="9"/>
        <rFont val="Times New Roman"/>
        <family val="1"/>
      </rPr>
      <t>Grid</t>
    </r>
    <r>
      <rPr>
        <sz val="9"/>
        <rFont val="ＭＳ Ｐ明朝"/>
        <family val="1"/>
        <charset val="128"/>
      </rPr>
      <t>の緯度範囲</t>
    </r>
    <rPh sb="6" eb="8">
      <t>イド</t>
    </rPh>
    <rPh sb="8" eb="10">
      <t>ハンイ</t>
    </rPh>
    <phoneticPr fontId="1"/>
  </si>
  <si>
    <r>
      <t>-90.0000</t>
    </r>
    <r>
      <rPr>
        <sz val="9"/>
        <rFont val="ＭＳ 明朝"/>
        <family val="2"/>
        <charset val="128"/>
      </rPr>
      <t>〜</t>
    </r>
    <r>
      <rPr>
        <sz val="9"/>
        <rFont val="Times New Roman"/>
        <family val="1"/>
      </rPr>
      <t>+90.0000</t>
    </r>
    <phoneticPr fontId="1"/>
  </si>
  <si>
    <r>
      <t>各</t>
    </r>
    <r>
      <rPr>
        <sz val="9"/>
        <rFont val="Times New Roman"/>
        <family val="1"/>
      </rPr>
      <t>Grid</t>
    </r>
    <r>
      <rPr>
        <sz val="9"/>
        <rFont val="ＭＳ Ｐ明朝"/>
        <family val="1"/>
        <charset val="128"/>
      </rPr>
      <t>の経度範囲</t>
    </r>
    <rPh sb="6" eb="8">
      <t>ケイド</t>
    </rPh>
    <phoneticPr fontId="1"/>
  </si>
  <si>
    <r>
      <t>-180.0000</t>
    </r>
    <r>
      <rPr>
        <sz val="9"/>
        <rFont val="ＭＳ 明朝"/>
        <family val="2"/>
        <charset val="128"/>
      </rPr>
      <t>〜</t>
    </r>
    <r>
      <rPr>
        <sz val="9"/>
        <rFont val="Times New Roman"/>
        <family val="1"/>
      </rPr>
      <t>+180.0000</t>
    </r>
    <phoneticPr fontId="1"/>
  </si>
  <si>
    <r>
      <rPr>
        <sz val="9"/>
        <rFont val="Times New Roman"/>
        <family val="1"/>
      </rPr>
      <t>Grid 1</t>
    </r>
    <r>
      <rPr>
        <sz val="9"/>
        <rFont val="ＭＳ Ｐ明朝"/>
        <family val="1"/>
        <charset val="128"/>
      </rPr>
      <t>の中心緯度</t>
    </r>
    <rPh sb="7" eb="9">
      <t>チュウシン</t>
    </rPh>
    <rPh sb="9" eb="11">
      <t>イド</t>
    </rPh>
    <phoneticPr fontId="1"/>
  </si>
  <si>
    <r>
      <rPr>
        <sz val="9"/>
        <rFont val="Times New Roman"/>
        <family val="1"/>
      </rPr>
      <t>Grid 1</t>
    </r>
    <r>
      <rPr>
        <sz val="9"/>
        <rFont val="ＭＳ Ｐ明朝"/>
        <family val="1"/>
        <charset val="128"/>
      </rPr>
      <t>の経度緯度</t>
    </r>
    <rPh sb="7" eb="9">
      <t>ケイド</t>
    </rPh>
    <rPh sb="9" eb="11">
      <t>イド</t>
    </rPh>
    <phoneticPr fontId="1"/>
  </si>
  <si>
    <r>
      <t>5mm</t>
    </r>
    <r>
      <rPr>
        <sz val="9"/>
        <rFont val="ＭＳ 明朝"/>
        <family val="1"/>
        <charset val="128"/>
      </rPr>
      <t>未満の粒子重量体積密度</t>
    </r>
    <rPh sb="8" eb="10">
      <t>ジュウリョウ</t>
    </rPh>
    <rPh sb="10" eb="12">
      <t>タイセキ</t>
    </rPh>
    <rPh sb="12" eb="14">
      <t>ミツド</t>
    </rPh>
    <phoneticPr fontId="1"/>
  </si>
  <si>
    <r>
      <t>5mm</t>
    </r>
    <r>
      <rPr>
        <sz val="9"/>
        <rFont val="ＭＳ 明朝"/>
        <family val="1"/>
        <charset val="128"/>
      </rPr>
      <t>未満の粒子重量面積密度</t>
    </r>
    <rPh sb="8" eb="10">
      <t>ジュウリョウ</t>
    </rPh>
    <rPh sb="10" eb="12">
      <t>メンセキ</t>
    </rPh>
    <rPh sb="12" eb="14">
      <t>ミツド</t>
    </rPh>
    <phoneticPr fontId="1"/>
  </si>
  <si>
    <r>
      <t>1mm</t>
    </r>
    <r>
      <rPr>
        <sz val="9"/>
        <rFont val="ＭＳ Ｐ明朝"/>
        <family val="1"/>
        <charset val="128"/>
      </rPr>
      <t>以上</t>
    </r>
    <r>
      <rPr>
        <sz val="9"/>
        <rFont val="Times New Roman"/>
        <family val="1"/>
      </rPr>
      <t>5mm</t>
    </r>
    <r>
      <rPr>
        <sz val="9"/>
        <rFont val="ＭＳ 明朝"/>
        <family val="1"/>
        <charset val="128"/>
      </rPr>
      <t>未満の粒子数体積密度</t>
    </r>
    <rPh sb="3" eb="5">
      <t>イジョウ</t>
    </rPh>
    <rPh sb="14" eb="16">
      <t>タイセキ</t>
    </rPh>
    <rPh sb="16" eb="18">
      <t>ミツド</t>
    </rPh>
    <phoneticPr fontId="1"/>
  </si>
  <si>
    <r>
      <t>1mm</t>
    </r>
    <r>
      <rPr>
        <sz val="9"/>
        <rFont val="ＭＳ Ｐ明朝"/>
        <family val="1"/>
        <charset val="128"/>
      </rPr>
      <t>以上</t>
    </r>
    <r>
      <rPr>
        <sz val="9"/>
        <rFont val="Times New Roman"/>
        <family val="1"/>
      </rPr>
      <t>5mm</t>
    </r>
    <r>
      <rPr>
        <sz val="9"/>
        <rFont val="ＭＳ 明朝"/>
        <family val="1"/>
        <charset val="128"/>
      </rPr>
      <t>未満の粒子数面積密度</t>
    </r>
    <rPh sb="14" eb="16">
      <t>メンセキ</t>
    </rPh>
    <rPh sb="16" eb="18">
      <t>ミツド</t>
    </rPh>
    <phoneticPr fontId="1"/>
  </si>
  <si>
    <r>
      <t>1mm</t>
    </r>
    <r>
      <rPr>
        <sz val="9"/>
        <rFont val="ＭＳ Ｐ明朝"/>
        <family val="1"/>
        <charset val="128"/>
      </rPr>
      <t>以上</t>
    </r>
    <r>
      <rPr>
        <sz val="9"/>
        <rFont val="Times New Roman"/>
        <family val="1"/>
      </rPr>
      <t>5mm</t>
    </r>
    <r>
      <rPr>
        <sz val="9"/>
        <rFont val="ＭＳ 明朝"/>
        <family val="1"/>
        <charset val="128"/>
      </rPr>
      <t>未満の粒子重量体積密度</t>
    </r>
    <rPh sb="13" eb="15">
      <t>ジュウリョウ</t>
    </rPh>
    <rPh sb="15" eb="17">
      <t>タイセキ</t>
    </rPh>
    <rPh sb="17" eb="19">
      <t>ミツド</t>
    </rPh>
    <phoneticPr fontId="1"/>
  </si>
  <si>
    <r>
      <t>1mm</t>
    </r>
    <r>
      <rPr>
        <sz val="9"/>
        <rFont val="ＭＳ Ｐ明朝"/>
        <family val="1"/>
        <charset val="128"/>
      </rPr>
      <t>以上</t>
    </r>
    <r>
      <rPr>
        <sz val="9"/>
        <rFont val="Times New Roman"/>
        <family val="1"/>
      </rPr>
      <t>5mm</t>
    </r>
    <r>
      <rPr>
        <sz val="9"/>
        <rFont val="ＭＳ 明朝"/>
        <family val="1"/>
        <charset val="128"/>
      </rPr>
      <t>未満の粒子重量面積密度</t>
    </r>
    <rPh sb="13" eb="15">
      <t>ジュウリョウ</t>
    </rPh>
    <rPh sb="15" eb="17">
      <t>メンセキ</t>
    </rPh>
    <rPh sb="17" eb="19">
      <t>ミツド</t>
    </rPh>
    <phoneticPr fontId="1"/>
  </si>
  <si>
    <r>
      <t>1mm</t>
    </r>
    <r>
      <rPr>
        <sz val="9"/>
        <rFont val="ＭＳ 明朝"/>
        <family val="1"/>
        <charset val="128"/>
      </rPr>
      <t>未満の粒子重量体積密度</t>
    </r>
    <rPh sb="8" eb="10">
      <t>ジュウリョウ</t>
    </rPh>
    <rPh sb="10" eb="12">
      <t>タイセキ</t>
    </rPh>
    <rPh sb="12" eb="14">
      <t>ミツド</t>
    </rPh>
    <phoneticPr fontId="1"/>
  </si>
  <si>
    <r>
      <t>1mm</t>
    </r>
    <r>
      <rPr>
        <sz val="9"/>
        <rFont val="ＭＳ 明朝"/>
        <family val="1"/>
        <charset val="128"/>
      </rPr>
      <t>未満の粒子重量面積密度</t>
    </r>
    <rPh sb="8" eb="10">
      <t>ジュウリョウ</t>
    </rPh>
    <rPh sb="10" eb="12">
      <t>メンセキ</t>
    </rPh>
    <rPh sb="12" eb="14">
      <t>ミツド</t>
    </rPh>
    <phoneticPr fontId="1"/>
  </si>
  <si>
    <r>
      <rPr>
        <sz val="9"/>
        <rFont val="Times New Roman"/>
        <family val="1"/>
      </rPr>
      <t>Grid 2</t>
    </r>
    <r>
      <rPr>
        <sz val="9"/>
        <rFont val="ＭＳ Ｐ明朝"/>
        <family val="1"/>
        <charset val="128"/>
      </rPr>
      <t>の中心緯度</t>
    </r>
    <rPh sb="7" eb="9">
      <t>チュウシン</t>
    </rPh>
    <rPh sb="9" eb="11">
      <t>イド</t>
    </rPh>
    <phoneticPr fontId="1"/>
  </si>
  <si>
    <r>
      <rPr>
        <sz val="9"/>
        <rFont val="Times New Roman"/>
        <family val="1"/>
      </rPr>
      <t>Grid 2</t>
    </r>
    <r>
      <rPr>
        <sz val="9"/>
        <rFont val="ＭＳ Ｐ明朝"/>
        <family val="1"/>
        <charset val="128"/>
      </rPr>
      <t>の経度緯度</t>
    </r>
    <rPh sb="7" eb="9">
      <t>ケイド</t>
    </rPh>
    <rPh sb="9" eb="11">
      <t>イド</t>
    </rPh>
    <phoneticPr fontId="1"/>
  </si>
  <si>
    <t>付属資料１</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</si>
</sst>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27" x14ac:knownFonts="1">
    <font>
      <sz val="11"/>
      <color theme="1"/>
      <name val="ＭＳ 明朝"/>
      <family val="2"/>
      <charset val="128"/>
    </font>
    <font>
      <sz val="6"/>
      <name val="ＭＳ 明朝"/>
      <family val="2"/>
      <charset val="128"/>
    </font>
    <font>
      <sz val="11"/>
      <color theme="1"/>
      <name val="Times New Roman"/>
      <family val="1"/>
    </font>
    <font>
      <sz val="9"/>
      <color theme="1"/>
      <name val="Times New Roman"/>
      <family val="1"/>
    </font>
    <font>
      <sz val="9"/>
      <color theme="1"/>
      <name val="ＭＳ 明朝"/>
      <family val="2"/>
      <charset val="128"/>
    </font>
    <font>
      <sz val="9"/>
      <color theme="1"/>
      <name val="ＭＳ Ｐ明朝"/>
      <family val="1"/>
      <charset val="128"/>
    </font>
    <font>
      <sz val="9"/>
      <color theme="1"/>
      <name val="Times New Roman"/>
      <family val="2"/>
      <charset val="128"/>
    </font>
    <font>
      <sz val="11"/>
      <color theme="1"/>
      <name val="ＭＳ 明朝"/>
      <family val="2"/>
      <charset val="128"/>
    </font>
    <font>
      <sz val="9"/>
      <color rgb="FF000000"/>
      <name val="Times New Roman"/>
      <family val="1"/>
    </font>
    <font>
      <sz val="9"/>
      <color theme="1"/>
      <name val="Times New Roman"/>
      <family val="1"/>
      <charset val="128"/>
    </font>
    <font>
      <sz val="9"/>
      <color rgb="FF000000"/>
      <name val="ＭＳ 明朝"/>
      <family val="1"/>
      <charset val="128"/>
    </font>
    <font>
      <sz val="9"/>
      <color theme="1"/>
      <name val="ＭＳ 明朝"/>
      <family val="1"/>
      <charset val="128"/>
    </font>
    <font>
      <sz val="9"/>
      <color theme="1"/>
      <name val="Times New Roman"/>
      <family val="2"/>
    </font>
    <font>
      <sz val="9"/>
      <color theme="1"/>
      <name val="ＭＳ Ｐゴシック"/>
      <family val="2"/>
      <charset val="128"/>
    </font>
    <font>
      <sz val="9"/>
      <color theme="1"/>
      <name val="ＭＳ Ｐゴシック"/>
      <family val="1"/>
      <charset val="128"/>
    </font>
    <font>
      <sz val="9"/>
      <color theme="1"/>
      <name val="Segoe UI Symbol"/>
      <family val="2"/>
    </font>
    <font>
      <sz val="9"/>
      <color theme="1"/>
      <name val="ＭＳ Ｐ明朝"/>
      <family val="2"/>
      <charset val="128"/>
    </font>
    <font>
      <sz val="9"/>
      <name val="ＭＳ Ｐ明朝"/>
      <family val="1"/>
      <charset val="128"/>
    </font>
    <font>
      <sz val="9"/>
      <name val="Times New Roman"/>
      <family val="1"/>
    </font>
    <font>
      <sz val="9"/>
      <name val="Times New Roman"/>
      <family val="1"/>
      <charset val="128"/>
    </font>
    <font>
      <sz val="9"/>
      <name val="ＭＳ 明朝"/>
      <family val="1"/>
      <charset val="128"/>
    </font>
    <font>
      <sz val="11"/>
      <name val="ＭＳ 明朝"/>
      <family val="2"/>
      <charset val="128"/>
    </font>
    <font>
      <sz val="11"/>
      <name val="Times New Roman"/>
      <family val="1"/>
    </font>
    <font>
      <sz val="9"/>
      <name val="ＭＳ 明朝"/>
      <family val="2"/>
      <charset val="128"/>
    </font>
    <font>
      <sz val="9"/>
      <name val="Segoe UI Symbol"/>
      <family val="1"/>
    </font>
    <font>
      <sz val="9"/>
      <name val="Century"/>
      <family val="1"/>
    </font>
    <font>
      <sz val="9"/>
      <color theme="1"/>
      <name val="游ゴシック"/>
      <family val="1"/>
      <charset val="128"/>
    </font>
  </fonts>
  <fills count="5">
    <fill>
      <patternFill patternType="none"/>
    </fill>
    <fill>
      <patternFill patternType="gray125"/>
    </fill>
    <fill>
      <patternFill patternType="solid">
        <fgColor rgb="FFD7D7D7"/>
        <bgColor indexed="64"/>
      </patternFill>
    </fill>
    <fill>
      <patternFill patternType="solid">
        <fgColor theme="0" tint="-0.14999847407452621"/>
        <bgColor indexed="64"/>
      </patternFill>
    </fill>
    <fill>
      <patternFill patternType="solid">
        <fgColor theme="0" tint="-0.14996795556505021"/>
        <bgColor indexed="64"/>
      </patternFill>
    </fill>
  </fills>
  <borders count="94">
    <border>
      <left/>
      <right/>
      <top/>
      <bottom/>
      <diagonal/>
    </border>
    <border>
      <left/>
      <right/>
      <top style="medium">
        <color rgb="FF000000"/>
      </top>
      <bottom/>
      <diagonal/>
    </border>
    <border>
      <left style="medium">
        <color rgb="FF000000"/>
      </left>
      <right/>
      <top style="medium">
        <color rgb="FF000000"/>
      </top>
      <bottom/>
      <diagonal/>
    </border>
    <border>
      <left style="medium">
        <color rgb="FF000000"/>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rgb="FF000000"/>
      </top>
      <bottom/>
      <diagonal/>
    </border>
    <border>
      <left/>
      <right/>
      <top style="medium">
        <color indexed="64"/>
      </top>
      <bottom/>
      <diagonal/>
    </border>
    <border>
      <left/>
      <right/>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medium">
        <color indexed="64"/>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top style="thin">
        <color rgb="FF000000"/>
      </top>
      <bottom/>
      <diagonal/>
    </border>
    <border>
      <left/>
      <right/>
      <top/>
      <bottom style="thin">
        <color rgb="FF000000"/>
      </bottom>
      <diagonal/>
    </border>
    <border>
      <left/>
      <right style="thin">
        <color indexed="64"/>
      </right>
      <top style="thin">
        <color rgb="FF000000"/>
      </top>
      <bottom/>
      <diagonal/>
    </border>
    <border>
      <left style="thin">
        <color rgb="FF000000"/>
      </left>
      <right/>
      <top/>
      <bottom style="thin">
        <color indexed="64"/>
      </bottom>
      <diagonal/>
    </border>
    <border>
      <left style="thin">
        <color rgb="FF000000"/>
      </left>
      <right/>
      <top style="thin">
        <color indexed="64"/>
      </top>
      <bottom/>
      <diagonal/>
    </border>
    <border>
      <left style="thin">
        <color indexed="64"/>
      </left>
      <right style="thin">
        <color indexed="64"/>
      </right>
      <top style="thin">
        <color rgb="FF000000"/>
      </top>
      <bottom/>
      <diagonal/>
    </border>
    <border>
      <left style="thin">
        <color indexed="64"/>
      </left>
      <right style="thin">
        <color indexed="64"/>
      </right>
      <top/>
      <bottom style="thin">
        <color rgb="FF000000"/>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style="thin">
        <color rgb="FF000000"/>
      </left>
      <right style="thin">
        <color indexed="64"/>
      </right>
      <top style="thin">
        <color indexed="64"/>
      </top>
      <bottom/>
      <diagonal/>
    </border>
    <border>
      <left style="medium">
        <color indexed="64"/>
      </left>
      <right style="thin">
        <color rgb="FF000000"/>
      </right>
      <top style="thin">
        <color rgb="FF000000"/>
      </top>
      <bottom/>
      <diagonal/>
    </border>
    <border>
      <left style="thin">
        <color indexed="64"/>
      </left>
      <right style="medium">
        <color indexed="64"/>
      </right>
      <top style="thin">
        <color indexed="64"/>
      </top>
      <bottom style="thin">
        <color indexed="64"/>
      </bottom>
      <diagonal/>
    </border>
    <border>
      <left style="medium">
        <color indexed="64"/>
      </left>
      <right style="thin">
        <color rgb="FF000000"/>
      </right>
      <top/>
      <bottom/>
      <diagonal/>
    </border>
    <border>
      <left style="medium">
        <color indexed="64"/>
      </left>
      <right style="thin">
        <color indexed="64"/>
      </right>
      <top style="thin">
        <color rgb="FF000000"/>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0000"/>
      </left>
      <right/>
      <top/>
      <bottom style="medium">
        <color indexed="64"/>
      </bottom>
      <diagonal/>
    </border>
    <border>
      <left style="thin">
        <color rgb="FF000000"/>
      </left>
      <right/>
      <top style="thin">
        <color rgb="FF000000"/>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rgb="FF000000"/>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rgb="FF000000"/>
      </left>
      <right/>
      <top style="medium">
        <color indexed="64"/>
      </top>
      <bottom style="medium">
        <color indexed="64"/>
      </bottom>
      <diagonal/>
    </border>
    <border>
      <left style="thin">
        <color rgb="FF000000"/>
      </left>
      <right/>
      <top style="medium">
        <color indexed="64"/>
      </top>
      <bottom style="thin">
        <color rgb="FF000000"/>
      </bottom>
      <diagonal/>
    </border>
    <border>
      <left style="thin">
        <color rgb="FF000000"/>
      </left>
      <right style="medium">
        <color indexed="64"/>
      </right>
      <top/>
      <bottom/>
      <diagonal/>
    </border>
    <border>
      <left style="thin">
        <color auto="1"/>
      </left>
      <right style="medium">
        <color auto="1"/>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top style="medium">
        <color indexed="64"/>
      </top>
      <bottom/>
      <diagonal/>
    </border>
    <border>
      <left style="medium">
        <color indexed="64"/>
      </left>
      <right/>
      <top style="thin">
        <color indexed="64"/>
      </top>
      <bottom/>
      <diagonal/>
    </border>
    <border>
      <left style="thin">
        <color rgb="FF000000"/>
      </left>
      <right style="thin">
        <color rgb="FF000000"/>
      </right>
      <top/>
      <bottom style="thin">
        <color indexed="64"/>
      </bottom>
      <diagonal/>
    </border>
    <border>
      <left style="medium">
        <color indexed="64"/>
      </left>
      <right style="thin">
        <color rgb="FF000000"/>
      </right>
      <top/>
      <bottom style="medium">
        <color indexed="64"/>
      </bottom>
      <diagonal/>
    </border>
    <border>
      <left style="thin">
        <color rgb="FF000000"/>
      </left>
      <right style="medium">
        <color rgb="FF000000"/>
      </right>
      <top style="thin">
        <color rgb="FF000000"/>
      </top>
      <bottom style="medium">
        <color indexed="64"/>
      </bottom>
      <diagonal/>
    </border>
    <border>
      <left style="medium">
        <color rgb="FF000000"/>
      </left>
      <right style="thin">
        <color rgb="FF000000"/>
      </right>
      <top style="thin">
        <color rgb="FF000000"/>
      </top>
      <bottom style="medium">
        <color indexed="64"/>
      </bottom>
      <diagonal/>
    </border>
    <border>
      <left style="medium">
        <color rgb="FF000000"/>
      </left>
      <right style="thin">
        <color indexed="64"/>
      </right>
      <top style="thin">
        <color indexed="64"/>
      </top>
      <bottom style="medium">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274">
    <xf numFmtId="0" fontId="0" fillId="0" borderId="0" xfId="0">
      <alignment vertical="center"/>
    </xf>
    <xf numFmtId="0" fontId="2" fillId="0" borderId="0" xfId="0" applyFont="1" applyAlignment="1">
      <alignment horizontal="left" vertical="top" wrapText="1"/>
    </xf>
    <xf numFmtId="0" fontId="3" fillId="0" borderId="0" xfId="0" applyFont="1">
      <alignment vertical="center"/>
    </xf>
    <xf numFmtId="0" fontId="3" fillId="0" borderId="0" xfId="0" applyFont="1" applyAlignment="1">
      <alignment vertical="center"/>
    </xf>
    <xf numFmtId="0" fontId="4" fillId="0" borderId="0" xfId="0" applyFont="1">
      <alignment vertical="center"/>
    </xf>
    <xf numFmtId="0" fontId="3" fillId="0" borderId="6" xfId="0" applyFont="1" applyBorder="1">
      <alignment vertical="center"/>
    </xf>
    <xf numFmtId="0" fontId="3" fillId="0" borderId="9" xfId="0" applyFont="1" applyBorder="1">
      <alignment vertical="center"/>
    </xf>
    <xf numFmtId="0" fontId="5" fillId="0" borderId="0" xfId="0" applyFont="1">
      <alignment vertical="center"/>
    </xf>
    <xf numFmtId="0" fontId="3" fillId="0" borderId="13" xfId="0" applyFont="1" applyBorder="1" applyAlignment="1">
      <alignment vertical="center" wrapText="1"/>
    </xf>
    <xf numFmtId="0" fontId="3" fillId="0" borderId="15" xfId="0" applyFont="1" applyBorder="1" applyAlignment="1">
      <alignment vertical="center" wrapText="1"/>
    </xf>
    <xf numFmtId="0" fontId="8" fillId="2" borderId="15" xfId="0" applyFont="1" applyFill="1" applyBorder="1" applyAlignment="1">
      <alignment vertical="center" wrapText="1"/>
    </xf>
    <xf numFmtId="0" fontId="3" fillId="0" borderId="16" xfId="0" applyFont="1" applyBorder="1" applyAlignment="1">
      <alignment vertical="center" wrapText="1"/>
    </xf>
    <xf numFmtId="0" fontId="3" fillId="0" borderId="26" xfId="0" applyFont="1" applyBorder="1" applyAlignment="1">
      <alignment vertical="center"/>
    </xf>
    <xf numFmtId="0" fontId="3" fillId="0" borderId="26" xfId="0" applyFont="1" applyBorder="1">
      <alignment vertical="center"/>
    </xf>
    <xf numFmtId="0" fontId="3" fillId="0" borderId="26" xfId="0" applyFont="1" applyFill="1" applyBorder="1" applyAlignment="1">
      <alignment horizontal="left" vertical="top"/>
    </xf>
    <xf numFmtId="0" fontId="3" fillId="0" borderId="26" xfId="0" applyFont="1" applyBorder="1" applyAlignment="1">
      <alignment horizontal="left" vertical="top"/>
    </xf>
    <xf numFmtId="0" fontId="3" fillId="0" borderId="57" xfId="0" applyFont="1" applyBorder="1">
      <alignment vertical="center"/>
    </xf>
    <xf numFmtId="0" fontId="9" fillId="0" borderId="20" xfId="0" applyFont="1" applyBorder="1" applyAlignment="1">
      <alignment vertical="center" wrapText="1"/>
    </xf>
    <xf numFmtId="0" fontId="8" fillId="0" borderId="85" xfId="0" applyFont="1" applyFill="1" applyBorder="1" applyAlignment="1">
      <alignment vertical="center" wrapText="1"/>
    </xf>
    <xf numFmtId="0" fontId="3" fillId="0" borderId="85" xfId="0" applyFont="1" applyFill="1" applyBorder="1" applyAlignment="1">
      <alignment vertical="center" wrapText="1"/>
    </xf>
    <xf numFmtId="0" fontId="3" fillId="0" borderId="86" xfId="0" applyFont="1" applyFill="1" applyBorder="1" applyAlignment="1">
      <alignment vertical="center" wrapText="1"/>
    </xf>
    <xf numFmtId="0" fontId="11" fillId="0" borderId="68" xfId="0" applyFont="1" applyFill="1" applyBorder="1" applyAlignment="1">
      <alignment vertical="center" wrapText="1"/>
    </xf>
    <xf numFmtId="0" fontId="4" fillId="0" borderId="26" xfId="0" applyFont="1" applyFill="1" applyBorder="1" applyAlignment="1">
      <alignment horizontal="left" vertical="top"/>
    </xf>
    <xf numFmtId="0" fontId="5" fillId="0" borderId="26" xfId="0" applyFont="1" applyFill="1" applyBorder="1" applyAlignment="1">
      <alignment horizontal="left" vertical="top"/>
    </xf>
    <xf numFmtId="38" fontId="3" fillId="0" borderId="26" xfId="1" applyFont="1" applyBorder="1">
      <alignment vertical="center"/>
    </xf>
    <xf numFmtId="176" fontId="3" fillId="0" borderId="69" xfId="0" applyNumberFormat="1" applyFont="1" applyFill="1" applyBorder="1" applyAlignment="1">
      <alignment horizontal="left" vertical="top"/>
    </xf>
    <xf numFmtId="176" fontId="3" fillId="0" borderId="70" xfId="0" applyNumberFormat="1" applyFont="1" applyFill="1" applyBorder="1" applyAlignment="1">
      <alignment horizontal="left" vertical="top"/>
    </xf>
    <xf numFmtId="0" fontId="3" fillId="0" borderId="65" xfId="0" applyFont="1" applyFill="1" applyBorder="1" applyAlignment="1">
      <alignment horizontal="left" vertical="top"/>
    </xf>
    <xf numFmtId="0" fontId="5" fillId="0" borderId="65" xfId="0" applyFont="1" applyFill="1" applyBorder="1" applyAlignment="1">
      <alignment horizontal="left" vertical="top"/>
    </xf>
    <xf numFmtId="38" fontId="3" fillId="0" borderId="65" xfId="1" applyFont="1" applyBorder="1">
      <alignment vertical="center"/>
    </xf>
    <xf numFmtId="0" fontId="3" fillId="0" borderId="57" xfId="0" applyFont="1" applyBorder="1" applyAlignment="1">
      <alignment horizontal="left" vertical="top" wrapText="1"/>
    </xf>
    <xf numFmtId="0" fontId="3" fillId="0" borderId="57" xfId="0" applyFont="1" applyBorder="1" applyAlignment="1">
      <alignment vertical="center"/>
    </xf>
    <xf numFmtId="0" fontId="3" fillId="0" borderId="66" xfId="0" applyFont="1" applyBorder="1" applyAlignment="1">
      <alignment vertical="top"/>
    </xf>
    <xf numFmtId="0" fontId="0" fillId="0" borderId="57" xfId="0" applyBorder="1">
      <alignment vertical="center"/>
    </xf>
    <xf numFmtId="0" fontId="3" fillId="0" borderId="65" xfId="0" applyFont="1" applyBorder="1" applyAlignment="1">
      <alignment horizontal="left" vertical="top"/>
    </xf>
    <xf numFmtId="0" fontId="3" fillId="0" borderId="65" xfId="0" applyFont="1" applyBorder="1" applyAlignment="1">
      <alignment vertical="top"/>
    </xf>
    <xf numFmtId="38" fontId="3" fillId="0" borderId="65" xfId="1" applyFont="1" applyBorder="1" applyAlignment="1">
      <alignment vertical="top"/>
    </xf>
    <xf numFmtId="0" fontId="0" fillId="0" borderId="66" xfId="0" applyBorder="1">
      <alignment vertical="center"/>
    </xf>
    <xf numFmtId="0" fontId="5" fillId="0" borderId="26" xfId="0" applyFont="1" applyBorder="1">
      <alignment vertical="center"/>
    </xf>
    <xf numFmtId="0" fontId="5" fillId="0" borderId="65" xfId="0" applyFont="1" applyBorder="1" applyAlignment="1">
      <alignment vertical="top"/>
    </xf>
    <xf numFmtId="0" fontId="8" fillId="2" borderId="58" xfId="0" applyFont="1" applyFill="1" applyBorder="1" applyAlignment="1">
      <alignment vertical="center" wrapText="1"/>
    </xf>
    <xf numFmtId="0" fontId="8" fillId="2" borderId="33" xfId="0" applyFont="1" applyFill="1" applyBorder="1" applyAlignment="1">
      <alignment vertical="center" wrapText="1"/>
    </xf>
    <xf numFmtId="0" fontId="8" fillId="2" borderId="78" xfId="0" applyFont="1" applyFill="1" applyBorder="1" applyAlignment="1">
      <alignment vertical="center" wrapText="1"/>
    </xf>
    <xf numFmtId="0" fontId="3" fillId="0" borderId="88" xfId="0" applyFont="1" applyBorder="1">
      <alignment vertical="center"/>
    </xf>
    <xf numFmtId="38" fontId="5" fillId="0" borderId="26" xfId="1" applyFont="1" applyBorder="1">
      <alignment vertical="center"/>
    </xf>
    <xf numFmtId="0" fontId="3" fillId="0" borderId="0" xfId="0" applyFont="1" applyFill="1" applyBorder="1">
      <alignment vertical="center"/>
    </xf>
    <xf numFmtId="0" fontId="4" fillId="0" borderId="0" xfId="0" applyFont="1" applyFill="1" applyBorder="1">
      <alignment vertical="center"/>
    </xf>
    <xf numFmtId="0" fontId="6" fillId="0" borderId="0" xfId="0" applyFont="1" applyFill="1" applyBorder="1">
      <alignment vertical="center"/>
    </xf>
    <xf numFmtId="0" fontId="9" fillId="0" borderId="0" xfId="0" applyFont="1" applyFill="1" applyBorder="1">
      <alignment vertical="center"/>
    </xf>
    <xf numFmtId="0" fontId="3" fillId="0" borderId="72" xfId="0" applyFont="1" applyFill="1" applyBorder="1" applyAlignment="1">
      <alignment vertical="top" wrapText="1"/>
    </xf>
    <xf numFmtId="0" fontId="3" fillId="0" borderId="75" xfId="0" applyFont="1" applyFill="1" applyBorder="1" applyAlignment="1">
      <alignment vertical="top" wrapText="1"/>
    </xf>
    <xf numFmtId="0" fontId="17" fillId="0" borderId="0" xfId="0" applyFont="1">
      <alignment vertical="center"/>
    </xf>
    <xf numFmtId="0" fontId="18" fillId="0" borderId="0" xfId="0" applyFont="1">
      <alignment vertical="center"/>
    </xf>
    <xf numFmtId="0" fontId="18" fillId="0" borderId="15" xfId="0" applyFont="1" applyBorder="1" applyAlignment="1">
      <alignment vertical="center" wrapText="1"/>
    </xf>
    <xf numFmtId="0" fontId="18" fillId="2" borderId="15" xfId="0" applyFont="1" applyFill="1" applyBorder="1" applyAlignment="1">
      <alignment vertical="center" wrapText="1"/>
    </xf>
    <xf numFmtId="0" fontId="18" fillId="0" borderId="77" xfId="0" applyFont="1" applyBorder="1" applyAlignment="1">
      <alignment vertical="center" wrapText="1"/>
    </xf>
    <xf numFmtId="0" fontId="18" fillId="0" borderId="13" xfId="0" applyFont="1" applyFill="1" applyBorder="1" applyAlignment="1">
      <alignment vertical="center" wrapText="1"/>
    </xf>
    <xf numFmtId="0" fontId="19" fillId="0" borderId="20" xfId="0" applyFont="1" applyFill="1" applyBorder="1" applyAlignment="1">
      <alignment vertical="center" wrapText="1"/>
    </xf>
    <xf numFmtId="0" fontId="18" fillId="0" borderId="68" xfId="0" applyFont="1" applyFill="1" applyBorder="1" applyAlignment="1">
      <alignment vertical="center" wrapText="1"/>
    </xf>
    <xf numFmtId="0" fontId="18" fillId="0" borderId="85" xfId="0" applyFont="1" applyFill="1" applyBorder="1" applyAlignment="1">
      <alignment vertical="center" wrapText="1"/>
    </xf>
    <xf numFmtId="0" fontId="18" fillId="0" borderId="86" xfId="0" applyFont="1" applyFill="1" applyBorder="1" applyAlignment="1">
      <alignment vertical="center" wrapText="1"/>
    </xf>
    <xf numFmtId="0" fontId="18" fillId="2" borderId="27" xfId="0" applyFont="1" applyFill="1" applyBorder="1" applyAlignment="1">
      <alignment vertical="center" wrapText="1"/>
    </xf>
    <xf numFmtId="0" fontId="18" fillId="2" borderId="22" xfId="0" applyFont="1" applyFill="1" applyBorder="1" applyAlignment="1">
      <alignment vertical="center" wrapText="1"/>
    </xf>
    <xf numFmtId="0" fontId="18" fillId="0" borderId="22" xfId="0" applyFont="1" applyFill="1" applyBorder="1" applyAlignment="1">
      <alignment vertical="center" wrapText="1"/>
    </xf>
    <xf numFmtId="0" fontId="18" fillId="0" borderId="40" xfId="0" applyFont="1" applyFill="1" applyBorder="1" applyAlignment="1">
      <alignment vertical="center" wrapText="1"/>
    </xf>
    <xf numFmtId="0" fontId="18" fillId="0" borderId="56" xfId="0" applyFont="1" applyBorder="1" applyAlignment="1">
      <alignment horizontal="left" vertical="top"/>
    </xf>
    <xf numFmtId="0" fontId="18" fillId="0" borderId="41" xfId="0" applyFont="1" applyBorder="1" applyAlignment="1">
      <alignment horizontal="left" vertical="top"/>
    </xf>
    <xf numFmtId="0" fontId="18" fillId="0" borderId="28" xfId="0" applyFont="1" applyBorder="1" applyAlignment="1">
      <alignment horizontal="left" vertical="top"/>
    </xf>
    <xf numFmtId="0" fontId="18" fillId="0" borderId="13" xfId="0" applyFont="1" applyBorder="1" applyAlignment="1">
      <alignment horizontal="left" vertical="top"/>
    </xf>
    <xf numFmtId="0" fontId="18" fillId="0" borderId="30" xfId="0" applyFont="1" applyBorder="1" applyAlignment="1">
      <alignment vertical="center"/>
    </xf>
    <xf numFmtId="0" fontId="18" fillId="0" borderId="26" xfId="0" applyFont="1" applyBorder="1">
      <alignment vertical="center"/>
    </xf>
    <xf numFmtId="0" fontId="18" fillId="0" borderId="57" xfId="0" applyFont="1" applyFill="1" applyBorder="1" applyAlignment="1">
      <alignment horizontal="left" vertical="top"/>
    </xf>
    <xf numFmtId="176" fontId="18" fillId="0" borderId="28" xfId="0" applyNumberFormat="1" applyFont="1" applyFill="1" applyBorder="1" applyAlignment="1">
      <alignment horizontal="left" vertical="top"/>
    </xf>
    <xf numFmtId="0" fontId="18" fillId="0" borderId="13" xfId="0" applyFont="1" applyFill="1" applyBorder="1" applyAlignment="1">
      <alignment horizontal="left" vertical="top"/>
    </xf>
    <xf numFmtId="176" fontId="18" fillId="0" borderId="13" xfId="0" applyNumberFormat="1" applyFont="1" applyFill="1" applyBorder="1" applyAlignment="1">
      <alignment horizontal="left" vertical="top"/>
    </xf>
    <xf numFmtId="38" fontId="18" fillId="0" borderId="13" xfId="1" applyFont="1" applyBorder="1">
      <alignment vertical="center"/>
    </xf>
    <xf numFmtId="0" fontId="18" fillId="0" borderId="41" xfId="0" applyFont="1" applyBorder="1">
      <alignment vertical="center"/>
    </xf>
    <xf numFmtId="0" fontId="18" fillId="0" borderId="61" xfId="0" applyFont="1" applyBorder="1">
      <alignment vertical="center"/>
    </xf>
    <xf numFmtId="0" fontId="18" fillId="0" borderId="31" xfId="0" applyFont="1" applyBorder="1">
      <alignment vertical="center"/>
    </xf>
    <xf numFmtId="0" fontId="18" fillId="0" borderId="71" xfId="0" applyFont="1" applyBorder="1">
      <alignment vertical="center"/>
    </xf>
    <xf numFmtId="0" fontId="18" fillId="0" borderId="58" xfId="0" applyFont="1" applyBorder="1" applyAlignment="1">
      <alignment horizontal="left" vertical="top"/>
    </xf>
    <xf numFmtId="0" fontId="18" fillId="0" borderId="13" xfId="0" applyFont="1" applyBorder="1">
      <alignment vertical="center"/>
    </xf>
    <xf numFmtId="0" fontId="18" fillId="0" borderId="69" xfId="0" applyFont="1" applyBorder="1">
      <alignment vertical="center"/>
    </xf>
    <xf numFmtId="0" fontId="18" fillId="0" borderId="21" xfId="0" applyFont="1" applyBorder="1" applyAlignment="1">
      <alignment horizontal="left" vertical="top"/>
    </xf>
    <xf numFmtId="0" fontId="18" fillId="0" borderId="36" xfId="0" applyFont="1" applyBorder="1" applyAlignment="1">
      <alignment horizontal="left" vertical="top"/>
    </xf>
    <xf numFmtId="0" fontId="18" fillId="0" borderId="37" xfId="0" applyFont="1" applyBorder="1" applyAlignment="1">
      <alignment horizontal="left" vertical="top"/>
    </xf>
    <xf numFmtId="0" fontId="18" fillId="0" borderId="32" xfId="0" applyFont="1" applyBorder="1" applyAlignment="1">
      <alignment horizontal="left" vertical="top"/>
    </xf>
    <xf numFmtId="0" fontId="18" fillId="0" borderId="57" xfId="0" applyFont="1" applyBorder="1">
      <alignment vertical="center"/>
    </xf>
    <xf numFmtId="0" fontId="18" fillId="0" borderId="40" xfId="0" applyFont="1" applyBorder="1" applyAlignment="1">
      <alignment horizontal="left" vertical="top"/>
    </xf>
    <xf numFmtId="0" fontId="18" fillId="0" borderId="27" xfId="0" applyFont="1" applyBorder="1" applyAlignment="1">
      <alignment horizontal="left" vertical="top"/>
    </xf>
    <xf numFmtId="0" fontId="18" fillId="0" borderId="22" xfId="0" applyFont="1" applyBorder="1" applyAlignment="1">
      <alignment horizontal="left" vertical="top"/>
    </xf>
    <xf numFmtId="0" fontId="18" fillId="0" borderId="38" xfId="0" applyFont="1" applyBorder="1" applyAlignment="1">
      <alignment horizontal="left" vertical="top"/>
    </xf>
    <xf numFmtId="0" fontId="18" fillId="0" borderId="39" xfId="0" applyFont="1" applyBorder="1" applyAlignment="1">
      <alignment horizontal="left" vertical="top"/>
    </xf>
    <xf numFmtId="0" fontId="18" fillId="0" borderId="33" xfId="0" applyFont="1" applyBorder="1" applyAlignment="1">
      <alignment horizontal="left" vertical="top"/>
    </xf>
    <xf numFmtId="176" fontId="17" fillId="0" borderId="13" xfId="0" applyNumberFormat="1" applyFont="1" applyFill="1" applyBorder="1" applyAlignment="1">
      <alignment horizontal="left" vertical="top"/>
    </xf>
    <xf numFmtId="0" fontId="18" fillId="0" borderId="17" xfId="0" applyFont="1" applyBorder="1" applyAlignment="1">
      <alignment horizontal="left" vertical="top"/>
    </xf>
    <xf numFmtId="0" fontId="18" fillId="0" borderId="26" xfId="0" applyFont="1" applyBorder="1" applyAlignment="1">
      <alignment horizontal="left" vertical="top"/>
    </xf>
    <xf numFmtId="0" fontId="18" fillId="0" borderId="57" xfId="0" applyFont="1" applyBorder="1" applyAlignment="1">
      <alignment vertical="center" wrapText="1"/>
    </xf>
    <xf numFmtId="0" fontId="18" fillId="0" borderId="58" xfId="0" applyFont="1" applyBorder="1">
      <alignment vertical="center"/>
    </xf>
    <xf numFmtId="0" fontId="18" fillId="0" borderId="40" xfId="0" applyFont="1" applyBorder="1">
      <alignment vertical="center"/>
    </xf>
    <xf numFmtId="0" fontId="18" fillId="0" borderId="27" xfId="0" applyFont="1" applyBorder="1">
      <alignment vertical="center"/>
    </xf>
    <xf numFmtId="0" fontId="18" fillId="0" borderId="22" xfId="0" applyFont="1" applyBorder="1">
      <alignment vertical="center"/>
    </xf>
    <xf numFmtId="0" fontId="18" fillId="0" borderId="26" xfId="0" applyFont="1" applyBorder="1" applyAlignment="1">
      <alignment vertical="center"/>
    </xf>
    <xf numFmtId="0" fontId="18" fillId="0" borderId="41" xfId="0" quotePrefix="1" applyFont="1" applyBorder="1">
      <alignment vertical="center"/>
    </xf>
    <xf numFmtId="0" fontId="18" fillId="0" borderId="33" xfId="0" applyFont="1" applyBorder="1">
      <alignment vertical="center"/>
    </xf>
    <xf numFmtId="0" fontId="18" fillId="0" borderId="21" xfId="0" applyFont="1" applyBorder="1">
      <alignment vertical="center"/>
    </xf>
    <xf numFmtId="0" fontId="18" fillId="0" borderId="0" xfId="0" applyFont="1" applyBorder="1" applyAlignment="1">
      <alignment horizontal="left" vertical="top"/>
    </xf>
    <xf numFmtId="0" fontId="18" fillId="0" borderId="28" xfId="0" applyFont="1" applyBorder="1">
      <alignment vertical="center"/>
    </xf>
    <xf numFmtId="0" fontId="18" fillId="0" borderId="0" xfId="0" applyFont="1" applyBorder="1">
      <alignment vertical="center"/>
    </xf>
    <xf numFmtId="0" fontId="18" fillId="0" borderId="39" xfId="0" applyFont="1" applyBorder="1">
      <alignment vertical="center"/>
    </xf>
    <xf numFmtId="0" fontId="18" fillId="0" borderId="89" xfId="0" applyFont="1" applyBorder="1">
      <alignment vertical="center"/>
    </xf>
    <xf numFmtId="0" fontId="18" fillId="0" borderId="44" xfId="0" applyFont="1" applyBorder="1" applyAlignment="1">
      <alignment horizontal="left" vertical="top"/>
    </xf>
    <xf numFmtId="0" fontId="18" fillId="0" borderId="43" xfId="0" applyFont="1" applyBorder="1">
      <alignment vertical="center"/>
    </xf>
    <xf numFmtId="0" fontId="18" fillId="0" borderId="42" xfId="0" applyFont="1" applyBorder="1">
      <alignment vertical="center"/>
    </xf>
    <xf numFmtId="0" fontId="18" fillId="0" borderId="42" xfId="0" applyFont="1" applyBorder="1" applyAlignment="1">
      <alignment horizontal="left" vertical="top"/>
    </xf>
    <xf numFmtId="0" fontId="18" fillId="0" borderId="34" xfId="0" applyFont="1" applyBorder="1" applyAlignment="1">
      <alignment horizontal="left" vertical="top"/>
    </xf>
    <xf numFmtId="0" fontId="20" fillId="0" borderId="13" xfId="0" applyFont="1" applyBorder="1">
      <alignment vertical="center"/>
    </xf>
    <xf numFmtId="0" fontId="18" fillId="0" borderId="35" xfId="0" applyFont="1" applyBorder="1">
      <alignment vertical="center"/>
    </xf>
    <xf numFmtId="0" fontId="18" fillId="0" borderId="46" xfId="0" applyFont="1" applyBorder="1" applyAlignment="1">
      <alignment horizontal="left" vertical="top"/>
    </xf>
    <xf numFmtId="0" fontId="18" fillId="0" borderId="47" xfId="0" applyFont="1" applyBorder="1">
      <alignment vertical="center"/>
    </xf>
    <xf numFmtId="0" fontId="18" fillId="0" borderId="48" xfId="0" applyFont="1" applyBorder="1" applyAlignment="1">
      <alignment horizontal="left" vertical="top"/>
    </xf>
    <xf numFmtId="0" fontId="18" fillId="0" borderId="49" xfId="0" applyFont="1" applyBorder="1">
      <alignment vertical="center"/>
    </xf>
    <xf numFmtId="0" fontId="18" fillId="0" borderId="50" xfId="0" applyFont="1" applyBorder="1" applyAlignment="1">
      <alignment horizontal="left" vertical="top"/>
    </xf>
    <xf numFmtId="0" fontId="18" fillId="0" borderId="35" xfId="0" applyFont="1" applyBorder="1" applyAlignment="1">
      <alignment horizontal="left" vertical="top"/>
    </xf>
    <xf numFmtId="0" fontId="18" fillId="0" borderId="59" xfId="0" applyFont="1" applyBorder="1" applyAlignment="1">
      <alignment horizontal="left" vertical="top"/>
    </xf>
    <xf numFmtId="0" fontId="18" fillId="0" borderId="51" xfId="0" applyFont="1" applyBorder="1" applyAlignment="1">
      <alignment horizontal="left" vertical="top"/>
    </xf>
    <xf numFmtId="0" fontId="18" fillId="0" borderId="60" xfId="0" applyFont="1" applyBorder="1">
      <alignment vertical="center"/>
    </xf>
    <xf numFmtId="0" fontId="18" fillId="0" borderId="60" xfId="0" applyFont="1" applyBorder="1" applyAlignment="1">
      <alignment horizontal="left" vertical="top"/>
    </xf>
    <xf numFmtId="0" fontId="18" fillId="0" borderId="62" xfId="0" applyFont="1" applyBorder="1" applyAlignment="1">
      <alignment horizontal="left" vertical="top"/>
    </xf>
    <xf numFmtId="0" fontId="18" fillId="0" borderId="53" xfId="0" applyFont="1" applyBorder="1" applyAlignment="1">
      <alignment horizontal="left" vertical="top"/>
    </xf>
    <xf numFmtId="0" fontId="18" fillId="0" borderId="53" xfId="0" applyFont="1" applyBorder="1">
      <alignment vertical="center"/>
    </xf>
    <xf numFmtId="0" fontId="18" fillId="0" borderId="55" xfId="0" applyFont="1" applyBorder="1" applyAlignment="1">
      <alignment horizontal="left" vertical="top"/>
    </xf>
    <xf numFmtId="0" fontId="18" fillId="0" borderId="54" xfId="0" applyFont="1" applyBorder="1">
      <alignment vertical="center"/>
    </xf>
    <xf numFmtId="0" fontId="18" fillId="0" borderId="6" xfId="0" applyFont="1" applyBorder="1" applyAlignment="1">
      <alignment horizontal="left" vertical="top"/>
    </xf>
    <xf numFmtId="0" fontId="18" fillId="0" borderId="12" xfId="0" applyFont="1" applyBorder="1" applyAlignment="1">
      <alignment horizontal="left" vertical="top"/>
    </xf>
    <xf numFmtId="0" fontId="18" fillId="0" borderId="63" xfId="0" applyFont="1" applyBorder="1" applyAlignment="1">
      <alignment horizontal="left" vertical="top"/>
    </xf>
    <xf numFmtId="0" fontId="18" fillId="0" borderId="64" xfId="0" applyFont="1" applyBorder="1" applyAlignment="1">
      <alignment horizontal="left" vertical="top"/>
    </xf>
    <xf numFmtId="0" fontId="18" fillId="0" borderId="65" xfId="0" applyFont="1" applyBorder="1" applyAlignment="1">
      <alignment vertical="center"/>
    </xf>
    <xf numFmtId="0" fontId="18" fillId="0" borderId="65" xfId="0" applyFont="1" applyBorder="1">
      <alignment vertical="center"/>
    </xf>
    <xf numFmtId="0" fontId="18" fillId="0" borderId="66" xfId="0" applyFont="1" applyBorder="1">
      <alignment vertical="center"/>
    </xf>
    <xf numFmtId="176" fontId="18" fillId="0" borderId="29" xfId="0" applyNumberFormat="1" applyFont="1" applyFill="1" applyBorder="1" applyAlignment="1">
      <alignment horizontal="left" vertical="top"/>
    </xf>
    <xf numFmtId="0" fontId="18" fillId="0" borderId="20" xfId="0" applyFont="1" applyFill="1" applyBorder="1" applyAlignment="1">
      <alignment horizontal="left" vertical="top"/>
    </xf>
    <xf numFmtId="176" fontId="18" fillId="0" borderId="20" xfId="0" applyNumberFormat="1" applyFont="1" applyFill="1" applyBorder="1" applyAlignment="1">
      <alignment horizontal="left" vertical="top"/>
    </xf>
    <xf numFmtId="0" fontId="18" fillId="0" borderId="20" xfId="0" applyFont="1" applyBorder="1">
      <alignment vertical="center"/>
    </xf>
    <xf numFmtId="38" fontId="18" fillId="0" borderId="20" xfId="1" applyFont="1" applyBorder="1">
      <alignment vertical="center"/>
    </xf>
    <xf numFmtId="0" fontId="18" fillId="0" borderId="68" xfId="0" applyFont="1" applyBorder="1">
      <alignment vertical="center"/>
    </xf>
    <xf numFmtId="0" fontId="18" fillId="0" borderId="70" xfId="0" applyFont="1" applyBorder="1">
      <alignment vertical="center"/>
    </xf>
    <xf numFmtId="0" fontId="23" fillId="0" borderId="0" xfId="0" applyFont="1">
      <alignment vertical="center"/>
    </xf>
    <xf numFmtId="0" fontId="21" fillId="0" borderId="0" xfId="0" applyFont="1">
      <alignment vertical="center"/>
    </xf>
    <xf numFmtId="0" fontId="18" fillId="0" borderId="13" xfId="0" applyFont="1" applyBorder="1" applyAlignment="1">
      <alignment vertical="center"/>
    </xf>
    <xf numFmtId="0" fontId="18" fillId="0" borderId="84" xfId="0" applyFont="1" applyFill="1" applyBorder="1" applyAlignment="1">
      <alignment horizontal="left" vertical="top"/>
    </xf>
    <xf numFmtId="176" fontId="18" fillId="0" borderId="80" xfId="0" applyNumberFormat="1" applyFont="1" applyFill="1" applyBorder="1" applyAlignment="1">
      <alignment horizontal="left" vertical="top"/>
    </xf>
    <xf numFmtId="0" fontId="18" fillId="0" borderId="81" xfId="0" applyFont="1" applyFill="1" applyBorder="1" applyAlignment="1">
      <alignment horizontal="left" vertical="top"/>
    </xf>
    <xf numFmtId="0" fontId="17" fillId="0" borderId="81" xfId="0" applyFont="1" applyFill="1" applyBorder="1" applyAlignment="1">
      <alignment horizontal="left" vertical="top"/>
    </xf>
    <xf numFmtId="38" fontId="18" fillId="0" borderId="81" xfId="1" applyFont="1" applyBorder="1">
      <alignment vertical="center"/>
    </xf>
    <xf numFmtId="0" fontId="18" fillId="0" borderId="82" xfId="0" applyFont="1" applyBorder="1">
      <alignment vertical="center"/>
    </xf>
    <xf numFmtId="176" fontId="18" fillId="0" borderId="83" xfId="0" applyNumberFormat="1" applyFont="1" applyFill="1" applyBorder="1" applyAlignment="1">
      <alignment horizontal="left" vertical="top"/>
    </xf>
    <xf numFmtId="0" fontId="18" fillId="0" borderId="84" xfId="0" applyFont="1" applyBorder="1">
      <alignment vertical="center"/>
    </xf>
    <xf numFmtId="0" fontId="23" fillId="0" borderId="13" xfId="0" applyFont="1" applyFill="1" applyBorder="1" applyAlignment="1">
      <alignment horizontal="left" vertical="top"/>
    </xf>
    <xf numFmtId="38" fontId="20" fillId="0" borderId="13" xfId="1" applyFont="1" applyBorder="1">
      <alignment vertical="center"/>
    </xf>
    <xf numFmtId="0" fontId="22" fillId="0" borderId="0" xfId="0" applyFont="1" applyAlignment="1">
      <alignment horizontal="left" vertical="top" wrapText="1"/>
    </xf>
    <xf numFmtId="0" fontId="17" fillId="0" borderId="13" xfId="0" applyFont="1" applyFill="1" applyBorder="1" applyAlignment="1">
      <alignment horizontal="left" vertical="top"/>
    </xf>
    <xf numFmtId="0" fontId="18" fillId="0" borderId="84" xfId="0" applyFont="1" applyBorder="1" applyAlignment="1">
      <alignment vertical="center" wrapText="1"/>
    </xf>
    <xf numFmtId="0" fontId="17" fillId="0" borderId="13" xfId="0" applyFont="1" applyBorder="1">
      <alignment vertical="center"/>
    </xf>
    <xf numFmtId="0" fontId="18" fillId="0" borderId="84" xfId="0" quotePrefix="1" applyFont="1" applyBorder="1">
      <alignment vertical="center"/>
    </xf>
    <xf numFmtId="0" fontId="18" fillId="0" borderId="56" xfId="0" applyFont="1" applyBorder="1">
      <alignment vertical="center"/>
    </xf>
    <xf numFmtId="0" fontId="18" fillId="0" borderId="17" xfId="0" applyFont="1" applyBorder="1">
      <alignment vertical="center"/>
    </xf>
    <xf numFmtId="0" fontId="18" fillId="0" borderId="90" xfId="0" applyFont="1" applyBorder="1" applyAlignment="1">
      <alignment horizontal="left" vertical="top"/>
    </xf>
    <xf numFmtId="0" fontId="18" fillId="0" borderId="20" xfId="0" applyFont="1" applyBorder="1" applyAlignment="1">
      <alignment horizontal="left" vertical="top"/>
    </xf>
    <xf numFmtId="0" fontId="18" fillId="0" borderId="20" xfId="0" applyFont="1" applyBorder="1" applyAlignment="1">
      <alignment vertical="center"/>
    </xf>
    <xf numFmtId="0" fontId="18" fillId="0" borderId="91" xfId="0" applyFont="1" applyBorder="1" applyAlignment="1">
      <alignment vertical="center" wrapText="1"/>
    </xf>
    <xf numFmtId="176" fontId="18" fillId="0" borderId="92" xfId="0" applyNumberFormat="1" applyFont="1" applyFill="1" applyBorder="1" applyAlignment="1">
      <alignment horizontal="left" vertical="top"/>
    </xf>
    <xf numFmtId="0" fontId="17" fillId="0" borderId="20" xfId="0" applyFont="1" applyFill="1" applyBorder="1" applyAlignment="1">
      <alignment horizontal="left" vertical="top"/>
    </xf>
    <xf numFmtId="0" fontId="18" fillId="0" borderId="91" xfId="0" applyFont="1" applyBorder="1">
      <alignment vertical="center"/>
    </xf>
    <xf numFmtId="0" fontId="18" fillId="0" borderId="93" xfId="0" applyFont="1" applyBorder="1">
      <alignment vertical="center"/>
    </xf>
    <xf numFmtId="0" fontId="26" fillId="0" borderId="0" xfId="0" applyFont="1">
      <alignment vertical="center"/>
    </xf>
    <xf numFmtId="0" fontId="18" fillId="4" borderId="4" xfId="0" applyFont="1" applyFill="1" applyBorder="1" applyAlignment="1">
      <alignment vertical="top" wrapText="1"/>
    </xf>
    <xf numFmtId="0" fontId="22" fillId="0" borderId="11" xfId="0" applyFont="1" applyBorder="1" applyAlignment="1">
      <alignment vertical="top" wrapText="1"/>
    </xf>
    <xf numFmtId="0" fontId="22" fillId="0" borderId="5" xfId="0" applyFont="1" applyBorder="1" applyAlignment="1">
      <alignment vertical="top" wrapText="1"/>
    </xf>
    <xf numFmtId="0" fontId="22" fillId="0" borderId="9" xfId="0" applyFont="1" applyBorder="1" applyAlignment="1">
      <alignment vertical="top" wrapText="1"/>
    </xf>
    <xf numFmtId="0" fontId="22" fillId="0" borderId="0" xfId="0" applyFont="1" applyAlignment="1">
      <alignment vertical="top" wrapText="1"/>
    </xf>
    <xf numFmtId="0" fontId="22" fillId="0" borderId="8" xfId="0" applyFont="1" applyBorder="1" applyAlignment="1">
      <alignment vertical="top" wrapText="1"/>
    </xf>
    <xf numFmtId="0" fontId="18" fillId="2" borderId="14" xfId="0" applyFont="1" applyFill="1" applyBorder="1" applyAlignment="1">
      <alignment vertical="center" wrapText="1"/>
    </xf>
    <xf numFmtId="0" fontId="18" fillId="0" borderId="15" xfId="0" applyFont="1" applyBorder="1" applyAlignment="1">
      <alignment vertical="center" wrapText="1"/>
    </xf>
    <xf numFmtId="0" fontId="18" fillId="2" borderId="15" xfId="0" applyFont="1" applyFill="1" applyBorder="1" applyAlignment="1">
      <alignment vertical="center" wrapText="1"/>
    </xf>
    <xf numFmtId="0" fontId="18" fillId="2" borderId="17" xfId="0" applyFont="1" applyFill="1" applyBorder="1" applyAlignment="1">
      <alignment vertical="center" wrapText="1"/>
    </xf>
    <xf numFmtId="0" fontId="18" fillId="0" borderId="13" xfId="0" applyFont="1" applyBorder="1" applyAlignment="1">
      <alignment vertical="center" wrapText="1"/>
    </xf>
    <xf numFmtId="0" fontId="18" fillId="0" borderId="13" xfId="0" applyFont="1" applyFill="1" applyBorder="1" applyAlignment="1">
      <alignment vertical="center" wrapText="1"/>
    </xf>
    <xf numFmtId="0" fontId="18" fillId="0" borderId="41" xfId="0" applyFont="1" applyFill="1" applyBorder="1" applyAlignment="1">
      <alignment vertical="center" wrapText="1"/>
    </xf>
    <xf numFmtId="0" fontId="18" fillId="0" borderId="72" xfId="0" applyFont="1" applyFill="1" applyBorder="1" applyAlignment="1">
      <alignment vertical="top" wrapText="1"/>
    </xf>
    <xf numFmtId="0" fontId="21" fillId="0" borderId="60" xfId="0" applyFont="1" applyFill="1" applyBorder="1" applyAlignment="1">
      <alignment vertical="top" wrapText="1"/>
    </xf>
    <xf numFmtId="0" fontId="21" fillId="0" borderId="61" xfId="0" applyFont="1" applyFill="1" applyBorder="1" applyAlignment="1">
      <alignment vertical="top" wrapText="1"/>
    </xf>
    <xf numFmtId="0" fontId="18" fillId="0" borderId="74" xfId="0" applyFont="1" applyFill="1" applyBorder="1" applyAlignment="1">
      <alignment vertical="top" wrapText="1"/>
    </xf>
    <xf numFmtId="0" fontId="21" fillId="0" borderId="35" xfId="0" applyFont="1" applyFill="1" applyBorder="1" applyAlignment="1">
      <alignment vertical="top" wrapText="1"/>
    </xf>
    <xf numFmtId="0" fontId="21" fillId="0" borderId="31" xfId="0" applyFont="1" applyFill="1" applyBorder="1" applyAlignment="1">
      <alignment vertical="top" wrapText="1"/>
    </xf>
    <xf numFmtId="0" fontId="20" fillId="0" borderId="13" xfId="0" applyFont="1" applyFill="1" applyBorder="1" applyAlignment="1">
      <alignment vertical="center" wrapText="1"/>
    </xf>
    <xf numFmtId="0" fontId="18" fillId="0" borderId="75" xfId="0" applyFont="1" applyFill="1" applyBorder="1" applyAlignment="1">
      <alignment vertical="top" wrapText="1"/>
    </xf>
    <xf numFmtId="0" fontId="21" fillId="0" borderId="79" xfId="0" applyFont="1" applyFill="1" applyBorder="1" applyAlignment="1">
      <alignment vertical="top" wrapText="1"/>
    </xf>
    <xf numFmtId="0" fontId="21" fillId="0" borderId="71" xfId="0" applyFont="1" applyFill="1" applyBorder="1" applyAlignment="1">
      <alignment vertical="top" wrapText="1"/>
    </xf>
    <xf numFmtId="0" fontId="19" fillId="3" borderId="2" xfId="0" applyFont="1" applyFill="1" applyBorder="1" applyAlignment="1">
      <alignment vertical="center" wrapText="1"/>
    </xf>
    <xf numFmtId="0" fontId="21" fillId="0" borderId="1" xfId="0" applyFont="1" applyBorder="1" applyAlignment="1">
      <alignment vertical="center"/>
    </xf>
    <xf numFmtId="0" fontId="21" fillId="0" borderId="10" xfId="0" applyFont="1" applyBorder="1" applyAlignment="1">
      <alignment vertical="center"/>
    </xf>
    <xf numFmtId="0" fontId="21" fillId="0" borderId="3" xfId="0" applyFont="1" applyBorder="1" applyAlignment="1">
      <alignment vertical="center"/>
    </xf>
    <xf numFmtId="0" fontId="21" fillId="0" borderId="0" xfId="0" applyFont="1" applyAlignment="1">
      <alignment vertical="center"/>
    </xf>
    <xf numFmtId="0" fontId="21" fillId="0" borderId="8" xfId="0" applyFont="1" applyBorder="1" applyAlignment="1">
      <alignment vertical="center"/>
    </xf>
    <xf numFmtId="0" fontId="21" fillId="0" borderId="67" xfId="0" applyFont="1" applyBorder="1" applyAlignment="1">
      <alignment vertical="center"/>
    </xf>
    <xf numFmtId="0" fontId="21" fillId="0" borderId="12" xfId="0" applyFont="1" applyBorder="1" applyAlignment="1">
      <alignment vertical="center"/>
    </xf>
    <xf numFmtId="0" fontId="21" fillId="0" borderId="7" xfId="0" applyFont="1" applyBorder="1" applyAlignment="1">
      <alignment vertical="center"/>
    </xf>
    <xf numFmtId="0" fontId="20" fillId="2" borderId="23" xfId="0" applyFont="1" applyFill="1" applyBorder="1" applyAlignment="1">
      <alignment vertical="center" wrapText="1"/>
    </xf>
    <xf numFmtId="0" fontId="18" fillId="2" borderId="24" xfId="0" applyFont="1" applyFill="1" applyBorder="1" applyAlignment="1">
      <alignment vertical="center" wrapText="1"/>
    </xf>
    <xf numFmtId="0" fontId="18" fillId="0" borderId="24" xfId="0" applyFont="1" applyBorder="1" applyAlignment="1">
      <alignment vertical="center" wrapText="1"/>
    </xf>
    <xf numFmtId="0" fontId="18" fillId="0" borderId="76" xfId="0" applyFont="1" applyBorder="1" applyAlignment="1">
      <alignment vertical="center" wrapText="1"/>
    </xf>
    <xf numFmtId="0" fontId="18" fillId="2" borderId="75" xfId="0" applyFont="1" applyFill="1" applyBorder="1" applyAlignment="1">
      <alignment vertical="center" wrapText="1"/>
    </xf>
    <xf numFmtId="0" fontId="21" fillId="0" borderId="71" xfId="0" applyFont="1" applyBorder="1" applyAlignment="1">
      <alignment vertical="center" wrapText="1"/>
    </xf>
    <xf numFmtId="0" fontId="18" fillId="2" borderId="74" xfId="0" applyFont="1" applyFill="1" applyBorder="1" applyAlignment="1">
      <alignment vertical="center" wrapText="1"/>
    </xf>
    <xf numFmtId="0" fontId="21" fillId="0" borderId="52" xfId="0" applyFont="1" applyBorder="1" applyAlignment="1">
      <alignment vertical="center" wrapText="1"/>
    </xf>
    <xf numFmtId="0" fontId="21" fillId="0" borderId="31" xfId="0" applyFont="1" applyBorder="1" applyAlignment="1">
      <alignment vertical="center" wrapText="1"/>
    </xf>
    <xf numFmtId="0" fontId="18" fillId="0" borderId="32" xfId="0" applyFont="1" applyBorder="1" applyAlignment="1">
      <alignment horizontal="left" vertical="top" wrapText="1"/>
    </xf>
    <xf numFmtId="0" fontId="21" fillId="0" borderId="33" xfId="0" applyFont="1" applyBorder="1" applyAlignment="1">
      <alignment vertical="center" wrapText="1"/>
    </xf>
    <xf numFmtId="0" fontId="18" fillId="2" borderId="72" xfId="0" applyFont="1" applyFill="1" applyBorder="1" applyAlignment="1">
      <alignment vertical="center" wrapText="1"/>
    </xf>
    <xf numFmtId="0" fontId="21" fillId="0" borderId="73" xfId="0" applyFont="1" applyBorder="1" applyAlignment="1">
      <alignment vertical="center" wrapText="1"/>
    </xf>
    <xf numFmtId="0" fontId="18" fillId="2" borderId="19" xfId="0" applyFont="1" applyFill="1" applyBorder="1" applyAlignment="1">
      <alignment vertical="center" wrapText="1"/>
    </xf>
    <xf numFmtId="0" fontId="18" fillId="0" borderId="20" xfId="0" applyFont="1" applyBorder="1" applyAlignment="1">
      <alignment vertical="center" wrapText="1"/>
    </xf>
    <xf numFmtId="0" fontId="18" fillId="0" borderId="20" xfId="0" applyFont="1" applyFill="1" applyBorder="1" applyAlignment="1">
      <alignment vertical="center" wrapText="1"/>
    </xf>
    <xf numFmtId="0" fontId="22" fillId="0" borderId="0" xfId="0" applyFont="1" applyBorder="1" applyAlignment="1">
      <alignment vertical="top" wrapText="1"/>
    </xf>
    <xf numFmtId="0" fontId="19" fillId="3" borderId="4" xfId="0" applyFont="1" applyFill="1" applyBorder="1" applyAlignment="1">
      <alignment vertical="center" wrapText="1"/>
    </xf>
    <xf numFmtId="0" fontId="21" fillId="0" borderId="11" xfId="0" applyFont="1" applyBorder="1" applyAlignment="1">
      <alignment vertical="center"/>
    </xf>
    <xf numFmtId="0" fontId="21" fillId="0" borderId="5" xfId="0" applyFont="1" applyBorder="1" applyAlignment="1">
      <alignment vertical="center"/>
    </xf>
    <xf numFmtId="0" fontId="21" fillId="0" borderId="9" xfId="0" applyFont="1" applyBorder="1" applyAlignment="1">
      <alignment vertical="center"/>
    </xf>
    <xf numFmtId="0" fontId="21" fillId="0" borderId="0" xfId="0" applyFont="1" applyBorder="1" applyAlignment="1">
      <alignment vertical="center"/>
    </xf>
    <xf numFmtId="0" fontId="21" fillId="0" borderId="6" xfId="0" applyFont="1" applyBorder="1" applyAlignment="1">
      <alignment vertical="center"/>
    </xf>
    <xf numFmtId="0" fontId="8" fillId="2" borderId="74" xfId="0" applyFont="1" applyFill="1" applyBorder="1" applyAlignment="1">
      <alignment vertical="center" wrapText="1"/>
    </xf>
    <xf numFmtId="0" fontId="0" fillId="0" borderId="35" xfId="0" applyBorder="1" applyAlignment="1">
      <alignment vertical="center" wrapText="1"/>
    </xf>
    <xf numFmtId="0" fontId="8" fillId="2" borderId="87" xfId="0" applyFont="1" applyFill="1" applyBorder="1" applyAlignment="1">
      <alignment vertical="center" wrapText="1"/>
    </xf>
    <xf numFmtId="0" fontId="0" fillId="0" borderId="45" xfId="0" applyBorder="1" applyAlignment="1">
      <alignment vertical="center" wrapText="1"/>
    </xf>
    <xf numFmtId="0" fontId="8" fillId="2" borderId="19" xfId="0" applyFont="1" applyFill="1" applyBorder="1" applyAlignment="1">
      <alignment vertical="center" wrapText="1"/>
    </xf>
    <xf numFmtId="0" fontId="3" fillId="0" borderId="20" xfId="0" applyFont="1" applyBorder="1" applyAlignment="1">
      <alignment vertical="center" wrapText="1"/>
    </xf>
    <xf numFmtId="0" fontId="3" fillId="4" borderId="4" xfId="0" applyFont="1" applyFill="1" applyBorder="1" applyAlignment="1">
      <alignment vertical="top" wrapText="1"/>
    </xf>
    <xf numFmtId="0" fontId="2" fillId="0" borderId="5" xfId="0" applyFont="1" applyBorder="1" applyAlignment="1">
      <alignment vertical="top" wrapText="1"/>
    </xf>
    <xf numFmtId="0" fontId="2" fillId="0" borderId="9" xfId="0" applyFont="1" applyBorder="1" applyAlignment="1">
      <alignment vertical="top" wrapText="1"/>
    </xf>
    <xf numFmtId="0" fontId="2" fillId="0" borderId="8" xfId="0" applyFont="1" applyBorder="1" applyAlignment="1">
      <alignment vertical="top" wrapText="1"/>
    </xf>
    <xf numFmtId="0" fontId="0" fillId="0" borderId="9" xfId="0" applyBorder="1" applyAlignment="1">
      <alignment vertical="center"/>
    </xf>
    <xf numFmtId="0" fontId="0" fillId="0" borderId="8"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9" fillId="3" borderId="2" xfId="0" applyFont="1" applyFill="1" applyBorder="1" applyAlignment="1">
      <alignment vertical="top" wrapText="1"/>
    </xf>
    <xf numFmtId="0" fontId="0" fillId="0" borderId="1" xfId="0" applyBorder="1" applyAlignment="1">
      <alignment vertical="top"/>
    </xf>
    <xf numFmtId="0" fontId="0" fillId="0" borderId="10" xfId="0" applyBorder="1" applyAlignment="1">
      <alignment vertical="top"/>
    </xf>
    <xf numFmtId="0" fontId="0" fillId="0" borderId="3" xfId="0" applyBorder="1" applyAlignment="1">
      <alignment vertical="top"/>
    </xf>
    <xf numFmtId="0" fontId="0" fillId="0" borderId="0" xfId="0" applyAlignment="1">
      <alignment vertical="top"/>
    </xf>
    <xf numFmtId="0" fontId="0" fillId="0" borderId="8" xfId="0" applyBorder="1" applyAlignment="1">
      <alignment vertical="top"/>
    </xf>
    <xf numFmtId="0" fontId="0" fillId="0" borderId="67" xfId="0" applyBorder="1" applyAlignment="1">
      <alignment vertical="top"/>
    </xf>
    <xf numFmtId="0" fontId="0" fillId="0" borderId="12" xfId="0" applyBorder="1" applyAlignment="1">
      <alignment vertical="top"/>
    </xf>
    <xf numFmtId="0" fontId="0" fillId="0" borderId="7" xfId="0" applyBorder="1" applyAlignment="1">
      <alignment vertical="top"/>
    </xf>
    <xf numFmtId="0" fontId="10" fillId="2" borderId="23" xfId="0" applyFont="1" applyFill="1" applyBorder="1" applyAlignment="1">
      <alignment vertical="center" wrapText="1"/>
    </xf>
    <xf numFmtId="0" fontId="8" fillId="2" borderId="24" xfId="0" applyFont="1" applyFill="1" applyBorder="1" applyAlignment="1">
      <alignment vertical="center" wrapText="1"/>
    </xf>
    <xf numFmtId="0" fontId="3" fillId="0" borderId="24" xfId="0" applyFont="1" applyBorder="1" applyAlignment="1">
      <alignment vertical="center" wrapText="1"/>
    </xf>
    <xf numFmtId="0" fontId="3" fillId="0" borderId="25" xfId="0" applyFont="1" applyBorder="1" applyAlignment="1">
      <alignment vertical="center" wrapText="1"/>
    </xf>
    <xf numFmtId="0" fontId="8" fillId="2" borderId="14" xfId="0" applyFont="1" applyFill="1" applyBorder="1" applyAlignment="1">
      <alignment vertical="center" wrapText="1"/>
    </xf>
    <xf numFmtId="0" fontId="3" fillId="0" borderId="15" xfId="0" applyFont="1" applyBorder="1" applyAlignment="1">
      <alignment vertical="center" wrapText="1"/>
    </xf>
    <xf numFmtId="0" fontId="8" fillId="2" borderId="15" xfId="0" applyFont="1" applyFill="1" applyBorder="1" applyAlignment="1">
      <alignment vertical="center" wrapText="1"/>
    </xf>
    <xf numFmtId="0" fontId="5" fillId="0" borderId="15" xfId="0" applyFont="1" applyBorder="1" applyAlignment="1">
      <alignment vertical="center" wrapText="1"/>
    </xf>
    <xf numFmtId="0" fontId="8" fillId="2" borderId="17" xfId="0" applyFont="1" applyFill="1" applyBorder="1" applyAlignment="1">
      <alignment vertical="center" wrapText="1"/>
    </xf>
    <xf numFmtId="0" fontId="3" fillId="0" borderId="13" xfId="0" applyFont="1" applyBorder="1" applyAlignment="1">
      <alignment vertical="center" wrapText="1"/>
    </xf>
    <xf numFmtId="0" fontId="8" fillId="2" borderId="13" xfId="0" applyFont="1" applyFill="1" applyBorder="1" applyAlignment="1">
      <alignment vertical="center" wrapText="1"/>
    </xf>
    <xf numFmtId="0" fontId="9" fillId="0" borderId="13" xfId="0" applyFont="1" applyBorder="1" applyAlignment="1">
      <alignment vertical="center" wrapText="1"/>
    </xf>
    <xf numFmtId="0" fontId="3" fillId="0" borderId="18" xfId="0" applyFont="1" applyBorder="1" applyAlignment="1">
      <alignment vertical="center" wrapText="1"/>
    </xf>
    <xf numFmtId="0" fontId="3" fillId="0" borderId="13" xfId="0" applyFont="1" applyFill="1" applyBorder="1" applyAlignment="1">
      <alignment vertical="center" wrapText="1"/>
    </xf>
    <xf numFmtId="0" fontId="3" fillId="0" borderId="18" xfId="0" applyFont="1" applyFill="1" applyBorder="1" applyAlignment="1">
      <alignment vertical="center" wrapText="1"/>
    </xf>
    <xf numFmtId="0" fontId="11" fillId="0" borderId="13" xfId="0" applyFont="1" applyBorder="1" applyAlignment="1">
      <alignment vertical="center" wrapText="1"/>
    </xf>
    <xf numFmtId="0" fontId="3" fillId="0" borderId="41" xfId="0" applyFont="1" applyBorder="1" applyAlignment="1">
      <alignment vertical="center" wrapText="1"/>
    </xf>
    <xf numFmtId="0" fontId="8" fillId="2" borderId="72" xfId="0" applyFont="1" applyFill="1" applyBorder="1" applyAlignment="1">
      <alignment vertical="center" wrapText="1"/>
    </xf>
    <xf numFmtId="0" fontId="0" fillId="0" borderId="60" xfId="0" applyBorder="1" applyAlignment="1">
      <alignment vertical="center" wrapText="1"/>
    </xf>
    <xf numFmtId="0" fontId="8" fillId="2" borderId="20" xfId="0" applyFont="1" applyFill="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theme/theme1.xml" Type="http://schemas.openxmlformats.org/officeDocument/2006/relationships/theme"/><Relationship Id="rId5" Target="styles.xml" Type="http://schemas.openxmlformats.org/officeDocument/2006/relationships/styles"/><Relationship Id="rId6" Target="sharedStrings.xml" Type="http://schemas.openxmlformats.org/officeDocument/2006/relationships/sharedStrings"/><Relationship Id="rId7" Target="calcChain.xml" Type="http://schemas.openxmlformats.org/officeDocument/2006/relationships/calcChain"/></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553"/>
  <sheetViews>
    <sheetView tabSelected="1" topLeftCell="M1" zoomScaleNormal="100" workbookViewId="0">
      <selection activeCell="Y85" sqref="Y85"/>
    </sheetView>
  </sheetViews>
  <sheetFormatPr defaultRowHeight="13" x14ac:dyDescent="0.2"/>
  <cols>
    <col min="3" max="3" width="15.90625" style="2" customWidth="1"/>
    <col min="4" max="4" width="18.36328125" style="2" customWidth="1"/>
    <col min="5" max="5" width="57" style="2" bestFit="1" customWidth="1"/>
    <col min="6" max="6" width="8.90625" style="2" customWidth="1"/>
    <col min="7" max="7" width="7.453125" style="2" bestFit="1" customWidth="1"/>
    <col min="8" max="8" width="32.08984375" style="2" bestFit="1" customWidth="1"/>
    <col min="9" max="9" width="16.7265625" style="2" customWidth="1"/>
    <col min="10" max="10" width="5.453125" style="2" customWidth="1"/>
    <col min="11" max="11" width="6.6328125" style="2" customWidth="1"/>
    <col min="12" max="12" width="18.453125" style="2" bestFit="1" customWidth="1"/>
    <col min="13" max="13" width="36.453125" style="2" bestFit="1" customWidth="1"/>
    <col min="14" max="15" width="5.453125" style="2" customWidth="1"/>
    <col min="16" max="17" width="8.90625" style="2"/>
    <col min="18" max="18" width="12.6328125" style="2" customWidth="1"/>
    <col min="19" max="19" width="37.7265625" style="2" bestFit="1" customWidth="1"/>
    <col min="20" max="23" width="14.90625" style="2" customWidth="1"/>
    <col min="24" max="24" width="8.90625" style="4"/>
  </cols>
  <sheetData>
    <row r="1" spans="3:25" ht="15" x14ac:dyDescent="0.2">
      <c r="C1" s="175" t="s">
        <v>869</v>
      </c>
    </row>
    <row r="2" spans="3:25" ht="13.5" thickBot="1" x14ac:dyDescent="0.25">
      <c r="C2" s="51" t="s">
        <v>363</v>
      </c>
      <c r="D2" s="52"/>
      <c r="E2" s="52"/>
      <c r="F2" s="52"/>
      <c r="G2" s="52"/>
      <c r="H2" s="52"/>
      <c r="I2" s="52"/>
      <c r="J2" s="52"/>
      <c r="K2" s="52"/>
      <c r="L2" s="52"/>
      <c r="M2" s="52"/>
      <c r="N2" s="52"/>
      <c r="O2" s="52"/>
      <c r="P2" s="52"/>
      <c r="Q2" s="52"/>
      <c r="R2" s="52"/>
      <c r="S2" s="52"/>
      <c r="T2" s="52"/>
      <c r="U2" s="52"/>
      <c r="V2" s="52"/>
      <c r="W2" s="52"/>
    </row>
    <row r="3" spans="3:25" ht="13.5" thickBot="1" x14ac:dyDescent="0.25">
      <c r="C3" s="199" t="s">
        <v>561</v>
      </c>
      <c r="D3" s="200"/>
      <c r="E3" s="200"/>
      <c r="F3" s="200"/>
      <c r="G3" s="200"/>
      <c r="H3" s="200"/>
      <c r="I3" s="200"/>
      <c r="J3" s="201"/>
      <c r="K3" s="208" t="s">
        <v>284</v>
      </c>
      <c r="L3" s="209"/>
      <c r="M3" s="209"/>
      <c r="N3" s="209"/>
      <c r="O3" s="209"/>
      <c r="P3" s="210"/>
      <c r="Q3" s="210"/>
      <c r="R3" s="210"/>
      <c r="S3" s="211"/>
      <c r="T3" s="176" t="s">
        <v>562</v>
      </c>
      <c r="U3" s="177"/>
      <c r="V3" s="177"/>
      <c r="W3" s="178"/>
    </row>
    <row r="4" spans="3:25" ht="13.5" thickBot="1" x14ac:dyDescent="0.25">
      <c r="C4" s="202"/>
      <c r="D4" s="203"/>
      <c r="E4" s="203"/>
      <c r="F4" s="203"/>
      <c r="G4" s="203"/>
      <c r="H4" s="203"/>
      <c r="I4" s="203"/>
      <c r="J4" s="204"/>
      <c r="K4" s="182" t="s">
        <v>563</v>
      </c>
      <c r="L4" s="183"/>
      <c r="M4" s="53" t="s">
        <v>270</v>
      </c>
      <c r="N4" s="184" t="s">
        <v>564</v>
      </c>
      <c r="O4" s="183"/>
      <c r="P4" s="183" t="s">
        <v>565</v>
      </c>
      <c r="Q4" s="183"/>
      <c r="R4" s="54" t="s">
        <v>566</v>
      </c>
      <c r="S4" s="55" t="s">
        <v>269</v>
      </c>
      <c r="T4" s="179"/>
      <c r="U4" s="180"/>
      <c r="V4" s="180"/>
      <c r="W4" s="181"/>
    </row>
    <row r="5" spans="3:25" x14ac:dyDescent="0.2">
      <c r="C5" s="202"/>
      <c r="D5" s="203"/>
      <c r="E5" s="203"/>
      <c r="F5" s="203"/>
      <c r="G5" s="203"/>
      <c r="H5" s="203"/>
      <c r="I5" s="203"/>
      <c r="J5" s="204"/>
      <c r="K5" s="185" t="s">
        <v>567</v>
      </c>
      <c r="L5" s="186"/>
      <c r="M5" s="56" t="s">
        <v>568</v>
      </c>
      <c r="N5" s="187" t="s">
        <v>569</v>
      </c>
      <c r="O5" s="187"/>
      <c r="P5" s="187" t="s">
        <v>570</v>
      </c>
      <c r="Q5" s="187"/>
      <c r="R5" s="187"/>
      <c r="S5" s="188"/>
      <c r="T5" s="189" t="s">
        <v>571</v>
      </c>
      <c r="U5" s="192" t="s">
        <v>572</v>
      </c>
      <c r="V5" s="192" t="s">
        <v>573</v>
      </c>
      <c r="W5" s="196" t="s">
        <v>574</v>
      </c>
    </row>
    <row r="6" spans="3:25" x14ac:dyDescent="0.2">
      <c r="C6" s="202"/>
      <c r="D6" s="203"/>
      <c r="E6" s="203"/>
      <c r="F6" s="203"/>
      <c r="G6" s="203"/>
      <c r="H6" s="203"/>
      <c r="I6" s="203"/>
      <c r="J6" s="204"/>
      <c r="K6" s="185" t="s">
        <v>575</v>
      </c>
      <c r="L6" s="186"/>
      <c r="M6" s="187" t="s">
        <v>576</v>
      </c>
      <c r="N6" s="187"/>
      <c r="O6" s="187"/>
      <c r="P6" s="187"/>
      <c r="Q6" s="187"/>
      <c r="R6" s="187"/>
      <c r="S6" s="188"/>
      <c r="T6" s="190"/>
      <c r="U6" s="193"/>
      <c r="V6" s="193"/>
      <c r="W6" s="197"/>
    </row>
    <row r="7" spans="3:25" ht="13.9" customHeight="1" thickBot="1" x14ac:dyDescent="0.25">
      <c r="C7" s="205"/>
      <c r="D7" s="206"/>
      <c r="E7" s="206"/>
      <c r="F7" s="206"/>
      <c r="G7" s="206"/>
      <c r="H7" s="206"/>
      <c r="I7" s="206"/>
      <c r="J7" s="207"/>
      <c r="K7" s="185" t="s">
        <v>577</v>
      </c>
      <c r="L7" s="186"/>
      <c r="M7" s="195" t="s">
        <v>283</v>
      </c>
      <c r="N7" s="187"/>
      <c r="O7" s="187"/>
      <c r="P7" s="187"/>
      <c r="Q7" s="187"/>
      <c r="R7" s="187"/>
      <c r="S7" s="188"/>
      <c r="T7" s="190"/>
      <c r="U7" s="193"/>
      <c r="V7" s="193"/>
      <c r="W7" s="197"/>
    </row>
    <row r="8" spans="3:25" ht="13.9" customHeight="1" thickBot="1" x14ac:dyDescent="0.25">
      <c r="C8" s="219" t="s">
        <v>313</v>
      </c>
      <c r="D8" s="214" t="s">
        <v>314</v>
      </c>
      <c r="E8" s="214" t="s">
        <v>315</v>
      </c>
      <c r="F8" s="214" t="s">
        <v>355</v>
      </c>
      <c r="G8" s="214" t="s">
        <v>312</v>
      </c>
      <c r="H8" s="214" t="s">
        <v>316</v>
      </c>
      <c r="I8" s="214" t="s">
        <v>318</v>
      </c>
      <c r="J8" s="212" t="s">
        <v>317</v>
      </c>
      <c r="K8" s="221" t="s">
        <v>578</v>
      </c>
      <c r="L8" s="222"/>
      <c r="M8" s="57" t="s">
        <v>579</v>
      </c>
      <c r="N8" s="223" t="s">
        <v>580</v>
      </c>
      <c r="O8" s="223"/>
      <c r="P8" s="58" t="s">
        <v>581</v>
      </c>
      <c r="Q8" s="59"/>
      <c r="R8" s="59"/>
      <c r="S8" s="60"/>
      <c r="T8" s="190"/>
      <c r="U8" s="193"/>
      <c r="V8" s="193"/>
      <c r="W8" s="197"/>
    </row>
    <row r="9" spans="3:25" ht="22.5" x14ac:dyDescent="0.2">
      <c r="C9" s="220"/>
      <c r="D9" s="215"/>
      <c r="E9" s="215"/>
      <c r="F9" s="216"/>
      <c r="G9" s="216"/>
      <c r="H9" s="216"/>
      <c r="I9" s="216"/>
      <c r="J9" s="213"/>
      <c r="K9" s="61" t="s">
        <v>582</v>
      </c>
      <c r="L9" s="62" t="s">
        <v>566</v>
      </c>
      <c r="M9" s="63" t="s">
        <v>583</v>
      </c>
      <c r="N9" s="63" t="s">
        <v>584</v>
      </c>
      <c r="O9" s="63" t="s">
        <v>585</v>
      </c>
      <c r="P9" s="63" t="s">
        <v>586</v>
      </c>
      <c r="Q9" s="63" t="s">
        <v>587</v>
      </c>
      <c r="R9" s="63" t="s">
        <v>588</v>
      </c>
      <c r="S9" s="64" t="s">
        <v>589</v>
      </c>
      <c r="T9" s="191"/>
      <c r="U9" s="194"/>
      <c r="V9" s="194"/>
      <c r="W9" s="198"/>
      <c r="Y9" t="s">
        <v>419</v>
      </c>
    </row>
    <row r="10" spans="3:25" ht="13.9" customHeight="1" x14ac:dyDescent="0.2">
      <c r="C10" s="65" t="s">
        <v>61</v>
      </c>
      <c r="D10" s="66" t="s">
        <v>227</v>
      </c>
      <c r="E10" s="67"/>
      <c r="F10" s="68" t="s">
        <v>51</v>
      </c>
      <c r="G10" s="69">
        <v>1</v>
      </c>
      <c r="H10" s="70" t="s">
        <v>52</v>
      </c>
      <c r="I10" s="70"/>
      <c r="J10" s="71" t="s">
        <v>590</v>
      </c>
      <c r="K10" s="72">
        <v>1</v>
      </c>
      <c r="L10" s="73" t="s">
        <v>591</v>
      </c>
      <c r="M10" s="74" t="s">
        <v>592</v>
      </c>
      <c r="N10" s="74" t="s">
        <v>593</v>
      </c>
      <c r="O10" s="74"/>
      <c r="P10" s="73" t="s">
        <v>70</v>
      </c>
      <c r="Q10" s="75">
        <v>8</v>
      </c>
      <c r="R10" s="75" t="s">
        <v>594</v>
      </c>
      <c r="S10" s="76"/>
      <c r="T10" s="77" t="s">
        <v>349</v>
      </c>
      <c r="U10" s="78" t="s">
        <v>269</v>
      </c>
      <c r="V10" s="78" t="s">
        <v>269</v>
      </c>
      <c r="W10" s="79" t="s">
        <v>269</v>
      </c>
      <c r="Y10" s="46" t="s">
        <v>420</v>
      </c>
    </row>
    <row r="11" spans="3:25" x14ac:dyDescent="0.2">
      <c r="C11" s="80"/>
      <c r="D11" s="66" t="s">
        <v>62</v>
      </c>
      <c r="E11" s="67"/>
      <c r="F11" s="68" t="s">
        <v>51</v>
      </c>
      <c r="G11" s="69">
        <f>G10+1</f>
        <v>2</v>
      </c>
      <c r="H11" s="70" t="s">
        <v>62</v>
      </c>
      <c r="I11" s="70"/>
      <c r="J11" s="71" t="s">
        <v>590</v>
      </c>
      <c r="K11" s="72">
        <f>K10+1</f>
        <v>2</v>
      </c>
      <c r="L11" s="73" t="s">
        <v>591</v>
      </c>
      <c r="M11" s="74" t="s">
        <v>595</v>
      </c>
      <c r="N11" s="74"/>
      <c r="O11" s="74"/>
      <c r="P11" s="81" t="s">
        <v>69</v>
      </c>
      <c r="Q11" s="75">
        <v>2</v>
      </c>
      <c r="R11" s="75" t="s">
        <v>594</v>
      </c>
      <c r="S11" s="76"/>
      <c r="T11" s="82" t="s">
        <v>349</v>
      </c>
      <c r="U11" s="70" t="s">
        <v>268</v>
      </c>
      <c r="V11" s="70"/>
      <c r="W11" s="79" t="s">
        <v>269</v>
      </c>
      <c r="Y11" s="46" t="s">
        <v>421</v>
      </c>
    </row>
    <row r="12" spans="3:25" x14ac:dyDescent="0.2">
      <c r="C12" s="83"/>
      <c r="D12" s="66" t="s">
        <v>150</v>
      </c>
      <c r="E12" s="67"/>
      <c r="F12" s="68" t="s">
        <v>51</v>
      </c>
      <c r="G12" s="69">
        <f t="shared" ref="G12:G82" si="0">G11+1</f>
        <v>3</v>
      </c>
      <c r="H12" s="70" t="s">
        <v>63</v>
      </c>
      <c r="I12" s="70"/>
      <c r="J12" s="71" t="s">
        <v>590</v>
      </c>
      <c r="K12" s="72">
        <f t="shared" ref="K12:K75" si="1">K11+1</f>
        <v>3</v>
      </c>
      <c r="L12" s="74" t="s">
        <v>596</v>
      </c>
      <c r="M12" s="74" t="s">
        <v>597</v>
      </c>
      <c r="N12" s="74"/>
      <c r="O12" s="74"/>
      <c r="P12" s="73" t="s">
        <v>71</v>
      </c>
      <c r="Q12" s="75">
        <v>26</v>
      </c>
      <c r="R12" s="75" t="s">
        <v>594</v>
      </c>
      <c r="S12" s="76"/>
      <c r="T12" s="82" t="s">
        <v>349</v>
      </c>
      <c r="U12" s="70" t="s">
        <v>268</v>
      </c>
      <c r="V12" s="70"/>
      <c r="W12" s="79" t="s">
        <v>269</v>
      </c>
      <c r="Y12" s="45" t="s">
        <v>422</v>
      </c>
    </row>
    <row r="13" spans="3:25" x14ac:dyDescent="0.2">
      <c r="C13" s="65" t="s">
        <v>53</v>
      </c>
      <c r="D13" s="84" t="s">
        <v>54</v>
      </c>
      <c r="E13" s="85"/>
      <c r="F13" s="86" t="s">
        <v>51</v>
      </c>
      <c r="G13" s="69">
        <f t="shared" si="0"/>
        <v>4</v>
      </c>
      <c r="H13" s="70" t="s">
        <v>54</v>
      </c>
      <c r="I13" s="70"/>
      <c r="J13" s="87"/>
      <c r="K13" s="72">
        <f t="shared" si="1"/>
        <v>4</v>
      </c>
      <c r="L13" s="73" t="s">
        <v>598</v>
      </c>
      <c r="M13" s="74" t="s">
        <v>599</v>
      </c>
      <c r="N13" s="74"/>
      <c r="O13" s="74"/>
      <c r="P13" s="73" t="s">
        <v>73</v>
      </c>
      <c r="Q13" s="75">
        <v>255</v>
      </c>
      <c r="R13" s="75" t="s">
        <v>594</v>
      </c>
      <c r="S13" s="76"/>
      <c r="T13" s="82" t="s">
        <v>349</v>
      </c>
      <c r="U13" s="70" t="s">
        <v>268</v>
      </c>
      <c r="V13" s="70"/>
      <c r="W13" s="79" t="s">
        <v>269</v>
      </c>
      <c r="Y13" s="46" t="s">
        <v>423</v>
      </c>
    </row>
    <row r="14" spans="3:25" x14ac:dyDescent="0.2">
      <c r="C14" s="80"/>
      <c r="D14" s="88"/>
      <c r="E14" s="89"/>
      <c r="F14" s="90"/>
      <c r="G14" s="69">
        <f t="shared" si="0"/>
        <v>5</v>
      </c>
      <c r="H14" s="70" t="s">
        <v>418</v>
      </c>
      <c r="I14" s="70"/>
      <c r="J14" s="71" t="s">
        <v>590</v>
      </c>
      <c r="K14" s="72">
        <f t="shared" si="1"/>
        <v>5</v>
      </c>
      <c r="L14" s="73" t="s">
        <v>591</v>
      </c>
      <c r="M14" s="81" t="str">
        <f>"#000"&amp;K13&amp;"のチェックコード"</f>
        <v>#0004のチェックコード</v>
      </c>
      <c r="N14" s="74"/>
      <c r="O14" s="74"/>
      <c r="P14" s="81" t="s">
        <v>69</v>
      </c>
      <c r="Q14" s="75">
        <v>2</v>
      </c>
      <c r="R14" s="75" t="s">
        <v>594</v>
      </c>
      <c r="S14" s="76"/>
      <c r="T14" s="82" t="s">
        <v>349</v>
      </c>
      <c r="U14" s="70"/>
      <c r="V14" s="70"/>
      <c r="W14" s="79" t="s">
        <v>269</v>
      </c>
    </row>
    <row r="15" spans="3:25" x14ac:dyDescent="0.2">
      <c r="C15" s="80"/>
      <c r="D15" s="84" t="s">
        <v>55</v>
      </c>
      <c r="E15" s="85"/>
      <c r="F15" s="86" t="s">
        <v>51</v>
      </c>
      <c r="G15" s="69">
        <f t="shared" si="0"/>
        <v>6</v>
      </c>
      <c r="H15" s="70" t="s">
        <v>55</v>
      </c>
      <c r="I15" s="70"/>
      <c r="J15" s="87"/>
      <c r="K15" s="72">
        <f t="shared" si="1"/>
        <v>6</v>
      </c>
      <c r="L15" s="73" t="s">
        <v>598</v>
      </c>
      <c r="M15" s="74" t="s">
        <v>600</v>
      </c>
      <c r="N15" s="74"/>
      <c r="O15" s="74"/>
      <c r="P15" s="73" t="s">
        <v>73</v>
      </c>
      <c r="Q15" s="75">
        <v>255</v>
      </c>
      <c r="R15" s="75" t="s">
        <v>594</v>
      </c>
      <c r="S15" s="76"/>
      <c r="T15" s="82" t="s">
        <v>349</v>
      </c>
      <c r="U15" s="70" t="s">
        <v>268</v>
      </c>
      <c r="V15" s="70"/>
      <c r="W15" s="79" t="s">
        <v>269</v>
      </c>
      <c r="Y15" s="46" t="s">
        <v>424</v>
      </c>
    </row>
    <row r="16" spans="3:25" x14ac:dyDescent="0.2">
      <c r="C16" s="80"/>
      <c r="D16" s="91"/>
      <c r="E16" s="92"/>
      <c r="F16" s="93"/>
      <c r="G16" s="69">
        <f t="shared" si="0"/>
        <v>7</v>
      </c>
      <c r="H16" s="70" t="str">
        <f>"Check code of #000"&amp;G15</f>
        <v>Check code of #0006</v>
      </c>
      <c r="I16" s="70"/>
      <c r="J16" s="71" t="s">
        <v>590</v>
      </c>
      <c r="K16" s="72">
        <f t="shared" si="1"/>
        <v>7</v>
      </c>
      <c r="L16" s="73" t="s">
        <v>591</v>
      </c>
      <c r="M16" s="81" t="str">
        <f>"#000"&amp;K15&amp;"のチェックコード"</f>
        <v>#0006のチェックコード</v>
      </c>
      <c r="N16" s="74"/>
      <c r="O16" s="74"/>
      <c r="P16" s="81" t="s">
        <v>69</v>
      </c>
      <c r="Q16" s="75">
        <v>2</v>
      </c>
      <c r="R16" s="75" t="s">
        <v>594</v>
      </c>
      <c r="S16" s="76"/>
      <c r="T16" s="82" t="s">
        <v>349</v>
      </c>
      <c r="U16" s="70"/>
      <c r="V16" s="70"/>
      <c r="W16" s="79" t="s">
        <v>269</v>
      </c>
    </row>
    <row r="17" spans="1:25" x14ac:dyDescent="0.2">
      <c r="C17" s="80"/>
      <c r="D17" s="88"/>
      <c r="E17" s="89"/>
      <c r="F17" s="90"/>
      <c r="G17" s="69">
        <f t="shared" si="0"/>
        <v>8</v>
      </c>
      <c r="H17" s="70" t="s">
        <v>56</v>
      </c>
      <c r="I17" s="70"/>
      <c r="J17" s="71" t="s">
        <v>590</v>
      </c>
      <c r="K17" s="72">
        <f t="shared" si="1"/>
        <v>8</v>
      </c>
      <c r="L17" s="73" t="s">
        <v>591</v>
      </c>
      <c r="M17" s="81" t="s">
        <v>601</v>
      </c>
      <c r="N17" s="74"/>
      <c r="O17" s="74"/>
      <c r="P17" s="81" t="s">
        <v>69</v>
      </c>
      <c r="Q17" s="75">
        <v>3</v>
      </c>
      <c r="R17" s="75" t="s">
        <v>602</v>
      </c>
      <c r="S17" s="76"/>
      <c r="T17" s="82" t="s">
        <v>349</v>
      </c>
      <c r="U17" s="70" t="s">
        <v>268</v>
      </c>
      <c r="V17" s="70"/>
      <c r="W17" s="79" t="s">
        <v>269</v>
      </c>
      <c r="Y17" s="46" t="s">
        <v>425</v>
      </c>
    </row>
    <row r="18" spans="1:25" x14ac:dyDescent="0.2">
      <c r="C18" s="80"/>
      <c r="D18" s="84" t="s">
        <v>320</v>
      </c>
      <c r="E18" s="85"/>
      <c r="F18" s="86" t="s">
        <v>51</v>
      </c>
      <c r="G18" s="69">
        <f t="shared" si="0"/>
        <v>9</v>
      </c>
      <c r="H18" s="70" t="s">
        <v>18</v>
      </c>
      <c r="I18" s="70"/>
      <c r="J18" s="87"/>
      <c r="K18" s="72">
        <f t="shared" si="1"/>
        <v>9</v>
      </c>
      <c r="L18" s="73" t="s">
        <v>598</v>
      </c>
      <c r="M18" s="74" t="s">
        <v>603</v>
      </c>
      <c r="N18" s="74"/>
      <c r="O18" s="74"/>
      <c r="P18" s="73" t="s">
        <v>73</v>
      </c>
      <c r="Q18" s="75">
        <v>255</v>
      </c>
      <c r="R18" s="75" t="s">
        <v>594</v>
      </c>
      <c r="S18" s="76" t="s">
        <v>604</v>
      </c>
      <c r="T18" s="82" t="s">
        <v>349</v>
      </c>
      <c r="U18" s="70" t="s">
        <v>268</v>
      </c>
      <c r="V18" s="70"/>
      <c r="W18" s="79" t="s">
        <v>269</v>
      </c>
      <c r="Y18" s="46" t="s">
        <v>426</v>
      </c>
    </row>
    <row r="19" spans="1:25" x14ac:dyDescent="0.2">
      <c r="C19" s="80"/>
      <c r="D19" s="91"/>
      <c r="E19" s="92"/>
      <c r="F19" s="93"/>
      <c r="G19" s="69">
        <f t="shared" si="0"/>
        <v>10</v>
      </c>
      <c r="H19" s="70" t="str">
        <f>"Check code of #000"&amp;G18</f>
        <v>Check code of #0009</v>
      </c>
      <c r="I19" s="70"/>
      <c r="J19" s="71" t="s">
        <v>590</v>
      </c>
      <c r="K19" s="72">
        <f t="shared" si="1"/>
        <v>10</v>
      </c>
      <c r="L19" s="73" t="s">
        <v>591</v>
      </c>
      <c r="M19" s="81" t="str">
        <f>"#000"&amp;K18&amp;"のチェックコード"</f>
        <v>#0009のチェックコード</v>
      </c>
      <c r="N19" s="74"/>
      <c r="O19" s="74"/>
      <c r="P19" s="81" t="s">
        <v>69</v>
      </c>
      <c r="Q19" s="75">
        <v>2</v>
      </c>
      <c r="R19" s="75" t="s">
        <v>594</v>
      </c>
      <c r="S19" s="76"/>
      <c r="T19" s="82" t="s">
        <v>349</v>
      </c>
      <c r="U19" s="70"/>
      <c r="V19" s="70"/>
      <c r="W19" s="79" t="s">
        <v>269</v>
      </c>
    </row>
    <row r="20" spans="1:25" x14ac:dyDescent="0.2">
      <c r="C20" s="80"/>
      <c r="D20" s="88"/>
      <c r="E20" s="89"/>
      <c r="F20" s="90"/>
      <c r="G20" s="69">
        <f t="shared" si="0"/>
        <v>11</v>
      </c>
      <c r="H20" s="70" t="s">
        <v>57</v>
      </c>
      <c r="I20" s="70"/>
      <c r="J20" s="71" t="s">
        <v>590</v>
      </c>
      <c r="K20" s="72">
        <f t="shared" si="1"/>
        <v>11</v>
      </c>
      <c r="L20" s="73" t="s">
        <v>591</v>
      </c>
      <c r="M20" s="81" t="s">
        <v>605</v>
      </c>
      <c r="N20" s="74"/>
      <c r="O20" s="94" t="s">
        <v>279</v>
      </c>
      <c r="P20" s="73" t="s">
        <v>70</v>
      </c>
      <c r="Q20" s="75">
        <v>5</v>
      </c>
      <c r="R20" s="75" t="s">
        <v>594</v>
      </c>
      <c r="S20" s="76"/>
      <c r="T20" s="82" t="s">
        <v>349</v>
      </c>
      <c r="U20" s="70" t="s">
        <v>268</v>
      </c>
      <c r="V20" s="94" t="s">
        <v>350</v>
      </c>
      <c r="W20" s="79" t="s">
        <v>269</v>
      </c>
      <c r="Y20" s="46" t="s">
        <v>427</v>
      </c>
    </row>
    <row r="21" spans="1:25" x14ac:dyDescent="0.2">
      <c r="C21" s="80"/>
      <c r="D21" s="84" t="s">
        <v>321</v>
      </c>
      <c r="E21" s="85"/>
      <c r="F21" s="86" t="s">
        <v>51</v>
      </c>
      <c r="G21" s="69">
        <f t="shared" si="0"/>
        <v>12</v>
      </c>
      <c r="H21" s="70" t="s">
        <v>74</v>
      </c>
      <c r="I21" s="70"/>
      <c r="J21" s="87"/>
      <c r="K21" s="72">
        <f t="shared" si="1"/>
        <v>12</v>
      </c>
      <c r="L21" s="73" t="s">
        <v>598</v>
      </c>
      <c r="M21" s="74" t="s">
        <v>606</v>
      </c>
      <c r="N21" s="74"/>
      <c r="O21" s="74"/>
      <c r="P21" s="73" t="s">
        <v>73</v>
      </c>
      <c r="Q21" s="75">
        <v>255</v>
      </c>
      <c r="R21" s="75" t="s">
        <v>594</v>
      </c>
      <c r="S21" s="76"/>
      <c r="T21" s="82" t="s">
        <v>349</v>
      </c>
      <c r="U21" s="70" t="s">
        <v>268</v>
      </c>
      <c r="V21" s="74"/>
      <c r="W21" s="79" t="s">
        <v>269</v>
      </c>
      <c r="Y21" s="46" t="s">
        <v>428</v>
      </c>
    </row>
    <row r="22" spans="1:25" x14ac:dyDescent="0.2">
      <c r="C22" s="80"/>
      <c r="D22" s="88"/>
      <c r="E22" s="89"/>
      <c r="F22" s="90"/>
      <c r="G22" s="69">
        <f t="shared" si="0"/>
        <v>13</v>
      </c>
      <c r="H22" s="70" t="str">
        <f>"Check code of #00"&amp;G21</f>
        <v>Check code of #0012</v>
      </c>
      <c r="I22" s="70"/>
      <c r="J22" s="71" t="s">
        <v>590</v>
      </c>
      <c r="K22" s="72">
        <f t="shared" si="1"/>
        <v>13</v>
      </c>
      <c r="L22" s="73" t="s">
        <v>591</v>
      </c>
      <c r="M22" s="81" t="str">
        <f>"#00"&amp;K21&amp;"のチェックコード"</f>
        <v>#0012のチェックコード</v>
      </c>
      <c r="N22" s="74"/>
      <c r="O22" s="74"/>
      <c r="P22" s="81" t="s">
        <v>69</v>
      </c>
      <c r="Q22" s="75">
        <v>2</v>
      </c>
      <c r="R22" s="75" t="s">
        <v>594</v>
      </c>
      <c r="S22" s="76"/>
      <c r="T22" s="82" t="s">
        <v>349</v>
      </c>
      <c r="U22" s="70"/>
      <c r="V22" s="74"/>
      <c r="W22" s="79" t="s">
        <v>269</v>
      </c>
    </row>
    <row r="23" spans="1:25" x14ac:dyDescent="0.2">
      <c r="C23" s="80"/>
      <c r="D23" s="86" t="s">
        <v>376</v>
      </c>
      <c r="E23" s="86" t="s">
        <v>322</v>
      </c>
      <c r="F23" s="86" t="s">
        <v>51</v>
      </c>
      <c r="G23" s="69">
        <f t="shared" si="0"/>
        <v>14</v>
      </c>
      <c r="H23" s="70" t="s">
        <v>376</v>
      </c>
      <c r="I23" s="70"/>
      <c r="J23" s="87"/>
      <c r="K23" s="72">
        <f t="shared" si="1"/>
        <v>14</v>
      </c>
      <c r="L23" s="73" t="s">
        <v>598</v>
      </c>
      <c r="M23" s="74" t="s">
        <v>607</v>
      </c>
      <c r="N23" s="74"/>
      <c r="O23" s="94" t="s">
        <v>279</v>
      </c>
      <c r="P23" s="81" t="s">
        <v>75</v>
      </c>
      <c r="Q23" s="75">
        <v>65535</v>
      </c>
      <c r="R23" s="75" t="s">
        <v>594</v>
      </c>
      <c r="S23" s="76"/>
      <c r="T23" s="82" t="s">
        <v>349</v>
      </c>
      <c r="U23" s="70" t="s">
        <v>268</v>
      </c>
      <c r="V23" s="94" t="s">
        <v>350</v>
      </c>
      <c r="W23" s="79" t="s">
        <v>269</v>
      </c>
      <c r="Y23" s="46" t="s">
        <v>435</v>
      </c>
    </row>
    <row r="24" spans="1:25" x14ac:dyDescent="0.2">
      <c r="C24" s="80"/>
      <c r="D24" s="93"/>
      <c r="E24" s="90"/>
      <c r="F24" s="90"/>
      <c r="G24" s="69">
        <f t="shared" si="0"/>
        <v>15</v>
      </c>
      <c r="H24" s="70" t="str">
        <f>"Check code of #00"&amp;G23</f>
        <v>Check code of #0014</v>
      </c>
      <c r="I24" s="70"/>
      <c r="J24" s="71" t="s">
        <v>590</v>
      </c>
      <c r="K24" s="72">
        <f t="shared" si="1"/>
        <v>15</v>
      </c>
      <c r="L24" s="73" t="s">
        <v>591</v>
      </c>
      <c r="M24" s="81" t="str">
        <f>"#00"&amp;K23&amp;"のチェックコード"</f>
        <v>#0014のチェックコード</v>
      </c>
      <c r="N24" s="74"/>
      <c r="O24" s="74"/>
      <c r="P24" s="81" t="s">
        <v>69</v>
      </c>
      <c r="Q24" s="75">
        <v>2</v>
      </c>
      <c r="R24" s="75" t="s">
        <v>594</v>
      </c>
      <c r="S24" s="76"/>
      <c r="T24" s="82" t="s">
        <v>349</v>
      </c>
      <c r="U24" s="70"/>
      <c r="V24" s="74"/>
      <c r="W24" s="79" t="s">
        <v>269</v>
      </c>
    </row>
    <row r="25" spans="1:25" x14ac:dyDescent="0.2">
      <c r="C25" s="80"/>
      <c r="D25" s="93"/>
      <c r="E25" s="86" t="s">
        <v>58</v>
      </c>
      <c r="F25" s="86" t="s">
        <v>51</v>
      </c>
      <c r="G25" s="69">
        <f t="shared" si="0"/>
        <v>16</v>
      </c>
      <c r="H25" s="70" t="s">
        <v>58</v>
      </c>
      <c r="I25" s="70"/>
      <c r="J25" s="87"/>
      <c r="K25" s="72">
        <f t="shared" si="1"/>
        <v>16</v>
      </c>
      <c r="L25" s="73" t="s">
        <v>598</v>
      </c>
      <c r="M25" s="74" t="s">
        <v>608</v>
      </c>
      <c r="N25" s="74"/>
      <c r="O25" s="94" t="s">
        <v>279</v>
      </c>
      <c r="P25" s="81" t="s">
        <v>72</v>
      </c>
      <c r="Q25" s="75">
        <v>255</v>
      </c>
      <c r="R25" s="75" t="s">
        <v>594</v>
      </c>
      <c r="S25" s="76"/>
      <c r="T25" s="82" t="s">
        <v>349</v>
      </c>
      <c r="U25" s="70" t="s">
        <v>268</v>
      </c>
      <c r="V25" s="94" t="s">
        <v>350</v>
      </c>
      <c r="W25" s="79" t="s">
        <v>269</v>
      </c>
      <c r="Y25" s="46" t="s">
        <v>429</v>
      </c>
    </row>
    <row r="26" spans="1:25" x14ac:dyDescent="0.2">
      <c r="C26" s="80"/>
      <c r="D26" s="90"/>
      <c r="E26" s="90"/>
      <c r="F26" s="90"/>
      <c r="G26" s="69">
        <f t="shared" si="0"/>
        <v>17</v>
      </c>
      <c r="H26" s="70" t="str">
        <f>"Check code of #00"&amp;G25</f>
        <v>Check code of #0016</v>
      </c>
      <c r="I26" s="70"/>
      <c r="J26" s="71" t="s">
        <v>590</v>
      </c>
      <c r="K26" s="72">
        <f t="shared" si="1"/>
        <v>17</v>
      </c>
      <c r="L26" s="73" t="s">
        <v>591</v>
      </c>
      <c r="M26" s="81" t="str">
        <f>"#00"&amp;K25&amp;"のチェックコード"</f>
        <v>#0016のチェックコード</v>
      </c>
      <c r="N26" s="74"/>
      <c r="O26" s="74"/>
      <c r="P26" s="81" t="s">
        <v>69</v>
      </c>
      <c r="Q26" s="75">
        <v>2</v>
      </c>
      <c r="R26" s="75" t="s">
        <v>594</v>
      </c>
      <c r="S26" s="76"/>
      <c r="T26" s="82" t="s">
        <v>349</v>
      </c>
      <c r="U26" s="70"/>
      <c r="V26" s="74"/>
      <c r="W26" s="79" t="s">
        <v>269</v>
      </c>
    </row>
    <row r="27" spans="1:25" ht="13.9" customHeight="1" x14ac:dyDescent="0.2">
      <c r="C27" s="80"/>
      <c r="D27" s="84" t="s">
        <v>67</v>
      </c>
      <c r="E27" s="85"/>
      <c r="F27" s="86" t="s">
        <v>51</v>
      </c>
      <c r="G27" s="69">
        <f t="shared" si="0"/>
        <v>18</v>
      </c>
      <c r="H27" s="70" t="s">
        <v>375</v>
      </c>
      <c r="I27" s="70"/>
      <c r="J27" s="87"/>
      <c r="K27" s="72">
        <f t="shared" si="1"/>
        <v>18</v>
      </c>
      <c r="L27" s="73" t="s">
        <v>598</v>
      </c>
      <c r="M27" s="74" t="s">
        <v>273</v>
      </c>
      <c r="N27" s="74"/>
      <c r="O27" s="74"/>
      <c r="P27" s="81" t="s">
        <v>72</v>
      </c>
      <c r="Q27" s="75">
        <v>255</v>
      </c>
      <c r="R27" s="75" t="s">
        <v>602</v>
      </c>
      <c r="S27" s="76"/>
      <c r="T27" s="82" t="s">
        <v>349</v>
      </c>
      <c r="U27" s="70" t="s">
        <v>268</v>
      </c>
      <c r="V27" s="74"/>
      <c r="W27" s="79" t="s">
        <v>269</v>
      </c>
      <c r="Y27" s="47" t="s">
        <v>430</v>
      </c>
    </row>
    <row r="28" spans="1:25" ht="13.9" customHeight="1" x14ac:dyDescent="0.2">
      <c r="C28" s="80"/>
      <c r="D28" s="88"/>
      <c r="E28" s="89"/>
      <c r="F28" s="90"/>
      <c r="G28" s="69">
        <f t="shared" si="0"/>
        <v>19</v>
      </c>
      <c r="H28" s="70" t="str">
        <f>"Check code of #00"&amp;G27</f>
        <v>Check code of #0018</v>
      </c>
      <c r="I28" s="70"/>
      <c r="J28" s="71" t="s">
        <v>590</v>
      </c>
      <c r="K28" s="72">
        <f t="shared" si="1"/>
        <v>19</v>
      </c>
      <c r="L28" s="73" t="s">
        <v>591</v>
      </c>
      <c r="M28" s="81" t="str">
        <f>"#00"&amp;K27&amp;"のチェックコード"</f>
        <v>#0018のチェックコード</v>
      </c>
      <c r="N28" s="74"/>
      <c r="O28" s="74"/>
      <c r="P28" s="81" t="s">
        <v>69</v>
      </c>
      <c r="Q28" s="75">
        <v>2</v>
      </c>
      <c r="R28" s="75" t="s">
        <v>594</v>
      </c>
      <c r="S28" s="76"/>
      <c r="T28" s="82" t="s">
        <v>349</v>
      </c>
      <c r="U28" s="70"/>
      <c r="V28" s="74"/>
      <c r="W28" s="79" t="s">
        <v>269</v>
      </c>
    </row>
    <row r="29" spans="1:25" ht="13.9" customHeight="1" x14ac:dyDescent="0.2">
      <c r="C29" s="83"/>
      <c r="D29" s="66" t="s">
        <v>60</v>
      </c>
      <c r="E29" s="67"/>
      <c r="F29" s="68" t="s">
        <v>51</v>
      </c>
      <c r="G29" s="69">
        <f t="shared" si="0"/>
        <v>20</v>
      </c>
      <c r="H29" s="70" t="s">
        <v>372</v>
      </c>
      <c r="I29" s="70"/>
      <c r="J29" s="71" t="s">
        <v>590</v>
      </c>
      <c r="K29" s="72">
        <f t="shared" si="1"/>
        <v>20</v>
      </c>
      <c r="L29" s="73" t="s">
        <v>591</v>
      </c>
      <c r="M29" s="74" t="s">
        <v>609</v>
      </c>
      <c r="N29" s="74"/>
      <c r="O29" s="74"/>
      <c r="P29" s="81" t="s">
        <v>69</v>
      </c>
      <c r="Q29" s="75">
        <v>1</v>
      </c>
      <c r="R29" s="75" t="s">
        <v>594</v>
      </c>
      <c r="S29" s="76" t="s">
        <v>610</v>
      </c>
      <c r="T29" s="82" t="s">
        <v>349</v>
      </c>
      <c r="U29" s="70" t="s">
        <v>268</v>
      </c>
      <c r="V29" s="74"/>
      <c r="W29" s="79" t="s">
        <v>269</v>
      </c>
      <c r="Y29" s="47" t="s">
        <v>431</v>
      </c>
    </row>
    <row r="30" spans="1:25" ht="14" x14ac:dyDescent="0.2">
      <c r="A30" s="1"/>
      <c r="B30" s="1"/>
      <c r="C30" s="95" t="s">
        <v>304</v>
      </c>
      <c r="D30" s="66" t="s">
        <v>304</v>
      </c>
      <c r="E30" s="67"/>
      <c r="F30" s="68" t="s">
        <v>51</v>
      </c>
      <c r="G30" s="69">
        <f t="shared" si="0"/>
        <v>21</v>
      </c>
      <c r="H30" s="70" t="s">
        <v>304</v>
      </c>
      <c r="I30" s="70"/>
      <c r="J30" s="71" t="s">
        <v>590</v>
      </c>
      <c r="K30" s="72">
        <f t="shared" si="1"/>
        <v>21</v>
      </c>
      <c r="L30" s="73" t="s">
        <v>591</v>
      </c>
      <c r="M30" s="74" t="s">
        <v>304</v>
      </c>
      <c r="N30" s="74"/>
      <c r="O30" s="94" t="s">
        <v>279</v>
      </c>
      <c r="P30" s="81" t="s">
        <v>69</v>
      </c>
      <c r="Q30" s="75">
        <v>1</v>
      </c>
      <c r="R30" s="75" t="s">
        <v>594</v>
      </c>
      <c r="S30" s="76" t="s">
        <v>611</v>
      </c>
      <c r="T30" s="82" t="s">
        <v>349</v>
      </c>
      <c r="U30" s="70" t="s">
        <v>268</v>
      </c>
      <c r="V30" s="94" t="s">
        <v>350</v>
      </c>
      <c r="W30" s="79" t="s">
        <v>269</v>
      </c>
    </row>
    <row r="31" spans="1:25" ht="14" x14ac:dyDescent="0.2">
      <c r="A31" s="1"/>
      <c r="B31" s="1"/>
      <c r="C31" s="65" t="s">
        <v>217</v>
      </c>
      <c r="D31" s="66" t="s">
        <v>306</v>
      </c>
      <c r="E31" s="67"/>
      <c r="F31" s="86" t="s">
        <v>51</v>
      </c>
      <c r="G31" s="69">
        <f t="shared" si="0"/>
        <v>22</v>
      </c>
      <c r="H31" s="70" t="s">
        <v>306</v>
      </c>
      <c r="I31" s="70"/>
      <c r="J31" s="71" t="s">
        <v>590</v>
      </c>
      <c r="K31" s="72">
        <f t="shared" si="1"/>
        <v>22</v>
      </c>
      <c r="L31" s="73" t="s">
        <v>591</v>
      </c>
      <c r="M31" s="74" t="s">
        <v>612</v>
      </c>
      <c r="N31" s="74"/>
      <c r="O31" s="94" t="s">
        <v>279</v>
      </c>
      <c r="P31" s="81" t="s">
        <v>69</v>
      </c>
      <c r="Q31" s="75">
        <v>2</v>
      </c>
      <c r="R31" s="75" t="s">
        <v>594</v>
      </c>
      <c r="S31" s="76" t="s">
        <v>613</v>
      </c>
      <c r="T31" s="82" t="s">
        <v>349</v>
      </c>
      <c r="U31" s="70" t="s">
        <v>268</v>
      </c>
      <c r="V31" s="94" t="s">
        <v>350</v>
      </c>
      <c r="W31" s="79" t="s">
        <v>269</v>
      </c>
      <c r="Y31" s="47" t="s">
        <v>432</v>
      </c>
    </row>
    <row r="32" spans="1:25" ht="14" x14ac:dyDescent="0.2">
      <c r="A32" s="1"/>
      <c r="B32" s="1"/>
      <c r="C32" s="80"/>
      <c r="D32" s="66" t="s">
        <v>308</v>
      </c>
      <c r="E32" s="67"/>
      <c r="F32" s="93"/>
      <c r="G32" s="69">
        <f t="shared" si="0"/>
        <v>23</v>
      </c>
      <c r="H32" s="70" t="s">
        <v>308</v>
      </c>
      <c r="I32" s="70"/>
      <c r="J32" s="71"/>
      <c r="K32" s="72">
        <f t="shared" si="1"/>
        <v>23</v>
      </c>
      <c r="L32" s="73" t="s">
        <v>598</v>
      </c>
      <c r="M32" s="74" t="s">
        <v>614</v>
      </c>
      <c r="N32" s="74"/>
      <c r="O32" s="74"/>
      <c r="P32" s="81" t="s">
        <v>75</v>
      </c>
      <c r="Q32" s="75">
        <v>65535</v>
      </c>
      <c r="R32" s="75" t="s">
        <v>594</v>
      </c>
      <c r="S32" s="76"/>
      <c r="T32" s="82" t="s">
        <v>349</v>
      </c>
      <c r="U32" s="70" t="s">
        <v>268</v>
      </c>
      <c r="V32" s="74"/>
      <c r="W32" s="79" t="s">
        <v>269</v>
      </c>
      <c r="Y32" s="46" t="s">
        <v>433</v>
      </c>
    </row>
    <row r="33" spans="1:25" x14ac:dyDescent="0.2">
      <c r="C33" s="80"/>
      <c r="D33" s="86" t="s">
        <v>309</v>
      </c>
      <c r="E33" s="86" t="s">
        <v>376</v>
      </c>
      <c r="F33" s="93"/>
      <c r="G33" s="69">
        <f t="shared" si="0"/>
        <v>24</v>
      </c>
      <c r="H33" s="70" t="s">
        <v>377</v>
      </c>
      <c r="I33" s="70"/>
      <c r="J33" s="87"/>
      <c r="K33" s="72">
        <f t="shared" si="1"/>
        <v>24</v>
      </c>
      <c r="L33" s="73" t="s">
        <v>598</v>
      </c>
      <c r="M33" s="74" t="s">
        <v>615</v>
      </c>
      <c r="N33" s="74"/>
      <c r="O33" s="74"/>
      <c r="P33" s="81" t="s">
        <v>75</v>
      </c>
      <c r="Q33" s="75">
        <v>65535</v>
      </c>
      <c r="R33" s="75" t="s">
        <v>594</v>
      </c>
      <c r="S33" s="76"/>
      <c r="T33" s="82" t="s">
        <v>349</v>
      </c>
      <c r="U33" s="70" t="s">
        <v>268</v>
      </c>
      <c r="V33" s="74"/>
      <c r="W33" s="79" t="s">
        <v>269</v>
      </c>
      <c r="Y33" s="46" t="s">
        <v>434</v>
      </c>
    </row>
    <row r="34" spans="1:25" x14ac:dyDescent="0.2">
      <c r="C34" s="80"/>
      <c r="D34" s="93"/>
      <c r="E34" s="90"/>
      <c r="F34" s="93"/>
      <c r="G34" s="69">
        <f t="shared" si="0"/>
        <v>25</v>
      </c>
      <c r="H34" s="70" t="str">
        <f>"Check code of #00"&amp;G33</f>
        <v>Check code of #0024</v>
      </c>
      <c r="I34" s="70"/>
      <c r="J34" s="71" t="s">
        <v>590</v>
      </c>
      <c r="K34" s="72">
        <f t="shared" si="1"/>
        <v>25</v>
      </c>
      <c r="L34" s="73" t="s">
        <v>591</v>
      </c>
      <c r="M34" s="81" t="str">
        <f>"#00"&amp;K33&amp;"のチェックコード"</f>
        <v>#0024のチェックコード</v>
      </c>
      <c r="N34" s="74"/>
      <c r="O34" s="74"/>
      <c r="P34" s="81" t="s">
        <v>69</v>
      </c>
      <c r="Q34" s="75">
        <v>2</v>
      </c>
      <c r="R34" s="75" t="s">
        <v>594</v>
      </c>
      <c r="S34" s="76"/>
      <c r="T34" s="82" t="s">
        <v>349</v>
      </c>
      <c r="U34" s="70"/>
      <c r="V34" s="74"/>
      <c r="W34" s="79" t="s">
        <v>269</v>
      </c>
    </row>
    <row r="35" spans="1:25" x14ac:dyDescent="0.2">
      <c r="C35" s="80"/>
      <c r="D35" s="93"/>
      <c r="E35" s="86" t="s">
        <v>58</v>
      </c>
      <c r="F35" s="93"/>
      <c r="G35" s="69">
        <f t="shared" si="0"/>
        <v>26</v>
      </c>
      <c r="H35" s="70" t="s">
        <v>351</v>
      </c>
      <c r="I35" s="70"/>
      <c r="J35" s="87"/>
      <c r="K35" s="72">
        <f t="shared" si="1"/>
        <v>26</v>
      </c>
      <c r="L35" s="73" t="s">
        <v>598</v>
      </c>
      <c r="M35" s="74" t="s">
        <v>616</v>
      </c>
      <c r="N35" s="74"/>
      <c r="O35" s="74"/>
      <c r="P35" s="81" t="s">
        <v>72</v>
      </c>
      <c r="Q35" s="75">
        <v>255</v>
      </c>
      <c r="R35" s="75" t="s">
        <v>594</v>
      </c>
      <c r="S35" s="76"/>
      <c r="T35" s="82" t="s">
        <v>349</v>
      </c>
      <c r="U35" s="70" t="s">
        <v>268</v>
      </c>
      <c r="V35" s="74"/>
      <c r="W35" s="79" t="s">
        <v>269</v>
      </c>
      <c r="Y35" s="46" t="s">
        <v>436</v>
      </c>
    </row>
    <row r="36" spans="1:25" x14ac:dyDescent="0.2">
      <c r="C36" s="80"/>
      <c r="D36" s="93"/>
      <c r="E36" s="90"/>
      <c r="F36" s="93"/>
      <c r="G36" s="69">
        <f t="shared" si="0"/>
        <v>27</v>
      </c>
      <c r="H36" s="70" t="str">
        <f>"Check code of #00"&amp;G35</f>
        <v>Check code of #0026</v>
      </c>
      <c r="I36" s="70"/>
      <c r="J36" s="71" t="s">
        <v>590</v>
      </c>
      <c r="K36" s="72">
        <f t="shared" si="1"/>
        <v>27</v>
      </c>
      <c r="L36" s="73" t="s">
        <v>591</v>
      </c>
      <c r="M36" s="81" t="str">
        <f>"#00"&amp;K35&amp;"のチェックコード"</f>
        <v>#0026のチェックコード</v>
      </c>
      <c r="N36" s="74"/>
      <c r="O36" s="74"/>
      <c r="P36" s="81" t="s">
        <v>69</v>
      </c>
      <c r="Q36" s="75">
        <v>2</v>
      </c>
      <c r="R36" s="75" t="s">
        <v>594</v>
      </c>
      <c r="S36" s="76"/>
      <c r="T36" s="82" t="s">
        <v>349</v>
      </c>
      <c r="U36" s="70"/>
      <c r="V36" s="74"/>
      <c r="W36" s="79" t="s">
        <v>269</v>
      </c>
    </row>
    <row r="37" spans="1:25" x14ac:dyDescent="0.2">
      <c r="C37" s="83"/>
      <c r="D37" s="90"/>
      <c r="E37" s="90" t="s">
        <v>227</v>
      </c>
      <c r="F37" s="90"/>
      <c r="G37" s="69">
        <f t="shared" si="0"/>
        <v>28</v>
      </c>
      <c r="H37" s="70" t="s">
        <v>310</v>
      </c>
      <c r="I37" s="70"/>
      <c r="J37" s="71" t="s">
        <v>590</v>
      </c>
      <c r="K37" s="72">
        <f t="shared" si="1"/>
        <v>28</v>
      </c>
      <c r="L37" s="73" t="s">
        <v>591</v>
      </c>
      <c r="M37" s="74" t="s">
        <v>617</v>
      </c>
      <c r="N37" s="74"/>
      <c r="O37" s="74"/>
      <c r="P37" s="73" t="s">
        <v>70</v>
      </c>
      <c r="Q37" s="75">
        <v>8</v>
      </c>
      <c r="R37" s="75" t="s">
        <v>594</v>
      </c>
      <c r="S37" s="76"/>
      <c r="T37" s="82" t="s">
        <v>349</v>
      </c>
      <c r="U37" s="70" t="s">
        <v>268</v>
      </c>
      <c r="V37" s="74"/>
      <c r="W37" s="79" t="s">
        <v>269</v>
      </c>
      <c r="Y37" s="46" t="s">
        <v>437</v>
      </c>
    </row>
    <row r="38" spans="1:25" ht="14" x14ac:dyDescent="0.2">
      <c r="A38" s="1"/>
      <c r="B38" s="1"/>
      <c r="C38" s="65" t="s">
        <v>0</v>
      </c>
      <c r="D38" s="84" t="s">
        <v>66</v>
      </c>
      <c r="E38" s="85"/>
      <c r="F38" s="86" t="s">
        <v>45</v>
      </c>
      <c r="G38" s="69">
        <f t="shared" si="0"/>
        <v>29</v>
      </c>
      <c r="H38" s="96" t="s">
        <v>1</v>
      </c>
      <c r="I38" s="96"/>
      <c r="J38" s="97"/>
      <c r="K38" s="72">
        <f t="shared" si="1"/>
        <v>29</v>
      </c>
      <c r="L38" s="73" t="s">
        <v>598</v>
      </c>
      <c r="M38" s="81" t="str">
        <f>"#00"&amp;K37&amp;"のチェックコード"</f>
        <v>#0028のチェックコード</v>
      </c>
      <c r="N38" s="74"/>
      <c r="O38" s="74"/>
      <c r="P38" s="81" t="s">
        <v>72</v>
      </c>
      <c r="Q38" s="75">
        <v>255</v>
      </c>
      <c r="R38" s="75" t="s">
        <v>594</v>
      </c>
      <c r="S38" s="76"/>
      <c r="T38" s="82" t="s">
        <v>349</v>
      </c>
      <c r="U38" s="70" t="s">
        <v>268</v>
      </c>
      <c r="V38" s="74"/>
      <c r="W38" s="79" t="s">
        <v>269</v>
      </c>
      <c r="Y38" s="45" t="s">
        <v>438</v>
      </c>
    </row>
    <row r="39" spans="1:25" ht="14" x14ac:dyDescent="0.2">
      <c r="A39" s="1"/>
      <c r="B39" s="1"/>
      <c r="C39" s="98"/>
      <c r="D39" s="99"/>
      <c r="E39" s="100"/>
      <c r="F39" s="101"/>
      <c r="G39" s="69">
        <f t="shared" si="0"/>
        <v>30</v>
      </c>
      <c r="H39" s="70" t="str">
        <f>"Check code of #00"&amp;G38</f>
        <v>Check code of #0029</v>
      </c>
      <c r="I39" s="70"/>
      <c r="J39" s="71" t="s">
        <v>590</v>
      </c>
      <c r="K39" s="72">
        <f t="shared" si="1"/>
        <v>30</v>
      </c>
      <c r="L39" s="73" t="s">
        <v>591</v>
      </c>
      <c r="M39" s="74" t="s">
        <v>618</v>
      </c>
      <c r="N39" s="74"/>
      <c r="O39" s="74"/>
      <c r="P39" s="81" t="s">
        <v>69</v>
      </c>
      <c r="Q39" s="75">
        <v>2</v>
      </c>
      <c r="R39" s="75" t="s">
        <v>594</v>
      </c>
      <c r="S39" s="76"/>
      <c r="T39" s="82" t="s">
        <v>349</v>
      </c>
      <c r="U39" s="70"/>
      <c r="V39" s="74"/>
      <c r="W39" s="79" t="s">
        <v>269</v>
      </c>
    </row>
    <row r="40" spans="1:25" ht="14" x14ac:dyDescent="0.2">
      <c r="A40" s="1"/>
      <c r="B40" s="1"/>
      <c r="C40" s="80"/>
      <c r="D40" s="84" t="s">
        <v>439</v>
      </c>
      <c r="E40" s="85"/>
      <c r="F40" s="86" t="s">
        <v>319</v>
      </c>
      <c r="G40" s="69">
        <f t="shared" si="0"/>
        <v>31</v>
      </c>
      <c r="H40" s="102" t="s">
        <v>619</v>
      </c>
      <c r="I40" s="102"/>
      <c r="J40" s="97"/>
      <c r="K40" s="72">
        <f t="shared" si="1"/>
        <v>31</v>
      </c>
      <c r="L40" s="73" t="s">
        <v>620</v>
      </c>
      <c r="M40" s="81" t="s">
        <v>621</v>
      </c>
      <c r="N40" s="74"/>
      <c r="O40" s="74"/>
      <c r="P40" s="81" t="s">
        <v>81</v>
      </c>
      <c r="Q40" s="75">
        <v>5</v>
      </c>
      <c r="R40" s="75" t="s">
        <v>594</v>
      </c>
      <c r="S40" s="103" t="s">
        <v>622</v>
      </c>
      <c r="T40" s="82" t="s">
        <v>349</v>
      </c>
      <c r="U40" s="70" t="s">
        <v>268</v>
      </c>
      <c r="V40" s="74"/>
      <c r="W40" s="79" t="s">
        <v>269</v>
      </c>
      <c r="Y40" s="45" t="s">
        <v>440</v>
      </c>
    </row>
    <row r="41" spans="1:25" ht="14" x14ac:dyDescent="0.2">
      <c r="A41" s="1"/>
      <c r="B41" s="1"/>
      <c r="C41" s="98"/>
      <c r="D41" s="99"/>
      <c r="E41" s="100"/>
      <c r="F41" s="101"/>
      <c r="G41" s="69">
        <f t="shared" si="0"/>
        <v>32</v>
      </c>
      <c r="H41" s="70" t="str">
        <f>"Check code of #00"&amp;G40</f>
        <v>Check code of #0031</v>
      </c>
      <c r="I41" s="70"/>
      <c r="J41" s="71" t="s">
        <v>590</v>
      </c>
      <c r="K41" s="72">
        <f t="shared" si="1"/>
        <v>32</v>
      </c>
      <c r="L41" s="73" t="s">
        <v>591</v>
      </c>
      <c r="M41" s="81" t="str">
        <f>"#00"&amp;K40&amp;"のチェックコード"</f>
        <v>#0031のチェックコード</v>
      </c>
      <c r="N41" s="74"/>
      <c r="O41" s="74"/>
      <c r="P41" s="81" t="s">
        <v>69</v>
      </c>
      <c r="Q41" s="75">
        <v>2</v>
      </c>
      <c r="R41" s="75" t="s">
        <v>594</v>
      </c>
      <c r="S41" s="76"/>
      <c r="T41" s="82" t="s">
        <v>349</v>
      </c>
      <c r="U41" s="70"/>
      <c r="V41" s="74"/>
      <c r="W41" s="79" t="s">
        <v>269</v>
      </c>
    </row>
    <row r="42" spans="1:25" ht="14" x14ac:dyDescent="0.2">
      <c r="A42" s="1"/>
      <c r="B42" s="1"/>
      <c r="C42" s="80"/>
      <c r="D42" s="86" t="s">
        <v>2</v>
      </c>
      <c r="E42" s="86" t="s">
        <v>133</v>
      </c>
      <c r="F42" s="86" t="s">
        <v>469</v>
      </c>
      <c r="G42" s="69">
        <f t="shared" si="0"/>
        <v>33</v>
      </c>
      <c r="H42" s="102" t="s">
        <v>373</v>
      </c>
      <c r="I42" s="102"/>
      <c r="J42" s="97"/>
      <c r="K42" s="72">
        <f t="shared" si="1"/>
        <v>33</v>
      </c>
      <c r="L42" s="73" t="s">
        <v>623</v>
      </c>
      <c r="M42" s="81" t="s">
        <v>624</v>
      </c>
      <c r="N42" s="74"/>
      <c r="O42" s="94" t="s">
        <v>279</v>
      </c>
      <c r="P42" s="81" t="s">
        <v>83</v>
      </c>
      <c r="Q42" s="75">
        <v>10</v>
      </c>
      <c r="R42" s="75" t="s">
        <v>594</v>
      </c>
      <c r="S42" s="76"/>
      <c r="T42" s="82" t="s">
        <v>349</v>
      </c>
      <c r="U42" s="70" t="s">
        <v>268</v>
      </c>
      <c r="V42" s="94" t="s">
        <v>350</v>
      </c>
      <c r="W42" s="79" t="s">
        <v>269</v>
      </c>
      <c r="Y42" s="46" t="s">
        <v>442</v>
      </c>
    </row>
    <row r="43" spans="1:25" ht="14" x14ac:dyDescent="0.2">
      <c r="A43" s="1"/>
      <c r="B43" s="1"/>
      <c r="C43" s="98"/>
      <c r="D43" s="104"/>
      <c r="E43" s="101"/>
      <c r="F43" s="104"/>
      <c r="G43" s="69">
        <f t="shared" si="0"/>
        <v>34</v>
      </c>
      <c r="H43" s="70" t="str">
        <f>"Check code of #00"&amp;G42</f>
        <v>Check code of #0033</v>
      </c>
      <c r="I43" s="70"/>
      <c r="J43" s="71" t="s">
        <v>590</v>
      </c>
      <c r="K43" s="72">
        <f t="shared" si="1"/>
        <v>34</v>
      </c>
      <c r="L43" s="73" t="s">
        <v>591</v>
      </c>
      <c r="M43" s="81" t="str">
        <f>"#00"&amp;K42&amp;"のチェックコード"</f>
        <v>#0033のチェックコード</v>
      </c>
      <c r="N43" s="74"/>
      <c r="O43" s="74"/>
      <c r="P43" s="81" t="s">
        <v>69</v>
      </c>
      <c r="Q43" s="75">
        <v>2</v>
      </c>
      <c r="R43" s="75" t="s">
        <v>594</v>
      </c>
      <c r="S43" s="76"/>
      <c r="T43" s="82" t="s">
        <v>349</v>
      </c>
      <c r="U43" s="70"/>
      <c r="V43" s="74"/>
      <c r="W43" s="79" t="s">
        <v>269</v>
      </c>
    </row>
    <row r="44" spans="1:25" ht="14" x14ac:dyDescent="0.2">
      <c r="A44" s="1"/>
      <c r="B44" s="1"/>
      <c r="C44" s="80"/>
      <c r="D44" s="93"/>
      <c r="E44" s="86" t="s">
        <v>134</v>
      </c>
      <c r="F44" s="86" t="s">
        <v>319</v>
      </c>
      <c r="G44" s="69">
        <f t="shared" si="0"/>
        <v>35</v>
      </c>
      <c r="H44" s="102" t="s">
        <v>274</v>
      </c>
      <c r="I44" s="102"/>
      <c r="J44" s="97"/>
      <c r="K44" s="72">
        <f t="shared" si="1"/>
        <v>35</v>
      </c>
      <c r="L44" s="73" t="s">
        <v>623</v>
      </c>
      <c r="M44" s="81" t="s">
        <v>625</v>
      </c>
      <c r="N44" s="74"/>
      <c r="O44" s="74"/>
      <c r="P44" s="81" t="s">
        <v>83</v>
      </c>
      <c r="Q44" s="75">
        <v>10</v>
      </c>
      <c r="R44" s="75" t="s">
        <v>594</v>
      </c>
      <c r="S44" s="76"/>
      <c r="T44" s="82" t="s">
        <v>349</v>
      </c>
      <c r="U44" s="70" t="s">
        <v>268</v>
      </c>
      <c r="V44" s="74"/>
      <c r="W44" s="79" t="s">
        <v>269</v>
      </c>
      <c r="Y44" s="46" t="s">
        <v>443</v>
      </c>
    </row>
    <row r="45" spans="1:25" ht="14" x14ac:dyDescent="0.2">
      <c r="A45" s="1"/>
      <c r="B45" s="1"/>
      <c r="C45" s="98"/>
      <c r="D45" s="101"/>
      <c r="E45" s="101"/>
      <c r="F45" s="101"/>
      <c r="G45" s="69">
        <f t="shared" si="0"/>
        <v>36</v>
      </c>
      <c r="H45" s="70" t="str">
        <f>"Check code of #00"&amp;G44</f>
        <v>Check code of #0035</v>
      </c>
      <c r="I45" s="70"/>
      <c r="J45" s="71" t="s">
        <v>590</v>
      </c>
      <c r="K45" s="72">
        <f t="shared" si="1"/>
        <v>36</v>
      </c>
      <c r="L45" s="73" t="s">
        <v>591</v>
      </c>
      <c r="M45" s="81" t="str">
        <f>"#00"&amp;K44&amp;"のチェックコード"</f>
        <v>#0035のチェックコード</v>
      </c>
      <c r="N45" s="74"/>
      <c r="O45" s="74"/>
      <c r="P45" s="81" t="s">
        <v>69</v>
      </c>
      <c r="Q45" s="75">
        <v>2</v>
      </c>
      <c r="R45" s="75" t="s">
        <v>594</v>
      </c>
      <c r="S45" s="76"/>
      <c r="T45" s="82" t="s">
        <v>349</v>
      </c>
      <c r="U45" s="70"/>
      <c r="V45" s="74"/>
      <c r="W45" s="79" t="s">
        <v>269</v>
      </c>
    </row>
    <row r="46" spans="1:25" ht="14" x14ac:dyDescent="0.2">
      <c r="A46" s="1"/>
      <c r="B46" s="1"/>
      <c r="C46" s="80"/>
      <c r="D46" s="86" t="s">
        <v>132</v>
      </c>
      <c r="E46" s="86" t="s">
        <v>135</v>
      </c>
      <c r="F46" s="86" t="s">
        <v>64</v>
      </c>
      <c r="G46" s="69">
        <f t="shared" si="0"/>
        <v>37</v>
      </c>
      <c r="H46" s="102" t="s">
        <v>275</v>
      </c>
      <c r="I46" s="102"/>
      <c r="J46" s="97"/>
      <c r="K46" s="72">
        <f t="shared" si="1"/>
        <v>37</v>
      </c>
      <c r="L46" s="81" t="s">
        <v>626</v>
      </c>
      <c r="M46" s="81" t="s">
        <v>627</v>
      </c>
      <c r="N46" s="74"/>
      <c r="O46" s="74"/>
      <c r="P46" s="73" t="s">
        <v>76</v>
      </c>
      <c r="Q46" s="75">
        <v>8</v>
      </c>
      <c r="R46" s="75" t="s">
        <v>594</v>
      </c>
      <c r="S46" s="76"/>
      <c r="T46" s="82" t="s">
        <v>349</v>
      </c>
      <c r="U46" s="70" t="s">
        <v>268</v>
      </c>
      <c r="V46" s="74"/>
      <c r="W46" s="79" t="s">
        <v>269</v>
      </c>
      <c r="Y46" s="46" t="s">
        <v>441</v>
      </c>
    </row>
    <row r="47" spans="1:25" ht="14" x14ac:dyDescent="0.2">
      <c r="A47" s="1"/>
      <c r="B47" s="1"/>
      <c r="C47" s="98"/>
      <c r="D47" s="104"/>
      <c r="E47" s="101"/>
      <c r="F47" s="104"/>
      <c r="G47" s="69">
        <f t="shared" si="0"/>
        <v>38</v>
      </c>
      <c r="H47" s="70" t="str">
        <f>"Check code of #00"&amp;G46</f>
        <v>Check code of #0037</v>
      </c>
      <c r="I47" s="70"/>
      <c r="J47" s="71" t="s">
        <v>590</v>
      </c>
      <c r="K47" s="72">
        <f t="shared" si="1"/>
        <v>38</v>
      </c>
      <c r="L47" s="73" t="s">
        <v>591</v>
      </c>
      <c r="M47" s="81" t="str">
        <f>"#00"&amp;K46&amp;"のチェックコード"</f>
        <v>#0037のチェックコード</v>
      </c>
      <c r="N47" s="74"/>
      <c r="O47" s="74"/>
      <c r="P47" s="81" t="s">
        <v>69</v>
      </c>
      <c r="Q47" s="75">
        <v>2</v>
      </c>
      <c r="R47" s="75" t="s">
        <v>594</v>
      </c>
      <c r="S47" s="76"/>
      <c r="T47" s="82" t="s">
        <v>349</v>
      </c>
      <c r="U47" s="70"/>
      <c r="V47" s="74"/>
      <c r="W47" s="79" t="s">
        <v>269</v>
      </c>
    </row>
    <row r="48" spans="1:25" ht="14" x14ac:dyDescent="0.2">
      <c r="A48" s="1"/>
      <c r="B48" s="1"/>
      <c r="C48" s="80"/>
      <c r="D48" s="93"/>
      <c r="E48" s="86" t="s">
        <v>136</v>
      </c>
      <c r="F48" s="86" t="s">
        <v>319</v>
      </c>
      <c r="G48" s="69">
        <f t="shared" si="0"/>
        <v>39</v>
      </c>
      <c r="H48" s="102" t="s">
        <v>276</v>
      </c>
      <c r="I48" s="102"/>
      <c r="J48" s="97"/>
      <c r="K48" s="72">
        <f t="shared" si="1"/>
        <v>39</v>
      </c>
      <c r="L48" s="81" t="s">
        <v>626</v>
      </c>
      <c r="M48" s="81" t="s">
        <v>628</v>
      </c>
      <c r="N48" s="74"/>
      <c r="O48" s="74"/>
      <c r="P48" s="73" t="s">
        <v>76</v>
      </c>
      <c r="Q48" s="75">
        <v>8</v>
      </c>
      <c r="R48" s="75" t="s">
        <v>594</v>
      </c>
      <c r="S48" s="76"/>
      <c r="T48" s="82" t="s">
        <v>349</v>
      </c>
      <c r="U48" s="70" t="s">
        <v>268</v>
      </c>
      <c r="V48" s="74"/>
      <c r="W48" s="79" t="s">
        <v>269</v>
      </c>
      <c r="Y48" s="46" t="s">
        <v>444</v>
      </c>
    </row>
    <row r="49" spans="1:25" ht="14" x14ac:dyDescent="0.2">
      <c r="A49" s="1"/>
      <c r="B49" s="1"/>
      <c r="C49" s="98"/>
      <c r="D49" s="101"/>
      <c r="E49" s="101"/>
      <c r="F49" s="101"/>
      <c r="G49" s="69">
        <f t="shared" si="0"/>
        <v>40</v>
      </c>
      <c r="H49" s="70" t="str">
        <f>"Check code of #00"&amp;G48</f>
        <v>Check code of #0039</v>
      </c>
      <c r="I49" s="70"/>
      <c r="J49" s="71" t="s">
        <v>590</v>
      </c>
      <c r="K49" s="72">
        <f t="shared" si="1"/>
        <v>40</v>
      </c>
      <c r="L49" s="73" t="s">
        <v>591</v>
      </c>
      <c r="M49" s="81" t="str">
        <f>"#00"&amp;K48&amp;"のチェックコード"</f>
        <v>#0039のチェックコード</v>
      </c>
      <c r="N49" s="74"/>
      <c r="O49" s="74"/>
      <c r="P49" s="81" t="s">
        <v>69</v>
      </c>
      <c r="Q49" s="75">
        <v>2</v>
      </c>
      <c r="R49" s="75" t="s">
        <v>594</v>
      </c>
      <c r="S49" s="76"/>
      <c r="T49" s="82" t="s">
        <v>349</v>
      </c>
      <c r="U49" s="70"/>
      <c r="V49" s="74"/>
      <c r="W49" s="79" t="s">
        <v>269</v>
      </c>
    </row>
    <row r="50" spans="1:25" ht="14" x14ac:dyDescent="0.2">
      <c r="A50" s="1"/>
      <c r="B50" s="1"/>
      <c r="C50" s="80"/>
      <c r="D50" s="84" t="s">
        <v>4</v>
      </c>
      <c r="E50" s="85"/>
      <c r="F50" s="86" t="s">
        <v>64</v>
      </c>
      <c r="G50" s="69">
        <f t="shared" si="0"/>
        <v>41</v>
      </c>
      <c r="H50" s="102" t="s">
        <v>4</v>
      </c>
      <c r="I50" s="102"/>
      <c r="J50" s="97"/>
      <c r="K50" s="72">
        <f t="shared" si="1"/>
        <v>41</v>
      </c>
      <c r="L50" s="73" t="s">
        <v>598</v>
      </c>
      <c r="M50" s="74" t="s">
        <v>629</v>
      </c>
      <c r="N50" s="74"/>
      <c r="O50" s="74"/>
      <c r="P50" s="81" t="s">
        <v>72</v>
      </c>
      <c r="Q50" s="75">
        <v>255</v>
      </c>
      <c r="R50" s="75" t="s">
        <v>594</v>
      </c>
      <c r="S50" s="76"/>
      <c r="T50" s="82" t="s">
        <v>349</v>
      </c>
      <c r="U50" s="70" t="s">
        <v>268</v>
      </c>
      <c r="V50" s="74"/>
      <c r="W50" s="79" t="s">
        <v>269</v>
      </c>
      <c r="Y50" s="46" t="s">
        <v>445</v>
      </c>
    </row>
    <row r="51" spans="1:25" ht="14" x14ac:dyDescent="0.2">
      <c r="A51" s="1"/>
      <c r="B51" s="1"/>
      <c r="C51" s="98"/>
      <c r="D51" s="99"/>
      <c r="E51" s="100"/>
      <c r="F51" s="101"/>
      <c r="G51" s="69">
        <f t="shared" si="0"/>
        <v>42</v>
      </c>
      <c r="H51" s="70" t="str">
        <f>"Check code of #00"&amp;G50</f>
        <v>Check code of #0041</v>
      </c>
      <c r="I51" s="70"/>
      <c r="J51" s="71" t="s">
        <v>590</v>
      </c>
      <c r="K51" s="72">
        <f t="shared" si="1"/>
        <v>42</v>
      </c>
      <c r="L51" s="73" t="s">
        <v>591</v>
      </c>
      <c r="M51" s="81" t="str">
        <f>"#00"&amp;K50&amp;"のチェックコード"</f>
        <v>#0041のチェックコード</v>
      </c>
      <c r="N51" s="74"/>
      <c r="O51" s="74"/>
      <c r="P51" s="81" t="s">
        <v>69</v>
      </c>
      <c r="Q51" s="75">
        <v>2</v>
      </c>
      <c r="R51" s="75" t="s">
        <v>594</v>
      </c>
      <c r="S51" s="76"/>
      <c r="T51" s="82" t="s">
        <v>349</v>
      </c>
      <c r="U51" s="70"/>
      <c r="V51" s="74"/>
      <c r="W51" s="79" t="s">
        <v>269</v>
      </c>
    </row>
    <row r="52" spans="1:25" ht="14" x14ac:dyDescent="0.2">
      <c r="A52" s="1"/>
      <c r="B52" s="1"/>
      <c r="C52" s="80"/>
      <c r="D52" s="84" t="s">
        <v>323</v>
      </c>
      <c r="E52" s="85"/>
      <c r="F52" s="86" t="s">
        <v>45</v>
      </c>
      <c r="G52" s="69">
        <f t="shared" si="0"/>
        <v>43</v>
      </c>
      <c r="H52" s="102" t="s">
        <v>21</v>
      </c>
      <c r="I52" s="102"/>
      <c r="J52" s="97"/>
      <c r="K52" s="72">
        <f t="shared" si="1"/>
        <v>43</v>
      </c>
      <c r="L52" s="73" t="s">
        <v>598</v>
      </c>
      <c r="M52" s="81" t="s">
        <v>630</v>
      </c>
      <c r="N52" s="74"/>
      <c r="O52" s="74"/>
      <c r="P52" s="81" t="s">
        <v>72</v>
      </c>
      <c r="Q52" s="75">
        <v>255</v>
      </c>
      <c r="R52" s="75" t="s">
        <v>594</v>
      </c>
      <c r="S52" s="76"/>
      <c r="T52" s="82" t="s">
        <v>349</v>
      </c>
      <c r="U52" s="70" t="s">
        <v>268</v>
      </c>
      <c r="V52" s="74"/>
      <c r="W52" s="79" t="s">
        <v>269</v>
      </c>
      <c r="Y52" s="46" t="s">
        <v>446</v>
      </c>
    </row>
    <row r="53" spans="1:25" ht="14" x14ac:dyDescent="0.2">
      <c r="A53" s="1"/>
      <c r="B53" s="1"/>
      <c r="C53" s="98"/>
      <c r="D53" s="99"/>
      <c r="E53" s="100"/>
      <c r="F53" s="101"/>
      <c r="G53" s="69">
        <f t="shared" si="0"/>
        <v>44</v>
      </c>
      <c r="H53" s="70" t="str">
        <f>"Check code of #00"&amp;G52</f>
        <v>Check code of #0043</v>
      </c>
      <c r="I53" s="70"/>
      <c r="J53" s="71" t="s">
        <v>590</v>
      </c>
      <c r="K53" s="72">
        <f t="shared" si="1"/>
        <v>44</v>
      </c>
      <c r="L53" s="73" t="s">
        <v>591</v>
      </c>
      <c r="M53" s="81" t="str">
        <f>"#00"&amp;K52&amp;"のチェックコード"</f>
        <v>#0043のチェックコード</v>
      </c>
      <c r="N53" s="74"/>
      <c r="O53" s="74"/>
      <c r="P53" s="81" t="s">
        <v>69</v>
      </c>
      <c r="Q53" s="75">
        <v>2</v>
      </c>
      <c r="R53" s="75" t="s">
        <v>594</v>
      </c>
      <c r="S53" s="76"/>
      <c r="T53" s="82" t="s">
        <v>349</v>
      </c>
      <c r="U53" s="70"/>
      <c r="V53" s="74"/>
      <c r="W53" s="79" t="s">
        <v>269</v>
      </c>
    </row>
    <row r="54" spans="1:25" ht="14" x14ac:dyDescent="0.2">
      <c r="A54" s="1"/>
      <c r="B54" s="1"/>
      <c r="C54" s="80"/>
      <c r="D54" s="86" t="s">
        <v>3</v>
      </c>
      <c r="E54" s="86" t="s">
        <v>137</v>
      </c>
      <c r="F54" s="86" t="s">
        <v>469</v>
      </c>
      <c r="G54" s="69">
        <f t="shared" si="0"/>
        <v>45</v>
      </c>
      <c r="H54" s="102" t="s">
        <v>85</v>
      </c>
      <c r="I54" s="102"/>
      <c r="J54" s="97"/>
      <c r="K54" s="72">
        <f t="shared" si="1"/>
        <v>45</v>
      </c>
      <c r="L54" s="73" t="s">
        <v>631</v>
      </c>
      <c r="M54" s="81" t="s">
        <v>632</v>
      </c>
      <c r="N54" s="74"/>
      <c r="O54" s="94" t="s">
        <v>279</v>
      </c>
      <c r="P54" s="81" t="s">
        <v>81</v>
      </c>
      <c r="Q54" s="75">
        <v>8</v>
      </c>
      <c r="R54" s="75" t="s">
        <v>594</v>
      </c>
      <c r="S54" s="103" t="s">
        <v>633</v>
      </c>
      <c r="T54" s="82" t="s">
        <v>349</v>
      </c>
      <c r="U54" s="70" t="s">
        <v>268</v>
      </c>
      <c r="V54" s="94" t="s">
        <v>350</v>
      </c>
      <c r="W54" s="79" t="s">
        <v>269</v>
      </c>
      <c r="Y54" s="46" t="s">
        <v>447</v>
      </c>
    </row>
    <row r="55" spans="1:25" ht="14" x14ac:dyDescent="0.2">
      <c r="A55" s="1"/>
      <c r="B55" s="1"/>
      <c r="C55" s="98"/>
      <c r="D55" s="104"/>
      <c r="E55" s="101"/>
      <c r="F55" s="104"/>
      <c r="G55" s="69">
        <f t="shared" si="0"/>
        <v>46</v>
      </c>
      <c r="H55" s="70" t="str">
        <f>"Check code of #00"&amp;G54</f>
        <v>Check code of #0045</v>
      </c>
      <c r="I55" s="70"/>
      <c r="J55" s="71" t="s">
        <v>590</v>
      </c>
      <c r="K55" s="72">
        <f t="shared" si="1"/>
        <v>46</v>
      </c>
      <c r="L55" s="73" t="s">
        <v>591</v>
      </c>
      <c r="M55" s="81" t="str">
        <f>"#00"&amp;K54&amp;"のチェックコード"</f>
        <v>#0045のチェックコード</v>
      </c>
      <c r="N55" s="74"/>
      <c r="O55" s="74"/>
      <c r="P55" s="81" t="s">
        <v>69</v>
      </c>
      <c r="Q55" s="75">
        <v>2</v>
      </c>
      <c r="R55" s="75" t="s">
        <v>594</v>
      </c>
      <c r="S55" s="76"/>
      <c r="T55" s="82" t="s">
        <v>349</v>
      </c>
      <c r="U55" s="70"/>
      <c r="V55" s="74"/>
      <c r="W55" s="79" t="s">
        <v>269</v>
      </c>
    </row>
    <row r="56" spans="1:25" ht="14" x14ac:dyDescent="0.2">
      <c r="A56" s="1"/>
      <c r="B56" s="1"/>
      <c r="C56" s="80"/>
      <c r="D56" s="93"/>
      <c r="E56" s="86" t="s">
        <v>139</v>
      </c>
      <c r="F56" s="86" t="s">
        <v>469</v>
      </c>
      <c r="G56" s="69">
        <f t="shared" si="0"/>
        <v>47</v>
      </c>
      <c r="H56" s="102" t="s">
        <v>374</v>
      </c>
      <c r="I56" s="102"/>
      <c r="J56" s="97"/>
      <c r="K56" s="72">
        <f t="shared" si="1"/>
        <v>47</v>
      </c>
      <c r="L56" s="73" t="s">
        <v>634</v>
      </c>
      <c r="M56" s="81" t="s">
        <v>635</v>
      </c>
      <c r="N56" s="74"/>
      <c r="O56" s="94" t="s">
        <v>279</v>
      </c>
      <c r="P56" s="81" t="s">
        <v>81</v>
      </c>
      <c r="Q56" s="75">
        <v>9</v>
      </c>
      <c r="R56" s="75" t="s">
        <v>594</v>
      </c>
      <c r="S56" s="103" t="s">
        <v>636</v>
      </c>
      <c r="T56" s="82" t="s">
        <v>349</v>
      </c>
      <c r="U56" s="70" t="s">
        <v>268</v>
      </c>
      <c r="V56" s="94" t="s">
        <v>350</v>
      </c>
      <c r="W56" s="79" t="s">
        <v>269</v>
      </c>
      <c r="Y56" s="46" t="s">
        <v>448</v>
      </c>
    </row>
    <row r="57" spans="1:25" ht="14" x14ac:dyDescent="0.2">
      <c r="A57" s="1"/>
      <c r="B57" s="1"/>
      <c r="C57" s="98"/>
      <c r="D57" s="104"/>
      <c r="E57" s="101"/>
      <c r="F57" s="104"/>
      <c r="G57" s="69">
        <f t="shared" si="0"/>
        <v>48</v>
      </c>
      <c r="H57" s="70" t="str">
        <f>"Check code of #00"&amp;G56</f>
        <v>Check code of #0047</v>
      </c>
      <c r="I57" s="70"/>
      <c r="J57" s="71" t="s">
        <v>590</v>
      </c>
      <c r="K57" s="72">
        <f t="shared" si="1"/>
        <v>48</v>
      </c>
      <c r="L57" s="73" t="s">
        <v>591</v>
      </c>
      <c r="M57" s="81" t="str">
        <f>"#00"&amp;K56&amp;"のチェックコード"</f>
        <v>#0047のチェックコード</v>
      </c>
      <c r="N57" s="74"/>
      <c r="O57" s="74"/>
      <c r="P57" s="81" t="s">
        <v>69</v>
      </c>
      <c r="Q57" s="75">
        <v>2</v>
      </c>
      <c r="R57" s="75" t="s">
        <v>594</v>
      </c>
      <c r="S57" s="76"/>
      <c r="T57" s="82" t="s">
        <v>349</v>
      </c>
      <c r="U57" s="70"/>
      <c r="V57" s="74"/>
      <c r="W57" s="79" t="s">
        <v>269</v>
      </c>
    </row>
    <row r="58" spans="1:25" ht="14" x14ac:dyDescent="0.2">
      <c r="A58" s="1"/>
      <c r="B58" s="1"/>
      <c r="C58" s="80"/>
      <c r="D58" s="93"/>
      <c r="E58" s="86" t="s">
        <v>140</v>
      </c>
      <c r="F58" s="86" t="s">
        <v>64</v>
      </c>
      <c r="G58" s="69">
        <f t="shared" si="0"/>
        <v>49</v>
      </c>
      <c r="H58" s="102" t="s">
        <v>23</v>
      </c>
      <c r="I58" s="102"/>
      <c r="J58" s="97"/>
      <c r="K58" s="72">
        <f t="shared" si="1"/>
        <v>49</v>
      </c>
      <c r="L58" s="73" t="s">
        <v>637</v>
      </c>
      <c r="M58" s="81" t="s">
        <v>638</v>
      </c>
      <c r="N58" s="74"/>
      <c r="O58" s="74"/>
      <c r="P58" s="81" t="s">
        <v>81</v>
      </c>
      <c r="Q58" s="75">
        <v>8</v>
      </c>
      <c r="R58" s="75" t="s">
        <v>594</v>
      </c>
      <c r="S58" s="103" t="s">
        <v>633</v>
      </c>
      <c r="T58" s="82" t="s">
        <v>349</v>
      </c>
      <c r="U58" s="70" t="s">
        <v>268</v>
      </c>
      <c r="V58" s="74"/>
      <c r="W58" s="79" t="s">
        <v>269</v>
      </c>
      <c r="Y58" s="46" t="s">
        <v>449</v>
      </c>
    </row>
    <row r="59" spans="1:25" ht="14" x14ac:dyDescent="0.2">
      <c r="A59" s="1"/>
      <c r="B59" s="1"/>
      <c r="C59" s="98"/>
      <c r="D59" s="104"/>
      <c r="E59" s="101"/>
      <c r="F59" s="101"/>
      <c r="G59" s="69">
        <f t="shared" si="0"/>
        <v>50</v>
      </c>
      <c r="H59" s="70" t="str">
        <f>"Check code of #00"&amp;G58</f>
        <v>Check code of #0049</v>
      </c>
      <c r="I59" s="70"/>
      <c r="J59" s="71" t="s">
        <v>590</v>
      </c>
      <c r="K59" s="72">
        <f t="shared" si="1"/>
        <v>50</v>
      </c>
      <c r="L59" s="73" t="s">
        <v>591</v>
      </c>
      <c r="M59" s="81" t="str">
        <f>"#00"&amp;K58&amp;"のチェックコード"</f>
        <v>#0049のチェックコード</v>
      </c>
      <c r="N59" s="74"/>
      <c r="O59" s="74"/>
      <c r="P59" s="81" t="s">
        <v>69</v>
      </c>
      <c r="Q59" s="75">
        <v>2</v>
      </c>
      <c r="R59" s="75" t="s">
        <v>594</v>
      </c>
      <c r="S59" s="76"/>
      <c r="T59" s="82" t="s">
        <v>349</v>
      </c>
      <c r="U59" s="70"/>
      <c r="V59" s="74"/>
      <c r="W59" s="79" t="s">
        <v>269</v>
      </c>
    </row>
    <row r="60" spans="1:25" ht="14" x14ac:dyDescent="0.2">
      <c r="A60" s="1"/>
      <c r="B60" s="1"/>
      <c r="C60" s="80"/>
      <c r="D60" s="93"/>
      <c r="E60" s="86" t="s">
        <v>141</v>
      </c>
      <c r="F60" s="86" t="s">
        <v>64</v>
      </c>
      <c r="G60" s="69">
        <f t="shared" si="0"/>
        <v>51</v>
      </c>
      <c r="H60" s="102" t="s">
        <v>24</v>
      </c>
      <c r="I60" s="102"/>
      <c r="J60" s="97"/>
      <c r="K60" s="72">
        <f t="shared" si="1"/>
        <v>51</v>
      </c>
      <c r="L60" s="73" t="s">
        <v>637</v>
      </c>
      <c r="M60" s="81" t="s">
        <v>639</v>
      </c>
      <c r="N60" s="74"/>
      <c r="O60" s="74"/>
      <c r="P60" s="81" t="s">
        <v>81</v>
      </c>
      <c r="Q60" s="75">
        <v>9</v>
      </c>
      <c r="R60" s="75" t="s">
        <v>594</v>
      </c>
      <c r="S60" s="103" t="s">
        <v>636</v>
      </c>
      <c r="T60" s="82" t="s">
        <v>349</v>
      </c>
      <c r="U60" s="70" t="s">
        <v>268</v>
      </c>
      <c r="V60" s="74"/>
      <c r="W60" s="79" t="s">
        <v>269</v>
      </c>
      <c r="Y60" s="46" t="s">
        <v>450</v>
      </c>
    </row>
    <row r="61" spans="1:25" ht="14" x14ac:dyDescent="0.2">
      <c r="A61" s="1"/>
      <c r="B61" s="1"/>
      <c r="C61" s="105"/>
      <c r="D61" s="101"/>
      <c r="E61" s="101"/>
      <c r="F61" s="101"/>
      <c r="G61" s="69">
        <f t="shared" si="0"/>
        <v>52</v>
      </c>
      <c r="H61" s="70" t="str">
        <f>"Check code of #00"&amp;G60</f>
        <v>Check code of #0051</v>
      </c>
      <c r="I61" s="70"/>
      <c r="J61" s="71" t="s">
        <v>590</v>
      </c>
      <c r="K61" s="72">
        <f t="shared" si="1"/>
        <v>52</v>
      </c>
      <c r="L61" s="73" t="s">
        <v>591</v>
      </c>
      <c r="M61" s="81" t="str">
        <f>"#00"&amp;K60&amp;"のチェックコード"</f>
        <v>#0051のチェックコード</v>
      </c>
      <c r="N61" s="74"/>
      <c r="O61" s="74"/>
      <c r="P61" s="81" t="s">
        <v>69</v>
      </c>
      <c r="Q61" s="75">
        <v>2</v>
      </c>
      <c r="R61" s="75" t="s">
        <v>594</v>
      </c>
      <c r="S61" s="76"/>
      <c r="T61" s="82" t="s">
        <v>349</v>
      </c>
      <c r="U61" s="70"/>
      <c r="V61" s="74"/>
      <c r="W61" s="79" t="s">
        <v>269</v>
      </c>
    </row>
    <row r="62" spans="1:25" ht="14" x14ac:dyDescent="0.2">
      <c r="A62" s="1"/>
      <c r="B62" s="1"/>
      <c r="C62" s="65" t="s">
        <v>94</v>
      </c>
      <c r="D62" s="86" t="s">
        <v>94</v>
      </c>
      <c r="E62" s="85" t="s">
        <v>95</v>
      </c>
      <c r="F62" s="106" t="s">
        <v>51</v>
      </c>
      <c r="G62" s="102">
        <f>G61+1</f>
        <v>53</v>
      </c>
      <c r="H62" s="70" t="s">
        <v>95</v>
      </c>
      <c r="I62" s="70"/>
      <c r="J62" s="97"/>
      <c r="K62" s="72">
        <f t="shared" si="1"/>
        <v>53</v>
      </c>
      <c r="L62" s="73" t="s">
        <v>598</v>
      </c>
      <c r="M62" s="81" t="s">
        <v>640</v>
      </c>
      <c r="N62" s="74"/>
      <c r="O62" s="74"/>
      <c r="P62" s="81" t="s">
        <v>72</v>
      </c>
      <c r="Q62" s="75">
        <v>255</v>
      </c>
      <c r="R62" s="75" t="s">
        <v>594</v>
      </c>
      <c r="S62" s="76"/>
      <c r="T62" s="82" t="s">
        <v>349</v>
      </c>
      <c r="U62" s="70" t="s">
        <v>268</v>
      </c>
      <c r="V62" s="74"/>
      <c r="W62" s="79" t="s">
        <v>269</v>
      </c>
      <c r="Y62" s="45" t="s">
        <v>451</v>
      </c>
    </row>
    <row r="63" spans="1:25" ht="14" x14ac:dyDescent="0.2">
      <c r="A63" s="1"/>
      <c r="B63" s="1"/>
      <c r="C63" s="80"/>
      <c r="D63" s="93"/>
      <c r="E63" s="89"/>
      <c r="F63" s="106"/>
      <c r="G63" s="102">
        <f t="shared" si="0"/>
        <v>54</v>
      </c>
      <c r="H63" s="70" t="str">
        <f>"Check code of #00"&amp;G62</f>
        <v>Check code of #0053</v>
      </c>
      <c r="I63" s="70"/>
      <c r="J63" s="71" t="s">
        <v>590</v>
      </c>
      <c r="K63" s="72">
        <f t="shared" si="1"/>
        <v>54</v>
      </c>
      <c r="L63" s="73" t="s">
        <v>591</v>
      </c>
      <c r="M63" s="81" t="str">
        <f>"#00"&amp;K62&amp;"のチェックコード"</f>
        <v>#0053のチェックコード</v>
      </c>
      <c r="N63" s="74"/>
      <c r="O63" s="74"/>
      <c r="P63" s="81" t="s">
        <v>69</v>
      </c>
      <c r="Q63" s="75">
        <v>2</v>
      </c>
      <c r="R63" s="75" t="s">
        <v>594</v>
      </c>
      <c r="S63" s="76"/>
      <c r="T63" s="82" t="s">
        <v>349</v>
      </c>
      <c r="U63" s="70"/>
      <c r="V63" s="74"/>
      <c r="W63" s="79" t="s">
        <v>269</v>
      </c>
    </row>
    <row r="64" spans="1:25" ht="14" x14ac:dyDescent="0.2">
      <c r="A64" s="1"/>
      <c r="B64" s="1"/>
      <c r="C64" s="105"/>
      <c r="D64" s="101"/>
      <c r="E64" s="107" t="s">
        <v>96</v>
      </c>
      <c r="F64" s="108"/>
      <c r="G64" s="102">
        <f t="shared" si="0"/>
        <v>55</v>
      </c>
      <c r="H64" s="70" t="s">
        <v>96</v>
      </c>
      <c r="I64" s="70"/>
      <c r="J64" s="71" t="s">
        <v>590</v>
      </c>
      <c r="K64" s="72">
        <f t="shared" si="1"/>
        <v>55</v>
      </c>
      <c r="L64" s="73" t="s">
        <v>598</v>
      </c>
      <c r="M64" s="74" t="s">
        <v>641</v>
      </c>
      <c r="N64" s="74"/>
      <c r="O64" s="74"/>
      <c r="P64" s="81" t="s">
        <v>72</v>
      </c>
      <c r="Q64" s="75">
        <v>8</v>
      </c>
      <c r="R64" s="75" t="s">
        <v>594</v>
      </c>
      <c r="S64" s="76"/>
      <c r="T64" s="82" t="s">
        <v>349</v>
      </c>
      <c r="U64" s="70" t="s">
        <v>268</v>
      </c>
      <c r="V64" s="74"/>
      <c r="W64" s="79" t="s">
        <v>269</v>
      </c>
      <c r="Y64" s="46" t="s">
        <v>452</v>
      </c>
    </row>
    <row r="65" spans="1:25" ht="14" x14ac:dyDescent="0.2">
      <c r="A65" s="1"/>
      <c r="B65" s="1"/>
      <c r="C65" s="65" t="s">
        <v>642</v>
      </c>
      <c r="D65" s="86" t="s">
        <v>643</v>
      </c>
      <c r="E65" s="86" t="s">
        <v>644</v>
      </c>
      <c r="F65" s="86" t="s">
        <v>64</v>
      </c>
      <c r="G65" s="69">
        <f t="shared" si="0"/>
        <v>56</v>
      </c>
      <c r="H65" s="102" t="s">
        <v>645</v>
      </c>
      <c r="I65" s="102"/>
      <c r="J65" s="97"/>
      <c r="K65" s="72">
        <f t="shared" si="1"/>
        <v>56</v>
      </c>
      <c r="L65" s="73" t="s">
        <v>598</v>
      </c>
      <c r="M65" s="81" t="s">
        <v>646</v>
      </c>
      <c r="N65" s="74"/>
      <c r="O65" s="74"/>
      <c r="P65" s="81" t="s">
        <v>72</v>
      </c>
      <c r="Q65" s="75">
        <v>255</v>
      </c>
      <c r="R65" s="75" t="s">
        <v>594</v>
      </c>
      <c r="S65" s="76" t="s">
        <v>647</v>
      </c>
      <c r="T65" s="82" t="s">
        <v>349</v>
      </c>
      <c r="U65" s="70" t="s">
        <v>268</v>
      </c>
      <c r="V65" s="74"/>
      <c r="W65" s="79" t="s">
        <v>269</v>
      </c>
      <c r="Y65" s="46" t="s">
        <v>453</v>
      </c>
    </row>
    <row r="66" spans="1:25" ht="14" x14ac:dyDescent="0.2">
      <c r="A66" s="1"/>
      <c r="B66" s="1"/>
      <c r="C66" s="98"/>
      <c r="D66" s="104"/>
      <c r="E66" s="101"/>
      <c r="F66" s="101"/>
      <c r="G66" s="69">
        <f t="shared" si="0"/>
        <v>57</v>
      </c>
      <c r="H66" s="70" t="str">
        <f>"Check code of #00"&amp;G65</f>
        <v>Check code of #0056</v>
      </c>
      <c r="I66" s="70"/>
      <c r="J66" s="71" t="s">
        <v>590</v>
      </c>
      <c r="K66" s="72">
        <f t="shared" si="1"/>
        <v>57</v>
      </c>
      <c r="L66" s="73" t="s">
        <v>591</v>
      </c>
      <c r="M66" s="81" t="str">
        <f>"#00"&amp;K65&amp;"のチェックコード"</f>
        <v>#0056のチェックコード</v>
      </c>
      <c r="N66" s="74"/>
      <c r="O66" s="74"/>
      <c r="P66" s="81" t="s">
        <v>69</v>
      </c>
      <c r="Q66" s="75">
        <v>2</v>
      </c>
      <c r="R66" s="75" t="s">
        <v>594</v>
      </c>
      <c r="S66" s="76"/>
      <c r="T66" s="82" t="s">
        <v>349</v>
      </c>
      <c r="U66" s="70"/>
      <c r="V66" s="74"/>
      <c r="W66" s="79" t="s">
        <v>269</v>
      </c>
    </row>
    <row r="67" spans="1:25" ht="14" x14ac:dyDescent="0.2">
      <c r="A67" s="1"/>
      <c r="B67" s="1"/>
      <c r="C67" s="80"/>
      <c r="D67" s="93"/>
      <c r="E67" s="86" t="s">
        <v>5</v>
      </c>
      <c r="F67" s="86" t="s">
        <v>45</v>
      </c>
      <c r="G67" s="69">
        <f t="shared" si="0"/>
        <v>58</v>
      </c>
      <c r="H67" s="102" t="s">
        <v>648</v>
      </c>
      <c r="I67" s="102"/>
      <c r="J67" s="97"/>
      <c r="K67" s="72">
        <f t="shared" si="1"/>
        <v>58</v>
      </c>
      <c r="L67" s="73" t="s">
        <v>598</v>
      </c>
      <c r="M67" s="81" t="s">
        <v>649</v>
      </c>
      <c r="N67" s="74"/>
      <c r="O67" s="74"/>
      <c r="P67" s="81" t="s">
        <v>72</v>
      </c>
      <c r="Q67" s="75">
        <v>255</v>
      </c>
      <c r="R67" s="75" t="s">
        <v>594</v>
      </c>
      <c r="S67" s="76"/>
      <c r="T67" s="82" t="s">
        <v>349</v>
      </c>
      <c r="U67" s="70" t="s">
        <v>268</v>
      </c>
      <c r="V67" s="74"/>
      <c r="W67" s="79" t="s">
        <v>269</v>
      </c>
      <c r="Y67" s="46" t="s">
        <v>454</v>
      </c>
    </row>
    <row r="68" spans="1:25" ht="14" x14ac:dyDescent="0.2">
      <c r="A68" s="1"/>
      <c r="B68" s="1"/>
      <c r="C68" s="98"/>
      <c r="D68" s="101"/>
      <c r="E68" s="101"/>
      <c r="F68" s="101"/>
      <c r="G68" s="69">
        <f t="shared" si="0"/>
        <v>59</v>
      </c>
      <c r="H68" s="70" t="str">
        <f>"Check code of #00"&amp;G67</f>
        <v>Check code of #0058</v>
      </c>
      <c r="I68" s="70"/>
      <c r="J68" s="71" t="s">
        <v>590</v>
      </c>
      <c r="K68" s="72">
        <f t="shared" si="1"/>
        <v>59</v>
      </c>
      <c r="L68" s="73" t="s">
        <v>591</v>
      </c>
      <c r="M68" s="81" t="str">
        <f>"#00"&amp;K67&amp;"のチェックコード"</f>
        <v>#0058のチェックコード</v>
      </c>
      <c r="N68" s="74"/>
      <c r="O68" s="74"/>
      <c r="P68" s="81" t="s">
        <v>69</v>
      </c>
      <c r="Q68" s="75">
        <v>2</v>
      </c>
      <c r="R68" s="75" t="s">
        <v>594</v>
      </c>
      <c r="S68" s="76"/>
      <c r="T68" s="82" t="s">
        <v>349</v>
      </c>
      <c r="U68" s="70"/>
      <c r="V68" s="74"/>
      <c r="W68" s="79" t="s">
        <v>269</v>
      </c>
    </row>
    <row r="69" spans="1:25" ht="14" x14ac:dyDescent="0.2">
      <c r="A69" s="1"/>
      <c r="B69" s="1"/>
      <c r="C69" s="80"/>
      <c r="D69" s="86" t="s">
        <v>413</v>
      </c>
      <c r="E69" s="86" t="s">
        <v>650</v>
      </c>
      <c r="F69" s="106" t="s">
        <v>64</v>
      </c>
      <c r="G69" s="102">
        <f t="shared" si="0"/>
        <v>60</v>
      </c>
      <c r="H69" s="102" t="s">
        <v>413</v>
      </c>
      <c r="I69" s="102"/>
      <c r="J69" s="97"/>
      <c r="K69" s="72">
        <f t="shared" si="1"/>
        <v>60</v>
      </c>
      <c r="L69" s="73" t="s">
        <v>598</v>
      </c>
      <c r="M69" s="81" t="s">
        <v>651</v>
      </c>
      <c r="N69" s="74"/>
      <c r="O69" s="74"/>
      <c r="P69" s="81" t="s">
        <v>72</v>
      </c>
      <c r="Q69" s="75">
        <v>255</v>
      </c>
      <c r="R69" s="75" t="s">
        <v>594</v>
      </c>
      <c r="S69" s="76" t="s">
        <v>652</v>
      </c>
      <c r="T69" s="82" t="s">
        <v>349</v>
      </c>
      <c r="U69" s="70" t="s">
        <v>268</v>
      </c>
      <c r="V69" s="74"/>
      <c r="W69" s="79" t="s">
        <v>269</v>
      </c>
      <c r="Y69" s="46" t="s">
        <v>455</v>
      </c>
    </row>
    <row r="70" spans="1:25" ht="14" x14ac:dyDescent="0.2">
      <c r="A70" s="1"/>
      <c r="B70" s="1"/>
      <c r="C70" s="98"/>
      <c r="D70" s="104"/>
      <c r="E70" s="101"/>
      <c r="F70" s="108"/>
      <c r="G70" s="102">
        <f t="shared" si="0"/>
        <v>61</v>
      </c>
      <c r="H70" s="70" t="str">
        <f>"Check code of #00"&amp;G69</f>
        <v>Check code of #0060</v>
      </c>
      <c r="I70" s="70"/>
      <c r="J70" s="71" t="s">
        <v>590</v>
      </c>
      <c r="K70" s="72">
        <f t="shared" si="1"/>
        <v>61</v>
      </c>
      <c r="L70" s="73" t="s">
        <v>591</v>
      </c>
      <c r="M70" s="81" t="str">
        <f>"#00"&amp;K69&amp;"のチェックコード"</f>
        <v>#0060のチェックコード</v>
      </c>
      <c r="N70" s="74"/>
      <c r="O70" s="74"/>
      <c r="P70" s="81" t="s">
        <v>69</v>
      </c>
      <c r="Q70" s="75">
        <v>2</v>
      </c>
      <c r="R70" s="75" t="s">
        <v>594</v>
      </c>
      <c r="S70" s="76"/>
      <c r="T70" s="82" t="s">
        <v>349</v>
      </c>
      <c r="U70" s="70"/>
      <c r="V70" s="74"/>
      <c r="W70" s="79" t="s">
        <v>269</v>
      </c>
    </row>
    <row r="71" spans="1:25" ht="14" x14ac:dyDescent="0.2">
      <c r="A71" s="1"/>
      <c r="B71" s="1"/>
      <c r="C71" s="80"/>
      <c r="D71" s="93"/>
      <c r="E71" s="86" t="s">
        <v>653</v>
      </c>
      <c r="F71" s="86" t="s">
        <v>470</v>
      </c>
      <c r="G71" s="69">
        <f t="shared" si="0"/>
        <v>62</v>
      </c>
      <c r="H71" s="102" t="s">
        <v>654</v>
      </c>
      <c r="I71" s="102"/>
      <c r="J71" s="97"/>
      <c r="K71" s="72">
        <f t="shared" si="1"/>
        <v>62</v>
      </c>
      <c r="L71" s="73" t="s">
        <v>655</v>
      </c>
      <c r="M71" s="81" t="s">
        <v>656</v>
      </c>
      <c r="N71" s="74"/>
      <c r="O71" s="74"/>
      <c r="P71" s="81" t="s">
        <v>77</v>
      </c>
      <c r="Q71" s="75">
        <v>6</v>
      </c>
      <c r="R71" s="75" t="s">
        <v>594</v>
      </c>
      <c r="S71" s="76" t="s">
        <v>657</v>
      </c>
      <c r="T71" s="82" t="s">
        <v>349</v>
      </c>
      <c r="U71" s="70" t="s">
        <v>268</v>
      </c>
      <c r="V71" s="74"/>
      <c r="W71" s="79" t="s">
        <v>269</v>
      </c>
      <c r="Y71" s="46" t="s">
        <v>456</v>
      </c>
    </row>
    <row r="72" spans="1:25" ht="14" x14ac:dyDescent="0.2">
      <c r="A72" s="1"/>
      <c r="B72" s="1"/>
      <c r="C72" s="98"/>
      <c r="D72" s="104"/>
      <c r="E72" s="101"/>
      <c r="F72" s="101"/>
      <c r="G72" s="69">
        <f t="shared" si="0"/>
        <v>63</v>
      </c>
      <c r="H72" s="70" t="str">
        <f>"Check code of #00"&amp;G71</f>
        <v>Check code of #0062</v>
      </c>
      <c r="I72" s="70"/>
      <c r="J72" s="71" t="s">
        <v>590</v>
      </c>
      <c r="K72" s="72">
        <f t="shared" si="1"/>
        <v>63</v>
      </c>
      <c r="L72" s="73" t="s">
        <v>591</v>
      </c>
      <c r="M72" s="81" t="str">
        <f>"#00"&amp;K71&amp;"のチェックコード"</f>
        <v>#0062のチェックコード</v>
      </c>
      <c r="N72" s="74"/>
      <c r="O72" s="74"/>
      <c r="P72" s="81" t="s">
        <v>69</v>
      </c>
      <c r="Q72" s="75">
        <v>2</v>
      </c>
      <c r="R72" s="75" t="s">
        <v>594</v>
      </c>
      <c r="S72" s="76"/>
      <c r="T72" s="82" t="s">
        <v>349</v>
      </c>
      <c r="U72" s="70"/>
      <c r="V72" s="74"/>
      <c r="W72" s="79" t="s">
        <v>269</v>
      </c>
    </row>
    <row r="73" spans="1:25" ht="14" x14ac:dyDescent="0.2">
      <c r="A73" s="1"/>
      <c r="B73" s="1"/>
      <c r="C73" s="80"/>
      <c r="D73" s="93"/>
      <c r="E73" s="86" t="s">
        <v>658</v>
      </c>
      <c r="F73" s="86" t="s">
        <v>64</v>
      </c>
      <c r="G73" s="69">
        <f t="shared" si="0"/>
        <v>64</v>
      </c>
      <c r="H73" s="102" t="s">
        <v>659</v>
      </c>
      <c r="I73" s="102"/>
      <c r="J73" s="97"/>
      <c r="K73" s="72">
        <f t="shared" si="1"/>
        <v>64</v>
      </c>
      <c r="L73" s="73" t="s">
        <v>660</v>
      </c>
      <c r="M73" s="81" t="s">
        <v>661</v>
      </c>
      <c r="N73" s="74"/>
      <c r="O73" s="74"/>
      <c r="P73" s="81" t="s">
        <v>77</v>
      </c>
      <c r="Q73" s="75">
        <v>6</v>
      </c>
      <c r="R73" s="75" t="s">
        <v>594</v>
      </c>
      <c r="S73" s="76" t="s">
        <v>657</v>
      </c>
      <c r="T73" s="82" t="s">
        <v>349</v>
      </c>
      <c r="U73" s="70" t="s">
        <v>268</v>
      </c>
      <c r="V73" s="74"/>
      <c r="W73" s="79" t="s">
        <v>269</v>
      </c>
      <c r="Y73" s="46" t="s">
        <v>457</v>
      </c>
    </row>
    <row r="74" spans="1:25" ht="14" x14ac:dyDescent="0.2">
      <c r="A74" s="1"/>
      <c r="B74" s="1"/>
      <c r="C74" s="98"/>
      <c r="D74" s="104"/>
      <c r="E74" s="101"/>
      <c r="F74" s="101"/>
      <c r="G74" s="69">
        <f t="shared" si="0"/>
        <v>65</v>
      </c>
      <c r="H74" s="70" t="str">
        <f>"Check code of #00"&amp;G73</f>
        <v>Check code of #0064</v>
      </c>
      <c r="I74" s="70"/>
      <c r="J74" s="71" t="s">
        <v>590</v>
      </c>
      <c r="K74" s="72">
        <f t="shared" si="1"/>
        <v>65</v>
      </c>
      <c r="L74" s="73" t="s">
        <v>591</v>
      </c>
      <c r="M74" s="81" t="str">
        <f>"#00"&amp;K73&amp;"のチェックコード"</f>
        <v>#0064のチェックコード</v>
      </c>
      <c r="N74" s="74"/>
      <c r="O74" s="74"/>
      <c r="P74" s="81" t="s">
        <v>69</v>
      </c>
      <c r="Q74" s="75">
        <v>2</v>
      </c>
      <c r="R74" s="75" t="s">
        <v>594</v>
      </c>
      <c r="S74" s="76"/>
      <c r="T74" s="82" t="s">
        <v>349</v>
      </c>
      <c r="U74" s="70"/>
      <c r="V74" s="74"/>
      <c r="W74" s="79" t="s">
        <v>269</v>
      </c>
    </row>
    <row r="75" spans="1:25" ht="14" x14ac:dyDescent="0.2">
      <c r="A75" s="1"/>
      <c r="B75" s="1"/>
      <c r="C75" s="80"/>
      <c r="D75" s="93"/>
      <c r="E75" s="86" t="s">
        <v>662</v>
      </c>
      <c r="F75" s="86" t="s">
        <v>64</v>
      </c>
      <c r="G75" s="69">
        <f t="shared" si="0"/>
        <v>66</v>
      </c>
      <c r="H75" s="102" t="s">
        <v>663</v>
      </c>
      <c r="I75" s="102"/>
      <c r="J75" s="97"/>
      <c r="K75" s="72">
        <f t="shared" si="1"/>
        <v>66</v>
      </c>
      <c r="L75" s="73" t="s">
        <v>664</v>
      </c>
      <c r="M75" s="81" t="s">
        <v>665</v>
      </c>
      <c r="N75" s="74"/>
      <c r="O75" s="74"/>
      <c r="P75" s="81" t="s">
        <v>77</v>
      </c>
      <c r="Q75" s="75">
        <v>11</v>
      </c>
      <c r="R75" s="75" t="s">
        <v>594</v>
      </c>
      <c r="S75" s="76" t="s">
        <v>666</v>
      </c>
      <c r="T75" s="82" t="s">
        <v>349</v>
      </c>
      <c r="U75" s="70" t="s">
        <v>268</v>
      </c>
      <c r="V75" s="74"/>
      <c r="W75" s="79" t="s">
        <v>269</v>
      </c>
      <c r="Y75" s="46" t="s">
        <v>458</v>
      </c>
    </row>
    <row r="76" spans="1:25" ht="14" x14ac:dyDescent="0.2">
      <c r="A76" s="1"/>
      <c r="B76" s="1"/>
      <c r="C76" s="98"/>
      <c r="D76" s="101"/>
      <c r="E76" s="101"/>
      <c r="F76" s="101"/>
      <c r="G76" s="69">
        <f t="shared" si="0"/>
        <v>67</v>
      </c>
      <c r="H76" s="70" t="str">
        <f>"Check code of #00"&amp;G75</f>
        <v>Check code of #0066</v>
      </c>
      <c r="I76" s="70"/>
      <c r="J76" s="71" t="s">
        <v>590</v>
      </c>
      <c r="K76" s="72">
        <f t="shared" ref="K76:K139" si="2">K75+1</f>
        <v>67</v>
      </c>
      <c r="L76" s="73" t="s">
        <v>591</v>
      </c>
      <c r="M76" s="81" t="str">
        <f>"#00"&amp;K75&amp;"のチェックコード"</f>
        <v>#0066のチェックコード</v>
      </c>
      <c r="N76" s="74"/>
      <c r="O76" s="74"/>
      <c r="P76" s="81" t="s">
        <v>69</v>
      </c>
      <c r="Q76" s="75">
        <v>2</v>
      </c>
      <c r="R76" s="75" t="s">
        <v>594</v>
      </c>
      <c r="S76" s="76"/>
      <c r="T76" s="82" t="s">
        <v>349</v>
      </c>
      <c r="U76" s="70"/>
      <c r="V76" s="74"/>
      <c r="W76" s="79" t="s">
        <v>269</v>
      </c>
    </row>
    <row r="77" spans="1:25" ht="14" x14ac:dyDescent="0.2">
      <c r="A77" s="1"/>
      <c r="B77" s="1"/>
      <c r="C77" s="80"/>
      <c r="D77" s="84" t="s">
        <v>86</v>
      </c>
      <c r="E77" s="85"/>
      <c r="F77" s="86" t="s">
        <v>64</v>
      </c>
      <c r="G77" s="69">
        <f t="shared" si="0"/>
        <v>68</v>
      </c>
      <c r="H77" s="102" t="s">
        <v>667</v>
      </c>
      <c r="I77" s="102"/>
      <c r="J77" s="97"/>
      <c r="K77" s="72">
        <f t="shared" si="2"/>
        <v>68</v>
      </c>
      <c r="L77" s="73" t="s">
        <v>655</v>
      </c>
      <c r="M77" s="81" t="s">
        <v>668</v>
      </c>
      <c r="N77" s="74"/>
      <c r="O77" s="74"/>
      <c r="P77" s="81" t="s">
        <v>77</v>
      </c>
      <c r="Q77" s="75">
        <v>6</v>
      </c>
      <c r="R77" s="75" t="s">
        <v>594</v>
      </c>
      <c r="S77" s="76" t="s">
        <v>657</v>
      </c>
      <c r="T77" s="82" t="s">
        <v>349</v>
      </c>
      <c r="U77" s="70" t="s">
        <v>268</v>
      </c>
      <c r="V77" s="74"/>
      <c r="W77" s="79" t="s">
        <v>269</v>
      </c>
      <c r="Y77" s="45" t="s">
        <v>459</v>
      </c>
    </row>
    <row r="78" spans="1:25" ht="14" x14ac:dyDescent="0.2">
      <c r="A78" s="1"/>
      <c r="B78" s="1"/>
      <c r="C78" s="98"/>
      <c r="D78" s="99"/>
      <c r="E78" s="100"/>
      <c r="F78" s="101"/>
      <c r="G78" s="69">
        <f t="shared" si="0"/>
        <v>69</v>
      </c>
      <c r="H78" s="70" t="str">
        <f>"Check code of #00"&amp;G77</f>
        <v>Check code of #0068</v>
      </c>
      <c r="I78" s="70"/>
      <c r="J78" s="71" t="s">
        <v>590</v>
      </c>
      <c r="K78" s="72">
        <f t="shared" si="2"/>
        <v>69</v>
      </c>
      <c r="L78" s="73" t="s">
        <v>591</v>
      </c>
      <c r="M78" s="81" t="str">
        <f>"#00"&amp;K77&amp;"のチェックコード"</f>
        <v>#0068のチェックコード</v>
      </c>
      <c r="N78" s="74"/>
      <c r="O78" s="74"/>
      <c r="P78" s="81" t="s">
        <v>69</v>
      </c>
      <c r="Q78" s="75">
        <v>2</v>
      </c>
      <c r="R78" s="75" t="s">
        <v>594</v>
      </c>
      <c r="S78" s="76"/>
      <c r="T78" s="82" t="s">
        <v>349</v>
      </c>
      <c r="U78" s="70"/>
      <c r="V78" s="74"/>
      <c r="W78" s="79" t="s">
        <v>269</v>
      </c>
    </row>
    <row r="79" spans="1:25" ht="14" x14ac:dyDescent="0.2">
      <c r="A79" s="1"/>
      <c r="B79" s="1"/>
      <c r="C79" s="80"/>
      <c r="D79" s="86" t="s">
        <v>6</v>
      </c>
      <c r="E79" s="86" t="s">
        <v>87</v>
      </c>
      <c r="F79" s="86" t="s">
        <v>319</v>
      </c>
      <c r="G79" s="69">
        <f t="shared" si="0"/>
        <v>70</v>
      </c>
      <c r="H79" s="102" t="s">
        <v>669</v>
      </c>
      <c r="I79" s="102"/>
      <c r="J79" s="97"/>
      <c r="K79" s="72">
        <f t="shared" si="2"/>
        <v>70</v>
      </c>
      <c r="L79" s="73" t="s">
        <v>660</v>
      </c>
      <c r="M79" s="81" t="s">
        <v>670</v>
      </c>
      <c r="N79" s="74"/>
      <c r="O79" s="94" t="s">
        <v>279</v>
      </c>
      <c r="P79" s="81" t="s">
        <v>77</v>
      </c>
      <c r="Q79" s="75">
        <v>5</v>
      </c>
      <c r="R79" s="75" t="s">
        <v>594</v>
      </c>
      <c r="S79" s="76" t="s">
        <v>671</v>
      </c>
      <c r="T79" s="82" t="s">
        <v>349</v>
      </c>
      <c r="U79" s="70" t="s">
        <v>268</v>
      </c>
      <c r="V79" s="94" t="s">
        <v>350</v>
      </c>
      <c r="W79" s="79" t="s">
        <v>269</v>
      </c>
      <c r="Y79" s="47" t="s">
        <v>476</v>
      </c>
    </row>
    <row r="80" spans="1:25" ht="14" x14ac:dyDescent="0.2">
      <c r="A80" s="1"/>
      <c r="B80" s="1"/>
      <c r="C80" s="98"/>
      <c r="D80" s="104"/>
      <c r="E80" s="101"/>
      <c r="F80" s="101"/>
      <c r="G80" s="69">
        <f t="shared" si="0"/>
        <v>71</v>
      </c>
      <c r="H80" s="70" t="str">
        <f>"Check code of #00"&amp;G79</f>
        <v>Check code of #0070</v>
      </c>
      <c r="I80" s="70"/>
      <c r="J80" s="71" t="s">
        <v>590</v>
      </c>
      <c r="K80" s="72">
        <f t="shared" si="2"/>
        <v>71</v>
      </c>
      <c r="L80" s="73" t="s">
        <v>591</v>
      </c>
      <c r="M80" s="81" t="str">
        <f>"#00"&amp;K79&amp;"のチェックコード"</f>
        <v>#0070のチェックコード</v>
      </c>
      <c r="N80" s="74"/>
      <c r="O80" s="74"/>
      <c r="P80" s="81" t="s">
        <v>69</v>
      </c>
      <c r="Q80" s="75">
        <v>2</v>
      </c>
      <c r="R80" s="75" t="s">
        <v>594</v>
      </c>
      <c r="S80" s="76"/>
      <c r="T80" s="82" t="s">
        <v>349</v>
      </c>
      <c r="U80" s="70"/>
      <c r="V80" s="74"/>
      <c r="W80" s="79" t="s">
        <v>269</v>
      </c>
    </row>
    <row r="81" spans="1:25" ht="14" x14ac:dyDescent="0.2">
      <c r="A81" s="1"/>
      <c r="B81" s="1"/>
      <c r="C81" s="80"/>
      <c r="D81" s="93"/>
      <c r="E81" s="86" t="s">
        <v>88</v>
      </c>
      <c r="F81" s="86" t="s">
        <v>319</v>
      </c>
      <c r="G81" s="69">
        <f t="shared" si="0"/>
        <v>72</v>
      </c>
      <c r="H81" s="102" t="s">
        <v>25</v>
      </c>
      <c r="I81" s="102"/>
      <c r="J81" s="97"/>
      <c r="K81" s="72">
        <f t="shared" si="2"/>
        <v>72</v>
      </c>
      <c r="L81" s="73" t="s">
        <v>598</v>
      </c>
      <c r="M81" s="81" t="str">
        <f>"#00"&amp;K79&amp;"の測定位置"</f>
        <v>#0070の測定位置</v>
      </c>
      <c r="N81" s="74"/>
      <c r="O81" s="74"/>
      <c r="P81" s="81" t="s">
        <v>72</v>
      </c>
      <c r="Q81" s="75">
        <v>255</v>
      </c>
      <c r="R81" s="75" t="s">
        <v>594</v>
      </c>
      <c r="S81" s="76" t="s">
        <v>672</v>
      </c>
      <c r="T81" s="82" t="s">
        <v>349</v>
      </c>
      <c r="U81" s="70" t="s">
        <v>268</v>
      </c>
      <c r="V81" s="74"/>
      <c r="W81" s="79" t="s">
        <v>269</v>
      </c>
      <c r="Y81" s="47" t="s">
        <v>460</v>
      </c>
    </row>
    <row r="82" spans="1:25" ht="14" x14ac:dyDescent="0.2">
      <c r="A82" s="1"/>
      <c r="B82" s="1"/>
      <c r="C82" s="98"/>
      <c r="D82" s="104"/>
      <c r="E82" s="101"/>
      <c r="F82" s="101"/>
      <c r="G82" s="69">
        <f t="shared" si="0"/>
        <v>73</v>
      </c>
      <c r="H82" s="70" t="str">
        <f>"Check code of #00"&amp;G81</f>
        <v>Check code of #0072</v>
      </c>
      <c r="I82" s="70"/>
      <c r="J82" s="71" t="s">
        <v>590</v>
      </c>
      <c r="K82" s="72">
        <f t="shared" si="2"/>
        <v>73</v>
      </c>
      <c r="L82" s="73" t="s">
        <v>591</v>
      </c>
      <c r="M82" s="81" t="str">
        <f>"#00"&amp;K81&amp;"のチェックコード"</f>
        <v>#0072のチェックコード</v>
      </c>
      <c r="N82" s="74"/>
      <c r="O82" s="74"/>
      <c r="P82" s="81" t="s">
        <v>69</v>
      </c>
      <c r="Q82" s="75">
        <v>2</v>
      </c>
      <c r="R82" s="75" t="s">
        <v>594</v>
      </c>
      <c r="S82" s="76"/>
      <c r="T82" s="82" t="s">
        <v>349</v>
      </c>
      <c r="U82" s="70"/>
      <c r="V82" s="74"/>
      <c r="W82" s="79" t="s">
        <v>269</v>
      </c>
    </row>
    <row r="83" spans="1:25" ht="14" x14ac:dyDescent="0.2">
      <c r="A83" s="1"/>
      <c r="B83" s="1"/>
      <c r="C83" s="80"/>
      <c r="D83" s="93"/>
      <c r="E83" s="86" t="s">
        <v>5</v>
      </c>
      <c r="F83" s="86" t="s">
        <v>45</v>
      </c>
      <c r="G83" s="69">
        <f t="shared" ref="G83:G146" si="3">G82+1</f>
        <v>74</v>
      </c>
      <c r="H83" s="102" t="s">
        <v>26</v>
      </c>
      <c r="I83" s="102"/>
      <c r="J83" s="97"/>
      <c r="K83" s="72">
        <f t="shared" si="2"/>
        <v>74</v>
      </c>
      <c r="L83" s="73" t="s">
        <v>598</v>
      </c>
      <c r="M83" s="81" t="s">
        <v>673</v>
      </c>
      <c r="N83" s="74"/>
      <c r="O83" s="74"/>
      <c r="P83" s="81" t="s">
        <v>72</v>
      </c>
      <c r="Q83" s="75">
        <v>255</v>
      </c>
      <c r="R83" s="75" t="s">
        <v>594</v>
      </c>
      <c r="S83" s="76"/>
      <c r="T83" s="82" t="s">
        <v>349</v>
      </c>
      <c r="U83" s="70" t="s">
        <v>268</v>
      </c>
      <c r="V83" s="74"/>
      <c r="W83" s="79" t="s">
        <v>269</v>
      </c>
      <c r="Y83" s="45" t="s">
        <v>461</v>
      </c>
    </row>
    <row r="84" spans="1:25" ht="14" x14ac:dyDescent="0.2">
      <c r="A84" s="1"/>
      <c r="B84" s="1"/>
      <c r="C84" s="105"/>
      <c r="D84" s="101"/>
      <c r="E84" s="101"/>
      <c r="F84" s="101"/>
      <c r="G84" s="69">
        <f t="shared" si="3"/>
        <v>75</v>
      </c>
      <c r="H84" s="70" t="str">
        <f>"Check code of #00"&amp;G83</f>
        <v>Check code of #0074</v>
      </c>
      <c r="I84" s="70"/>
      <c r="J84" s="71" t="s">
        <v>590</v>
      </c>
      <c r="K84" s="72">
        <f t="shared" si="2"/>
        <v>75</v>
      </c>
      <c r="L84" s="73" t="s">
        <v>591</v>
      </c>
      <c r="M84" s="81" t="str">
        <f>"#00"&amp;K83&amp;"のチェックコード"</f>
        <v>#0074のチェックコード</v>
      </c>
      <c r="N84" s="74"/>
      <c r="O84" s="74"/>
      <c r="P84" s="81" t="s">
        <v>69</v>
      </c>
      <c r="Q84" s="75">
        <v>2</v>
      </c>
      <c r="R84" s="75" t="s">
        <v>594</v>
      </c>
      <c r="S84" s="76"/>
      <c r="T84" s="82" t="s">
        <v>349</v>
      </c>
      <c r="U84" s="70"/>
      <c r="V84" s="74"/>
      <c r="W84" s="79" t="s">
        <v>269</v>
      </c>
    </row>
    <row r="85" spans="1:25" ht="14" x14ac:dyDescent="0.2">
      <c r="A85" s="1"/>
      <c r="B85" s="1"/>
      <c r="C85" s="65" t="s">
        <v>674</v>
      </c>
      <c r="D85" s="85" t="s">
        <v>675</v>
      </c>
      <c r="E85" s="85" t="s">
        <v>148</v>
      </c>
      <c r="F85" s="86" t="s">
        <v>470</v>
      </c>
      <c r="G85" s="69">
        <f t="shared" si="3"/>
        <v>76</v>
      </c>
      <c r="H85" s="102" t="s">
        <v>676</v>
      </c>
      <c r="I85" s="102"/>
      <c r="J85" s="97"/>
      <c r="K85" s="72">
        <f t="shared" si="2"/>
        <v>76</v>
      </c>
      <c r="L85" s="73" t="s">
        <v>655</v>
      </c>
      <c r="M85" s="81" t="s">
        <v>677</v>
      </c>
      <c r="N85" s="74"/>
      <c r="O85" s="74"/>
      <c r="P85" s="81" t="s">
        <v>77</v>
      </c>
      <c r="Q85" s="75">
        <v>9</v>
      </c>
      <c r="R85" s="75" t="s">
        <v>594</v>
      </c>
      <c r="S85" s="76" t="s">
        <v>678</v>
      </c>
      <c r="T85" s="82" t="s">
        <v>349</v>
      </c>
      <c r="U85" s="70" t="s">
        <v>268</v>
      </c>
      <c r="V85" s="74"/>
      <c r="W85" s="79" t="s">
        <v>269</v>
      </c>
      <c r="Y85" s="47" t="s">
        <v>482</v>
      </c>
    </row>
    <row r="86" spans="1:25" ht="14" x14ac:dyDescent="0.2">
      <c r="A86" s="1"/>
      <c r="B86" s="1"/>
      <c r="C86" s="98"/>
      <c r="D86" s="109"/>
      <c r="E86" s="110"/>
      <c r="F86" s="104"/>
      <c r="G86" s="69">
        <f t="shared" si="3"/>
        <v>77</v>
      </c>
      <c r="H86" s="70" t="str">
        <f>"Check code of #00"&amp;G85</f>
        <v>Check code of #0076</v>
      </c>
      <c r="I86" s="70"/>
      <c r="J86" s="71" t="s">
        <v>590</v>
      </c>
      <c r="K86" s="72">
        <f t="shared" si="2"/>
        <v>77</v>
      </c>
      <c r="L86" s="73" t="s">
        <v>591</v>
      </c>
      <c r="M86" s="81" t="str">
        <f>"#00"&amp;K85&amp;"のチェックコード"</f>
        <v>#0076のチェックコード</v>
      </c>
      <c r="N86" s="74"/>
      <c r="O86" s="74"/>
      <c r="P86" s="81" t="s">
        <v>69</v>
      </c>
      <c r="Q86" s="75">
        <v>2</v>
      </c>
      <c r="R86" s="75" t="s">
        <v>594</v>
      </c>
      <c r="S86" s="76"/>
      <c r="T86" s="82" t="s">
        <v>349</v>
      </c>
      <c r="U86" s="70"/>
      <c r="V86" s="74"/>
      <c r="W86" s="79" t="s">
        <v>269</v>
      </c>
      <c r="Y86" s="47"/>
    </row>
    <row r="87" spans="1:25" ht="14" x14ac:dyDescent="0.2">
      <c r="A87" s="1"/>
      <c r="B87" s="1"/>
      <c r="C87" s="80"/>
      <c r="D87" s="92"/>
      <c r="E87" s="92" t="s">
        <v>149</v>
      </c>
      <c r="F87" s="86" t="s">
        <v>319</v>
      </c>
      <c r="G87" s="69">
        <f t="shared" si="3"/>
        <v>78</v>
      </c>
      <c r="H87" s="102" t="str">
        <f>"Method of #"&amp;G85</f>
        <v>Method of #76</v>
      </c>
      <c r="I87" s="102"/>
      <c r="J87" s="97"/>
      <c r="K87" s="72">
        <f t="shared" si="2"/>
        <v>78</v>
      </c>
      <c r="L87" s="73" t="s">
        <v>598</v>
      </c>
      <c r="M87" s="81" t="str">
        <f>"#00"&amp;K85&amp;"の計算方法"</f>
        <v>#0076の計算方法</v>
      </c>
      <c r="N87" s="74"/>
      <c r="O87" s="74"/>
      <c r="P87" s="81" t="s">
        <v>72</v>
      </c>
      <c r="Q87" s="75">
        <v>255</v>
      </c>
      <c r="R87" s="75" t="s">
        <v>594</v>
      </c>
      <c r="S87" s="76" t="s">
        <v>679</v>
      </c>
      <c r="T87" s="82" t="s">
        <v>349</v>
      </c>
      <c r="U87" s="70" t="s">
        <v>268</v>
      </c>
      <c r="V87" s="74"/>
      <c r="W87" s="79" t="s">
        <v>269</v>
      </c>
      <c r="Y87" s="46" t="s">
        <v>462</v>
      </c>
    </row>
    <row r="88" spans="1:25" ht="14" x14ac:dyDescent="0.2">
      <c r="A88" s="1"/>
      <c r="B88" s="1"/>
      <c r="C88" s="98"/>
      <c r="D88" s="109"/>
      <c r="E88" s="100"/>
      <c r="F88" s="101"/>
      <c r="G88" s="69">
        <f t="shared" si="3"/>
        <v>79</v>
      </c>
      <c r="H88" s="70" t="str">
        <f>"Check code of #00"&amp;G87</f>
        <v>Check code of #0078</v>
      </c>
      <c r="I88" s="70"/>
      <c r="J88" s="71" t="s">
        <v>590</v>
      </c>
      <c r="K88" s="72">
        <f t="shared" si="2"/>
        <v>79</v>
      </c>
      <c r="L88" s="73" t="s">
        <v>591</v>
      </c>
      <c r="M88" s="81" t="str">
        <f>"#00"&amp;K87&amp;"のチェックコード"</f>
        <v>#0078のチェックコード</v>
      </c>
      <c r="N88" s="74"/>
      <c r="O88" s="74"/>
      <c r="P88" s="81" t="s">
        <v>69</v>
      </c>
      <c r="Q88" s="75">
        <v>2</v>
      </c>
      <c r="R88" s="75" t="s">
        <v>594</v>
      </c>
      <c r="S88" s="76"/>
      <c r="T88" s="82" t="s">
        <v>349</v>
      </c>
      <c r="U88" s="70"/>
      <c r="V88" s="74"/>
      <c r="W88" s="79" t="s">
        <v>269</v>
      </c>
    </row>
    <row r="89" spans="1:25" ht="14" x14ac:dyDescent="0.2">
      <c r="A89" s="1"/>
      <c r="B89" s="1"/>
      <c r="C89" s="80"/>
      <c r="D89" s="92"/>
      <c r="E89" s="106" t="s">
        <v>324</v>
      </c>
      <c r="F89" s="86" t="s">
        <v>319</v>
      </c>
      <c r="G89" s="69">
        <f t="shared" si="3"/>
        <v>80</v>
      </c>
      <c r="H89" s="102" t="str">
        <f>"Calculation formula of #"&amp;G85</f>
        <v>Calculation formula of #76</v>
      </c>
      <c r="I89" s="102"/>
      <c r="J89" s="97"/>
      <c r="K89" s="72">
        <f t="shared" si="2"/>
        <v>80</v>
      </c>
      <c r="L89" s="73" t="s">
        <v>598</v>
      </c>
      <c r="M89" s="81" t="str">
        <f>"#00"&amp;K85&amp;"の計算式"</f>
        <v>#0076の計算式</v>
      </c>
      <c r="N89" s="74"/>
      <c r="O89" s="74"/>
      <c r="P89" s="81" t="s">
        <v>72</v>
      </c>
      <c r="Q89" s="75">
        <v>255</v>
      </c>
      <c r="R89" s="75" t="s">
        <v>594</v>
      </c>
      <c r="S89" s="76"/>
      <c r="T89" s="82" t="s">
        <v>349</v>
      </c>
      <c r="U89" s="70" t="s">
        <v>268</v>
      </c>
      <c r="V89" s="74"/>
      <c r="W89" s="79" t="s">
        <v>269</v>
      </c>
      <c r="Y89" s="46" t="s">
        <v>463</v>
      </c>
    </row>
    <row r="90" spans="1:25" ht="14" x14ac:dyDescent="0.2">
      <c r="A90" s="1"/>
      <c r="B90" s="1"/>
      <c r="C90" s="98"/>
      <c r="D90" s="100"/>
      <c r="E90" s="108"/>
      <c r="F90" s="101"/>
      <c r="G90" s="69">
        <f t="shared" si="3"/>
        <v>81</v>
      </c>
      <c r="H90" s="70" t="str">
        <f>"Check code of #00"&amp;G89</f>
        <v>Check code of #0080</v>
      </c>
      <c r="I90" s="70"/>
      <c r="J90" s="71" t="s">
        <v>590</v>
      </c>
      <c r="K90" s="72">
        <f t="shared" si="2"/>
        <v>81</v>
      </c>
      <c r="L90" s="73" t="s">
        <v>591</v>
      </c>
      <c r="M90" s="81" t="str">
        <f>"#00"&amp;K89&amp;"のチェックコード"</f>
        <v>#0080のチェックコード</v>
      </c>
      <c r="N90" s="74"/>
      <c r="O90" s="74"/>
      <c r="P90" s="81" t="s">
        <v>69</v>
      </c>
      <c r="Q90" s="75">
        <v>2</v>
      </c>
      <c r="R90" s="75" t="s">
        <v>594</v>
      </c>
      <c r="S90" s="76"/>
      <c r="T90" s="82" t="s">
        <v>349</v>
      </c>
      <c r="U90" s="70"/>
      <c r="V90" s="74"/>
      <c r="W90" s="79" t="s">
        <v>269</v>
      </c>
    </row>
    <row r="91" spans="1:25" ht="14" x14ac:dyDescent="0.2">
      <c r="A91" s="1"/>
      <c r="B91" s="1"/>
      <c r="C91" s="80"/>
      <c r="D91" s="86" t="s">
        <v>680</v>
      </c>
      <c r="E91" s="111" t="s">
        <v>89</v>
      </c>
      <c r="F91" s="86" t="s">
        <v>470</v>
      </c>
      <c r="G91" s="102">
        <f t="shared" si="3"/>
        <v>82</v>
      </c>
      <c r="H91" s="102" t="s">
        <v>681</v>
      </c>
      <c r="I91" s="102"/>
      <c r="J91" s="97"/>
      <c r="K91" s="72">
        <f t="shared" si="2"/>
        <v>82</v>
      </c>
      <c r="L91" s="73" t="s">
        <v>655</v>
      </c>
      <c r="M91" s="81" t="s">
        <v>682</v>
      </c>
      <c r="N91" s="74"/>
      <c r="O91" s="94" t="s">
        <v>279</v>
      </c>
      <c r="P91" s="81" t="s">
        <v>77</v>
      </c>
      <c r="Q91" s="75">
        <v>9</v>
      </c>
      <c r="R91" s="75" t="s">
        <v>594</v>
      </c>
      <c r="S91" s="76" t="s">
        <v>678</v>
      </c>
      <c r="T91" s="82" t="s">
        <v>349</v>
      </c>
      <c r="U91" s="70" t="s">
        <v>268</v>
      </c>
      <c r="V91" s="94" t="s">
        <v>350</v>
      </c>
      <c r="W91" s="79" t="s">
        <v>269</v>
      </c>
      <c r="Y91" s="47" t="s">
        <v>467</v>
      </c>
    </row>
    <row r="92" spans="1:25" ht="14" x14ac:dyDescent="0.2">
      <c r="A92" s="1"/>
      <c r="B92" s="1"/>
      <c r="C92" s="98"/>
      <c r="D92" s="104"/>
      <c r="E92" s="112"/>
      <c r="F92" s="78"/>
      <c r="G92" s="102">
        <f t="shared" si="3"/>
        <v>83</v>
      </c>
      <c r="H92" s="70" t="str">
        <f>"Check code of #00"&amp;G91</f>
        <v>Check code of #0082</v>
      </c>
      <c r="I92" s="70"/>
      <c r="J92" s="71" t="s">
        <v>590</v>
      </c>
      <c r="K92" s="72">
        <f t="shared" si="2"/>
        <v>83</v>
      </c>
      <c r="L92" s="73" t="s">
        <v>591</v>
      </c>
      <c r="M92" s="81" t="str">
        <f>"#00"&amp;K91&amp;"のチェックコード"</f>
        <v>#0082のチェックコード</v>
      </c>
      <c r="N92" s="74"/>
      <c r="O92" s="74"/>
      <c r="P92" s="81" t="s">
        <v>69</v>
      </c>
      <c r="Q92" s="75">
        <v>2</v>
      </c>
      <c r="R92" s="75" t="s">
        <v>594</v>
      </c>
      <c r="S92" s="76"/>
      <c r="T92" s="82" t="s">
        <v>349</v>
      </c>
      <c r="U92" s="70"/>
      <c r="V92" s="74"/>
      <c r="W92" s="79" t="s">
        <v>269</v>
      </c>
    </row>
    <row r="93" spans="1:25" ht="14" x14ac:dyDescent="0.2">
      <c r="A93" s="1"/>
      <c r="B93" s="1"/>
      <c r="C93" s="80"/>
      <c r="D93" s="93"/>
      <c r="E93" s="111" t="s">
        <v>324</v>
      </c>
      <c r="F93" s="86" t="s">
        <v>319</v>
      </c>
      <c r="G93" s="102">
        <f t="shared" si="3"/>
        <v>84</v>
      </c>
      <c r="H93" s="102" t="str">
        <f>"Calculation formula of #"&amp;G91</f>
        <v>Calculation formula of #82</v>
      </c>
      <c r="I93" s="102"/>
      <c r="J93" s="97"/>
      <c r="K93" s="72">
        <f t="shared" si="2"/>
        <v>84</v>
      </c>
      <c r="L93" s="73" t="s">
        <v>598</v>
      </c>
      <c r="M93" s="81" t="str">
        <f>"#00"&amp;K91&amp;"の計算式"</f>
        <v>#0082の計算式</v>
      </c>
      <c r="N93" s="74"/>
      <c r="O93" s="74"/>
      <c r="P93" s="81" t="s">
        <v>72</v>
      </c>
      <c r="Q93" s="75">
        <v>255</v>
      </c>
      <c r="R93" s="75" t="s">
        <v>594</v>
      </c>
      <c r="S93" s="76"/>
      <c r="T93" s="82" t="s">
        <v>349</v>
      </c>
      <c r="U93" s="70" t="s">
        <v>268</v>
      </c>
      <c r="V93" s="74"/>
      <c r="W93" s="79" t="s">
        <v>269</v>
      </c>
      <c r="Y93" s="45" t="s">
        <v>464</v>
      </c>
    </row>
    <row r="94" spans="1:25" ht="14" x14ac:dyDescent="0.2">
      <c r="A94" s="1"/>
      <c r="B94" s="1"/>
      <c r="C94" s="98"/>
      <c r="D94" s="101"/>
      <c r="E94" s="112"/>
      <c r="F94" s="78"/>
      <c r="G94" s="102">
        <f t="shared" si="3"/>
        <v>85</v>
      </c>
      <c r="H94" s="70" t="str">
        <f>"Check code of #00"&amp;G93</f>
        <v>Check code of #0084</v>
      </c>
      <c r="I94" s="70"/>
      <c r="J94" s="71" t="s">
        <v>590</v>
      </c>
      <c r="K94" s="72">
        <f t="shared" si="2"/>
        <v>85</v>
      </c>
      <c r="L94" s="73" t="s">
        <v>591</v>
      </c>
      <c r="M94" s="81" t="str">
        <f>"#00"&amp;K93&amp;"のチェックコード"</f>
        <v>#0084のチェックコード</v>
      </c>
      <c r="N94" s="74"/>
      <c r="O94" s="74"/>
      <c r="P94" s="81" t="s">
        <v>69</v>
      </c>
      <c r="Q94" s="75">
        <v>2</v>
      </c>
      <c r="R94" s="75" t="s">
        <v>594</v>
      </c>
      <c r="S94" s="76"/>
      <c r="T94" s="82" t="s">
        <v>349</v>
      </c>
      <c r="U94" s="70"/>
      <c r="V94" s="74"/>
      <c r="W94" s="79" t="s">
        <v>269</v>
      </c>
    </row>
    <row r="95" spans="1:25" ht="14" x14ac:dyDescent="0.2">
      <c r="A95" s="1"/>
      <c r="B95" s="1"/>
      <c r="C95" s="80"/>
      <c r="D95" s="86" t="s">
        <v>325</v>
      </c>
      <c r="E95" s="111" t="s">
        <v>90</v>
      </c>
      <c r="F95" s="86" t="s">
        <v>470</v>
      </c>
      <c r="G95" s="102">
        <f t="shared" si="3"/>
        <v>86</v>
      </c>
      <c r="H95" s="102" t="s">
        <v>683</v>
      </c>
      <c r="I95" s="102"/>
      <c r="J95" s="97"/>
      <c r="K95" s="72">
        <f t="shared" si="2"/>
        <v>86</v>
      </c>
      <c r="L95" s="73" t="s">
        <v>655</v>
      </c>
      <c r="M95" s="81" t="s">
        <v>684</v>
      </c>
      <c r="N95" s="74"/>
      <c r="O95" s="94" t="s">
        <v>279</v>
      </c>
      <c r="P95" s="81" t="s">
        <v>77</v>
      </c>
      <c r="Q95" s="75">
        <v>9</v>
      </c>
      <c r="R95" s="75" t="s">
        <v>594</v>
      </c>
      <c r="S95" s="76" t="s">
        <v>678</v>
      </c>
      <c r="T95" s="82" t="s">
        <v>349</v>
      </c>
      <c r="U95" s="70" t="s">
        <v>268</v>
      </c>
      <c r="V95" s="94" t="s">
        <v>350</v>
      </c>
      <c r="W95" s="79" t="s">
        <v>269</v>
      </c>
      <c r="Y95" s="47" t="s">
        <v>475</v>
      </c>
    </row>
    <row r="96" spans="1:25" ht="14" x14ac:dyDescent="0.2">
      <c r="A96" s="1"/>
      <c r="B96" s="1"/>
      <c r="C96" s="98"/>
      <c r="D96" s="104"/>
      <c r="E96" s="112"/>
      <c r="F96" s="78"/>
      <c r="G96" s="102">
        <f t="shared" si="3"/>
        <v>87</v>
      </c>
      <c r="H96" s="70" t="str">
        <f>"Check code of #00"&amp;G95</f>
        <v>Check code of #0086</v>
      </c>
      <c r="I96" s="70"/>
      <c r="J96" s="71" t="s">
        <v>590</v>
      </c>
      <c r="K96" s="72">
        <f t="shared" si="2"/>
        <v>87</v>
      </c>
      <c r="L96" s="73" t="s">
        <v>591</v>
      </c>
      <c r="M96" s="81" t="str">
        <f>"#00"&amp;K95&amp;"のチェックコード"</f>
        <v>#0086のチェックコード</v>
      </c>
      <c r="N96" s="74"/>
      <c r="O96" s="74"/>
      <c r="P96" s="81" t="s">
        <v>69</v>
      </c>
      <c r="Q96" s="75">
        <v>2</v>
      </c>
      <c r="R96" s="75" t="s">
        <v>594</v>
      </c>
      <c r="S96" s="76"/>
      <c r="T96" s="82" t="s">
        <v>349</v>
      </c>
      <c r="U96" s="70"/>
      <c r="V96" s="74"/>
      <c r="W96" s="79" t="s">
        <v>269</v>
      </c>
    </row>
    <row r="97" spans="1:25" ht="14" x14ac:dyDescent="0.2">
      <c r="A97" s="1"/>
      <c r="B97" s="1"/>
      <c r="C97" s="80"/>
      <c r="D97" s="93"/>
      <c r="E97" s="111" t="s">
        <v>324</v>
      </c>
      <c r="F97" s="86" t="s">
        <v>319</v>
      </c>
      <c r="G97" s="102">
        <f t="shared" si="3"/>
        <v>88</v>
      </c>
      <c r="H97" s="102" t="str">
        <f>"Calculation formula of #"&amp;G95</f>
        <v>Calculation formula of #86</v>
      </c>
      <c r="I97" s="102"/>
      <c r="J97" s="97"/>
      <c r="K97" s="72">
        <f t="shared" si="2"/>
        <v>88</v>
      </c>
      <c r="L97" s="73" t="s">
        <v>598</v>
      </c>
      <c r="M97" s="81" t="str">
        <f>"#00"&amp;K95&amp;"の計算式"</f>
        <v>#0086の計算式</v>
      </c>
      <c r="N97" s="74"/>
      <c r="O97" s="74"/>
      <c r="P97" s="81" t="s">
        <v>72</v>
      </c>
      <c r="Q97" s="75">
        <v>255</v>
      </c>
      <c r="R97" s="75" t="s">
        <v>594</v>
      </c>
      <c r="S97" s="76"/>
      <c r="T97" s="82" t="s">
        <v>349</v>
      </c>
      <c r="U97" s="70" t="s">
        <v>268</v>
      </c>
      <c r="V97" s="74"/>
      <c r="W97" s="79" t="s">
        <v>269</v>
      </c>
      <c r="Y97" s="47" t="s">
        <v>465</v>
      </c>
    </row>
    <row r="98" spans="1:25" ht="14" x14ac:dyDescent="0.2">
      <c r="A98" s="1"/>
      <c r="B98" s="1"/>
      <c r="C98" s="98"/>
      <c r="D98" s="104"/>
      <c r="E98" s="113"/>
      <c r="F98" s="78"/>
      <c r="G98" s="102">
        <f t="shared" si="3"/>
        <v>89</v>
      </c>
      <c r="H98" s="70" t="str">
        <f>"Check code of #00"&amp;G97</f>
        <v>Check code of #0088</v>
      </c>
      <c r="I98" s="70"/>
      <c r="J98" s="71" t="s">
        <v>590</v>
      </c>
      <c r="K98" s="72">
        <f t="shared" si="2"/>
        <v>89</v>
      </c>
      <c r="L98" s="73" t="s">
        <v>591</v>
      </c>
      <c r="M98" s="81" t="str">
        <f>"#00"&amp;K97&amp;"のチェックコード"</f>
        <v>#0088のチェックコード</v>
      </c>
      <c r="N98" s="74"/>
      <c r="O98" s="74"/>
      <c r="P98" s="81" t="s">
        <v>69</v>
      </c>
      <c r="Q98" s="75">
        <v>2</v>
      </c>
      <c r="R98" s="75" t="s">
        <v>594</v>
      </c>
      <c r="S98" s="76"/>
      <c r="T98" s="82" t="s">
        <v>349</v>
      </c>
      <c r="U98" s="70"/>
      <c r="V98" s="74"/>
      <c r="W98" s="79" t="s">
        <v>269</v>
      </c>
    </row>
    <row r="99" spans="1:25" ht="14" x14ac:dyDescent="0.2">
      <c r="A99" s="1"/>
      <c r="B99" s="1"/>
      <c r="C99" s="80"/>
      <c r="D99" s="84" t="s">
        <v>685</v>
      </c>
      <c r="E99" s="85"/>
      <c r="F99" s="86" t="s">
        <v>470</v>
      </c>
      <c r="G99" s="102">
        <f t="shared" si="3"/>
        <v>90</v>
      </c>
      <c r="H99" s="102" t="s">
        <v>685</v>
      </c>
      <c r="I99" s="102"/>
      <c r="J99" s="97"/>
      <c r="K99" s="72">
        <f t="shared" si="2"/>
        <v>90</v>
      </c>
      <c r="L99" s="81" t="s">
        <v>626</v>
      </c>
      <c r="M99" s="81" t="s">
        <v>686</v>
      </c>
      <c r="N99" s="74"/>
      <c r="O99" s="74"/>
      <c r="P99" s="73" t="s">
        <v>76</v>
      </c>
      <c r="Q99" s="75" t="s">
        <v>84</v>
      </c>
      <c r="R99" s="75" t="s">
        <v>594</v>
      </c>
      <c r="S99" s="76"/>
      <c r="T99" s="82" t="s">
        <v>349</v>
      </c>
      <c r="U99" s="70" t="s">
        <v>268</v>
      </c>
      <c r="V99" s="74"/>
      <c r="W99" s="79" t="s">
        <v>269</v>
      </c>
      <c r="Y99" s="45" t="s">
        <v>466</v>
      </c>
    </row>
    <row r="100" spans="1:25" ht="14" x14ac:dyDescent="0.2">
      <c r="A100" s="1"/>
      <c r="B100" s="1"/>
      <c r="C100" s="98"/>
      <c r="D100" s="99"/>
      <c r="E100" s="100"/>
      <c r="F100" s="112"/>
      <c r="G100" s="102">
        <f t="shared" si="3"/>
        <v>91</v>
      </c>
      <c r="H100" s="70" t="str">
        <f>"Check code of #00"&amp;G99</f>
        <v>Check code of #0090</v>
      </c>
      <c r="I100" s="70"/>
      <c r="J100" s="71" t="s">
        <v>590</v>
      </c>
      <c r="K100" s="72">
        <f t="shared" si="2"/>
        <v>91</v>
      </c>
      <c r="L100" s="73" t="s">
        <v>591</v>
      </c>
      <c r="M100" s="81" t="str">
        <f>"#00"&amp;K99&amp;"のチェックコード"</f>
        <v>#0090のチェックコード</v>
      </c>
      <c r="N100" s="74"/>
      <c r="O100" s="74"/>
      <c r="P100" s="81" t="s">
        <v>69</v>
      </c>
      <c r="Q100" s="75">
        <v>2</v>
      </c>
      <c r="R100" s="75" t="s">
        <v>594</v>
      </c>
      <c r="S100" s="76"/>
      <c r="T100" s="82" t="s">
        <v>349</v>
      </c>
      <c r="U100" s="70"/>
      <c r="V100" s="74"/>
      <c r="W100" s="79" t="s">
        <v>269</v>
      </c>
    </row>
    <row r="101" spans="1:25" ht="14" x14ac:dyDescent="0.2">
      <c r="A101" s="1"/>
      <c r="B101" s="1"/>
      <c r="C101" s="80"/>
      <c r="D101" s="84" t="s">
        <v>91</v>
      </c>
      <c r="E101" s="85"/>
      <c r="F101" s="86" t="s">
        <v>470</v>
      </c>
      <c r="G101" s="102">
        <f t="shared" si="3"/>
        <v>92</v>
      </c>
      <c r="H101" s="102" t="s">
        <v>687</v>
      </c>
      <c r="I101" s="102"/>
      <c r="J101" s="97"/>
      <c r="K101" s="72">
        <f t="shared" si="2"/>
        <v>92</v>
      </c>
      <c r="L101" s="73" t="s">
        <v>688</v>
      </c>
      <c r="M101" s="81" t="s">
        <v>689</v>
      </c>
      <c r="N101" s="74"/>
      <c r="O101" s="74"/>
      <c r="P101" s="81" t="s">
        <v>77</v>
      </c>
      <c r="Q101" s="75">
        <v>6</v>
      </c>
      <c r="R101" s="75" t="s">
        <v>594</v>
      </c>
      <c r="S101" s="76" t="s">
        <v>690</v>
      </c>
      <c r="T101" s="82" t="s">
        <v>349</v>
      </c>
      <c r="U101" s="70" t="s">
        <v>268</v>
      </c>
      <c r="V101" s="74"/>
      <c r="W101" s="79" t="s">
        <v>269</v>
      </c>
      <c r="Y101" s="47" t="s">
        <v>477</v>
      </c>
    </row>
    <row r="102" spans="1:25" ht="14" x14ac:dyDescent="0.2">
      <c r="A102" s="1"/>
      <c r="B102" s="1"/>
      <c r="C102" s="98"/>
      <c r="D102" s="99"/>
      <c r="E102" s="100"/>
      <c r="F102" s="112"/>
      <c r="G102" s="102">
        <f t="shared" si="3"/>
        <v>93</v>
      </c>
      <c r="H102" s="70" t="str">
        <f>"Check code of #00"&amp;G101</f>
        <v>Check code of #0092</v>
      </c>
      <c r="I102" s="70"/>
      <c r="J102" s="71" t="s">
        <v>590</v>
      </c>
      <c r="K102" s="72">
        <f t="shared" si="2"/>
        <v>93</v>
      </c>
      <c r="L102" s="73" t="s">
        <v>591</v>
      </c>
      <c r="M102" s="81" t="str">
        <f>"#00"&amp;K101&amp;"のチェックコード"</f>
        <v>#0092のチェックコード</v>
      </c>
      <c r="N102" s="74"/>
      <c r="O102" s="74"/>
      <c r="P102" s="81" t="s">
        <v>69</v>
      </c>
      <c r="Q102" s="75">
        <v>2</v>
      </c>
      <c r="R102" s="75" t="s">
        <v>594</v>
      </c>
      <c r="S102" s="76"/>
      <c r="T102" s="82" t="s">
        <v>349</v>
      </c>
      <c r="U102" s="70"/>
      <c r="V102" s="74"/>
      <c r="W102" s="79" t="s">
        <v>269</v>
      </c>
    </row>
    <row r="103" spans="1:25" ht="14" x14ac:dyDescent="0.2">
      <c r="A103" s="1"/>
      <c r="B103" s="1"/>
      <c r="C103" s="80"/>
      <c r="D103" s="84" t="s">
        <v>691</v>
      </c>
      <c r="E103" s="85"/>
      <c r="F103" s="111" t="s">
        <v>319</v>
      </c>
      <c r="G103" s="102">
        <f t="shared" si="3"/>
        <v>94</v>
      </c>
      <c r="H103" s="102" t="s">
        <v>692</v>
      </c>
      <c r="I103" s="102"/>
      <c r="J103" s="97"/>
      <c r="K103" s="72">
        <f t="shared" si="2"/>
        <v>94</v>
      </c>
      <c r="L103" s="73" t="s">
        <v>598</v>
      </c>
      <c r="M103" s="81" t="s">
        <v>693</v>
      </c>
      <c r="N103" s="74"/>
      <c r="O103" s="74"/>
      <c r="P103" s="81" t="s">
        <v>72</v>
      </c>
      <c r="Q103" s="75">
        <v>255</v>
      </c>
      <c r="R103" s="75" t="s">
        <v>594</v>
      </c>
      <c r="S103" s="76" t="s">
        <v>694</v>
      </c>
      <c r="T103" s="82" t="s">
        <v>349</v>
      </c>
      <c r="U103" s="70" t="s">
        <v>268</v>
      </c>
      <c r="V103" s="74"/>
      <c r="W103" s="79" t="s">
        <v>269</v>
      </c>
      <c r="Y103" s="46" t="s">
        <v>468</v>
      </c>
    </row>
    <row r="104" spans="1:25" ht="14" x14ac:dyDescent="0.2">
      <c r="A104" s="1"/>
      <c r="B104" s="1"/>
      <c r="C104" s="98"/>
      <c r="D104" s="99"/>
      <c r="E104" s="100"/>
      <c r="F104" s="112"/>
      <c r="G104" s="102">
        <f t="shared" si="3"/>
        <v>95</v>
      </c>
      <c r="H104" s="70" t="str">
        <f>"Check code of #00"&amp;G103</f>
        <v>Check code of #0094</v>
      </c>
      <c r="I104" s="70"/>
      <c r="J104" s="71" t="s">
        <v>590</v>
      </c>
      <c r="K104" s="72">
        <f t="shared" si="2"/>
        <v>95</v>
      </c>
      <c r="L104" s="73" t="s">
        <v>591</v>
      </c>
      <c r="M104" s="81" t="str">
        <f>"#00"&amp;K103&amp;"のチェックコード"</f>
        <v>#0094のチェックコード</v>
      </c>
      <c r="N104" s="74"/>
      <c r="O104" s="74"/>
      <c r="P104" s="81" t="s">
        <v>69</v>
      </c>
      <c r="Q104" s="75">
        <v>2</v>
      </c>
      <c r="R104" s="75" t="s">
        <v>594</v>
      </c>
      <c r="S104" s="76"/>
      <c r="T104" s="82" t="s">
        <v>349</v>
      </c>
      <c r="U104" s="70"/>
      <c r="V104" s="74"/>
      <c r="W104" s="79" t="s">
        <v>269</v>
      </c>
    </row>
    <row r="105" spans="1:25" ht="14" x14ac:dyDescent="0.2">
      <c r="A105" s="1"/>
      <c r="B105" s="1"/>
      <c r="C105" s="80"/>
      <c r="D105" s="84" t="s">
        <v>92</v>
      </c>
      <c r="E105" s="85"/>
      <c r="F105" s="111" t="s">
        <v>64</v>
      </c>
      <c r="G105" s="102">
        <f t="shared" si="3"/>
        <v>96</v>
      </c>
      <c r="H105" s="102" t="s">
        <v>695</v>
      </c>
      <c r="I105" s="102"/>
      <c r="J105" s="97"/>
      <c r="K105" s="72">
        <f t="shared" si="2"/>
        <v>96</v>
      </c>
      <c r="L105" s="73" t="s">
        <v>655</v>
      </c>
      <c r="M105" s="81" t="s">
        <v>696</v>
      </c>
      <c r="N105" s="74"/>
      <c r="O105" s="74"/>
      <c r="P105" s="81" t="s">
        <v>77</v>
      </c>
      <c r="Q105" s="75">
        <v>6</v>
      </c>
      <c r="R105" s="75" t="s">
        <v>594</v>
      </c>
      <c r="S105" s="76" t="s">
        <v>657</v>
      </c>
      <c r="T105" s="82" t="s">
        <v>349</v>
      </c>
      <c r="U105" s="70" t="s">
        <v>268</v>
      </c>
      <c r="V105" s="74"/>
      <c r="W105" s="79" t="s">
        <v>269</v>
      </c>
      <c r="Y105" s="46" t="s">
        <v>478</v>
      </c>
    </row>
    <row r="106" spans="1:25" ht="14" x14ac:dyDescent="0.2">
      <c r="A106" s="1"/>
      <c r="B106" s="1"/>
      <c r="C106" s="98"/>
      <c r="D106" s="99"/>
      <c r="E106" s="100"/>
      <c r="F106" s="112"/>
      <c r="G106" s="102">
        <f t="shared" si="3"/>
        <v>97</v>
      </c>
      <c r="H106" s="70" t="str">
        <f>"Check code of #00"&amp;G105</f>
        <v>Check code of #0096</v>
      </c>
      <c r="I106" s="70"/>
      <c r="J106" s="71" t="s">
        <v>590</v>
      </c>
      <c r="K106" s="72">
        <f t="shared" si="2"/>
        <v>97</v>
      </c>
      <c r="L106" s="73" t="s">
        <v>591</v>
      </c>
      <c r="M106" s="81" t="str">
        <f>"#00"&amp;K105&amp;"のチェックコード"</f>
        <v>#0096のチェックコード</v>
      </c>
      <c r="N106" s="74"/>
      <c r="O106" s="74"/>
      <c r="P106" s="81" t="s">
        <v>69</v>
      </c>
      <c r="Q106" s="75">
        <v>2</v>
      </c>
      <c r="R106" s="75" t="s">
        <v>594</v>
      </c>
      <c r="S106" s="76"/>
      <c r="T106" s="82" t="s">
        <v>349</v>
      </c>
      <c r="U106" s="70"/>
      <c r="V106" s="74"/>
      <c r="W106" s="79" t="s">
        <v>269</v>
      </c>
    </row>
    <row r="107" spans="1:25" ht="14" x14ac:dyDescent="0.2">
      <c r="A107" s="1"/>
      <c r="B107" s="1"/>
      <c r="C107" s="80"/>
      <c r="D107" s="217" t="s">
        <v>414</v>
      </c>
      <c r="E107" s="114" t="s">
        <v>697</v>
      </c>
      <c r="F107" s="86" t="s">
        <v>470</v>
      </c>
      <c r="G107" s="102">
        <f t="shared" si="3"/>
        <v>98</v>
      </c>
      <c r="H107" s="102" t="s">
        <v>698</v>
      </c>
      <c r="I107" s="102"/>
      <c r="J107" s="97"/>
      <c r="K107" s="72">
        <f t="shared" si="2"/>
        <v>98</v>
      </c>
      <c r="L107" s="73" t="s">
        <v>660</v>
      </c>
      <c r="M107" s="81" t="s">
        <v>699</v>
      </c>
      <c r="N107" s="74"/>
      <c r="O107" s="74"/>
      <c r="P107" s="81" t="s">
        <v>77</v>
      </c>
      <c r="Q107" s="75">
        <v>6</v>
      </c>
      <c r="R107" s="75" t="s">
        <v>594</v>
      </c>
      <c r="S107" s="76" t="s">
        <v>657</v>
      </c>
      <c r="T107" s="82" t="s">
        <v>349</v>
      </c>
      <c r="U107" s="70" t="s">
        <v>268</v>
      </c>
      <c r="V107" s="74"/>
      <c r="W107" s="79" t="s">
        <v>269</v>
      </c>
      <c r="Y107" s="46" t="s">
        <v>480</v>
      </c>
    </row>
    <row r="108" spans="1:25" ht="14" x14ac:dyDescent="0.2">
      <c r="A108" s="1"/>
      <c r="B108" s="1"/>
      <c r="C108" s="98"/>
      <c r="D108" s="218"/>
      <c r="E108" s="112"/>
      <c r="F108" s="78"/>
      <c r="G108" s="102">
        <f t="shared" si="3"/>
        <v>99</v>
      </c>
      <c r="H108" s="70" t="str">
        <f>"Check code of #00"&amp;G107</f>
        <v>Check code of #0098</v>
      </c>
      <c r="I108" s="70"/>
      <c r="J108" s="71" t="s">
        <v>590</v>
      </c>
      <c r="K108" s="72">
        <f t="shared" si="2"/>
        <v>99</v>
      </c>
      <c r="L108" s="73" t="s">
        <v>591</v>
      </c>
      <c r="M108" s="81" t="str">
        <f>"#00"&amp;K107&amp;"のチェックコード"</f>
        <v>#0098のチェックコード</v>
      </c>
      <c r="N108" s="74"/>
      <c r="O108" s="74"/>
      <c r="P108" s="81" t="s">
        <v>69</v>
      </c>
      <c r="Q108" s="75">
        <v>2</v>
      </c>
      <c r="R108" s="75" t="s">
        <v>594</v>
      </c>
      <c r="S108" s="76"/>
      <c r="T108" s="82" t="s">
        <v>349</v>
      </c>
      <c r="U108" s="70"/>
      <c r="V108" s="74"/>
      <c r="W108" s="79" t="s">
        <v>269</v>
      </c>
    </row>
    <row r="109" spans="1:25" ht="14" x14ac:dyDescent="0.2">
      <c r="A109" s="1"/>
      <c r="B109" s="1"/>
      <c r="C109" s="80"/>
      <c r="D109" s="93"/>
      <c r="E109" s="111" t="s">
        <v>700</v>
      </c>
      <c r="F109" s="115" t="s">
        <v>45</v>
      </c>
      <c r="G109" s="102">
        <f t="shared" si="3"/>
        <v>100</v>
      </c>
      <c r="H109" s="102" t="s">
        <v>701</v>
      </c>
      <c r="I109" s="102"/>
      <c r="J109" s="97"/>
      <c r="K109" s="72">
        <f t="shared" si="2"/>
        <v>100</v>
      </c>
      <c r="L109" s="73" t="s">
        <v>660</v>
      </c>
      <c r="M109" s="81" t="s">
        <v>702</v>
      </c>
      <c r="N109" s="74"/>
      <c r="O109" s="74"/>
      <c r="P109" s="81" t="s">
        <v>77</v>
      </c>
      <c r="Q109" s="75">
        <v>7</v>
      </c>
      <c r="R109" s="75" t="s">
        <v>594</v>
      </c>
      <c r="S109" s="76" t="s">
        <v>703</v>
      </c>
      <c r="T109" s="82" t="s">
        <v>349</v>
      </c>
      <c r="U109" s="70" t="s">
        <v>268</v>
      </c>
      <c r="V109" s="74"/>
      <c r="W109" s="79" t="s">
        <v>269</v>
      </c>
      <c r="Y109" s="46" t="s">
        <v>479</v>
      </c>
    </row>
    <row r="110" spans="1:25" ht="14" x14ac:dyDescent="0.2">
      <c r="A110" s="1"/>
      <c r="B110" s="1"/>
      <c r="C110" s="98"/>
      <c r="D110" s="104"/>
      <c r="E110" s="112"/>
      <c r="F110" s="78"/>
      <c r="G110" s="102">
        <f t="shared" si="3"/>
        <v>101</v>
      </c>
      <c r="H110" s="70" t="str">
        <f>"Check code of #0"&amp;G109</f>
        <v>Check code of #0100</v>
      </c>
      <c r="I110" s="70"/>
      <c r="J110" s="71" t="s">
        <v>590</v>
      </c>
      <c r="K110" s="72">
        <f t="shared" si="2"/>
        <v>101</v>
      </c>
      <c r="L110" s="73" t="s">
        <v>591</v>
      </c>
      <c r="M110" s="81" t="str">
        <f>"#0"&amp;K109&amp;"のチェックコード"</f>
        <v>#0100のチェックコード</v>
      </c>
      <c r="N110" s="74"/>
      <c r="O110" s="74"/>
      <c r="P110" s="81" t="s">
        <v>69</v>
      </c>
      <c r="Q110" s="75">
        <v>2</v>
      </c>
      <c r="R110" s="75" t="s">
        <v>594</v>
      </c>
      <c r="S110" s="76"/>
      <c r="T110" s="82" t="s">
        <v>349</v>
      </c>
      <c r="U110" s="70"/>
      <c r="V110" s="74"/>
      <c r="W110" s="79" t="s">
        <v>269</v>
      </c>
    </row>
    <row r="111" spans="1:25" ht="14" x14ac:dyDescent="0.2">
      <c r="A111" s="1"/>
      <c r="B111" s="1"/>
      <c r="C111" s="80"/>
      <c r="D111" s="93"/>
      <c r="E111" s="111" t="s">
        <v>704</v>
      </c>
      <c r="F111" s="115" t="s">
        <v>45</v>
      </c>
      <c r="G111" s="102">
        <f t="shared" si="3"/>
        <v>102</v>
      </c>
      <c r="H111" s="102" t="s">
        <v>705</v>
      </c>
      <c r="I111" s="102"/>
      <c r="J111" s="97"/>
      <c r="K111" s="72">
        <f t="shared" si="2"/>
        <v>102</v>
      </c>
      <c r="L111" s="73" t="s">
        <v>598</v>
      </c>
      <c r="M111" s="116" t="s">
        <v>311</v>
      </c>
      <c r="N111" s="74"/>
      <c r="O111" s="74"/>
      <c r="P111" s="81" t="s">
        <v>72</v>
      </c>
      <c r="Q111" s="75">
        <v>255</v>
      </c>
      <c r="R111" s="75" t="s">
        <v>594</v>
      </c>
      <c r="S111" s="76" t="s">
        <v>706</v>
      </c>
      <c r="T111" s="82" t="s">
        <v>349</v>
      </c>
      <c r="U111" s="70" t="s">
        <v>268</v>
      </c>
      <c r="V111" s="74"/>
      <c r="W111" s="79" t="s">
        <v>269</v>
      </c>
      <c r="Y111" s="45" t="s">
        <v>481</v>
      </c>
    </row>
    <row r="112" spans="1:25" ht="14" x14ac:dyDescent="0.2">
      <c r="A112" s="1"/>
      <c r="B112" s="1"/>
      <c r="C112" s="98"/>
      <c r="D112" s="104"/>
      <c r="E112" s="113"/>
      <c r="F112" s="78"/>
      <c r="G112" s="102">
        <f t="shared" si="3"/>
        <v>103</v>
      </c>
      <c r="H112" s="70" t="str">
        <f>"Check code of #0"&amp;G111</f>
        <v>Check code of #0102</v>
      </c>
      <c r="I112" s="70"/>
      <c r="J112" s="71" t="s">
        <v>590</v>
      </c>
      <c r="K112" s="72">
        <f t="shared" si="2"/>
        <v>103</v>
      </c>
      <c r="L112" s="73" t="s">
        <v>591</v>
      </c>
      <c r="M112" s="81" t="str">
        <f>"#0"&amp;K111&amp;"のチェックコード"</f>
        <v>#0102のチェックコード</v>
      </c>
      <c r="N112" s="74"/>
      <c r="O112" s="74"/>
      <c r="P112" s="81" t="s">
        <v>69</v>
      </c>
      <c r="Q112" s="75">
        <v>2</v>
      </c>
      <c r="R112" s="75" t="s">
        <v>594</v>
      </c>
      <c r="S112" s="76"/>
      <c r="T112" s="82" t="s">
        <v>349</v>
      </c>
      <c r="U112" s="70"/>
      <c r="V112" s="74"/>
      <c r="W112" s="79" t="s">
        <v>269</v>
      </c>
    </row>
    <row r="113" spans="1:25" ht="14" x14ac:dyDescent="0.2">
      <c r="A113" s="1"/>
      <c r="B113" s="1"/>
      <c r="C113" s="80"/>
      <c r="D113" s="84" t="s">
        <v>7</v>
      </c>
      <c r="E113" s="85"/>
      <c r="F113" s="111" t="s">
        <v>64</v>
      </c>
      <c r="G113" s="102">
        <f t="shared" si="3"/>
        <v>104</v>
      </c>
      <c r="H113" s="102" t="s">
        <v>78</v>
      </c>
      <c r="I113" s="102"/>
      <c r="J113" s="97"/>
      <c r="K113" s="72">
        <f t="shared" si="2"/>
        <v>104</v>
      </c>
      <c r="L113" s="73" t="s">
        <v>598</v>
      </c>
      <c r="M113" s="81" t="s">
        <v>707</v>
      </c>
      <c r="N113" s="74"/>
      <c r="O113" s="74"/>
      <c r="P113" s="81" t="s">
        <v>72</v>
      </c>
      <c r="Q113" s="75">
        <v>255</v>
      </c>
      <c r="R113" s="75" t="s">
        <v>594</v>
      </c>
      <c r="S113" s="76" t="s">
        <v>708</v>
      </c>
      <c r="T113" s="82" t="s">
        <v>349</v>
      </c>
      <c r="U113" s="70" t="s">
        <v>268</v>
      </c>
      <c r="V113" s="74"/>
      <c r="W113" s="79" t="s">
        <v>269</v>
      </c>
      <c r="Y113" s="45" t="s">
        <v>483</v>
      </c>
    </row>
    <row r="114" spans="1:25" ht="14" x14ac:dyDescent="0.2">
      <c r="A114" s="1"/>
      <c r="B114" s="1"/>
      <c r="C114" s="98"/>
      <c r="D114" s="99"/>
      <c r="E114" s="100"/>
      <c r="F114" s="112"/>
      <c r="G114" s="102">
        <f t="shared" si="3"/>
        <v>105</v>
      </c>
      <c r="H114" s="70" t="str">
        <f>"Check code of #0"&amp;G113</f>
        <v>Check code of #0104</v>
      </c>
      <c r="I114" s="70"/>
      <c r="J114" s="71" t="s">
        <v>590</v>
      </c>
      <c r="K114" s="72">
        <f t="shared" si="2"/>
        <v>105</v>
      </c>
      <c r="L114" s="73" t="s">
        <v>591</v>
      </c>
      <c r="M114" s="81" t="str">
        <f>"#0"&amp;K113&amp;"のチェックコード"</f>
        <v>#0104のチェックコード</v>
      </c>
      <c r="N114" s="74"/>
      <c r="O114" s="74"/>
      <c r="P114" s="81" t="s">
        <v>69</v>
      </c>
      <c r="Q114" s="75">
        <v>2</v>
      </c>
      <c r="R114" s="75" t="s">
        <v>594</v>
      </c>
      <c r="S114" s="76"/>
      <c r="T114" s="82" t="s">
        <v>349</v>
      </c>
      <c r="U114" s="70"/>
      <c r="V114" s="74"/>
      <c r="W114" s="79" t="s">
        <v>269</v>
      </c>
    </row>
    <row r="115" spans="1:25" ht="14" x14ac:dyDescent="0.2">
      <c r="A115" s="1"/>
      <c r="B115" s="1"/>
      <c r="C115" s="80"/>
      <c r="D115" s="86" t="s">
        <v>8</v>
      </c>
      <c r="E115" s="114" t="s">
        <v>9</v>
      </c>
      <c r="F115" s="115" t="s">
        <v>64</v>
      </c>
      <c r="G115" s="102">
        <f t="shared" si="3"/>
        <v>106</v>
      </c>
      <c r="H115" s="102" t="s">
        <v>27</v>
      </c>
      <c r="I115" s="102"/>
      <c r="J115" s="97"/>
      <c r="K115" s="72">
        <f t="shared" si="2"/>
        <v>106</v>
      </c>
      <c r="L115" s="73" t="s">
        <v>598</v>
      </c>
      <c r="M115" s="81" t="s">
        <v>709</v>
      </c>
      <c r="N115" s="74"/>
      <c r="O115" s="74"/>
      <c r="P115" s="81" t="s">
        <v>72</v>
      </c>
      <c r="Q115" s="75">
        <v>255</v>
      </c>
      <c r="R115" s="75" t="s">
        <v>594</v>
      </c>
      <c r="S115" s="76" t="s">
        <v>710</v>
      </c>
      <c r="T115" s="82" t="s">
        <v>349</v>
      </c>
      <c r="U115" s="70" t="s">
        <v>268</v>
      </c>
      <c r="V115" s="74"/>
      <c r="W115" s="79" t="s">
        <v>269</v>
      </c>
      <c r="Y115" s="46" t="s">
        <v>519</v>
      </c>
    </row>
    <row r="116" spans="1:25" ht="14" x14ac:dyDescent="0.2">
      <c r="A116" s="1"/>
      <c r="B116" s="1"/>
      <c r="C116" s="98"/>
      <c r="D116" s="104"/>
      <c r="E116" s="112"/>
      <c r="F116" s="78"/>
      <c r="G116" s="102">
        <f t="shared" si="3"/>
        <v>107</v>
      </c>
      <c r="H116" s="70" t="str">
        <f>"Check code of #0"&amp;G115</f>
        <v>Check code of #0106</v>
      </c>
      <c r="I116" s="70"/>
      <c r="J116" s="71" t="s">
        <v>590</v>
      </c>
      <c r="K116" s="72">
        <f t="shared" si="2"/>
        <v>107</v>
      </c>
      <c r="L116" s="73" t="s">
        <v>591</v>
      </c>
      <c r="M116" s="81" t="str">
        <f>"#0"&amp;K115&amp;"のチェックコード"</f>
        <v>#0106のチェックコード</v>
      </c>
      <c r="N116" s="74"/>
      <c r="O116" s="74"/>
      <c r="P116" s="81" t="s">
        <v>69</v>
      </c>
      <c r="Q116" s="75">
        <v>2</v>
      </c>
      <c r="R116" s="75" t="s">
        <v>594</v>
      </c>
      <c r="S116" s="76"/>
      <c r="T116" s="82" t="s">
        <v>349</v>
      </c>
      <c r="U116" s="70"/>
      <c r="V116" s="74"/>
      <c r="W116" s="79" t="s">
        <v>269</v>
      </c>
    </row>
    <row r="117" spans="1:25" ht="14" x14ac:dyDescent="0.2">
      <c r="A117" s="1"/>
      <c r="B117" s="1"/>
      <c r="C117" s="80"/>
      <c r="D117" s="93"/>
      <c r="E117" s="111" t="s">
        <v>10</v>
      </c>
      <c r="F117" s="115" t="s">
        <v>64</v>
      </c>
      <c r="G117" s="102">
        <f t="shared" si="3"/>
        <v>108</v>
      </c>
      <c r="H117" s="102" t="s">
        <v>28</v>
      </c>
      <c r="I117" s="102"/>
      <c r="J117" s="97"/>
      <c r="K117" s="72">
        <f t="shared" si="2"/>
        <v>108</v>
      </c>
      <c r="L117" s="73" t="s">
        <v>598</v>
      </c>
      <c r="M117" s="81" t="s">
        <v>711</v>
      </c>
      <c r="N117" s="74"/>
      <c r="O117" s="74"/>
      <c r="P117" s="81" t="s">
        <v>72</v>
      </c>
      <c r="Q117" s="75">
        <v>255</v>
      </c>
      <c r="R117" s="75" t="s">
        <v>594</v>
      </c>
      <c r="S117" s="76"/>
      <c r="T117" s="82" t="s">
        <v>349</v>
      </c>
      <c r="U117" s="70" t="s">
        <v>268</v>
      </c>
      <c r="V117" s="74"/>
      <c r="W117" s="79" t="s">
        <v>269</v>
      </c>
      <c r="Y117" s="46" t="s">
        <v>520</v>
      </c>
    </row>
    <row r="118" spans="1:25" ht="14" x14ac:dyDescent="0.2">
      <c r="A118" s="1"/>
      <c r="B118" s="1"/>
      <c r="C118" s="105"/>
      <c r="D118" s="101"/>
      <c r="E118" s="112"/>
      <c r="F118" s="78"/>
      <c r="G118" s="102">
        <f t="shared" si="3"/>
        <v>109</v>
      </c>
      <c r="H118" s="70" t="str">
        <f>"Check code of #0"&amp;G117</f>
        <v>Check code of #0108</v>
      </c>
      <c r="I118" s="70"/>
      <c r="J118" s="71" t="s">
        <v>590</v>
      </c>
      <c r="K118" s="72">
        <f t="shared" si="2"/>
        <v>109</v>
      </c>
      <c r="L118" s="73" t="s">
        <v>591</v>
      </c>
      <c r="M118" s="81" t="str">
        <f>"#0"&amp;K117&amp;"のチェックコード"</f>
        <v>#0108のチェックコード</v>
      </c>
      <c r="N118" s="74"/>
      <c r="O118" s="74"/>
      <c r="P118" s="81" t="s">
        <v>69</v>
      </c>
      <c r="Q118" s="75">
        <v>2</v>
      </c>
      <c r="R118" s="75" t="s">
        <v>594</v>
      </c>
      <c r="S118" s="76"/>
      <c r="T118" s="82" t="s">
        <v>349</v>
      </c>
      <c r="U118" s="70"/>
      <c r="V118" s="74"/>
      <c r="W118" s="79" t="s">
        <v>269</v>
      </c>
    </row>
    <row r="119" spans="1:25" ht="14" x14ac:dyDescent="0.2">
      <c r="A119" s="1"/>
      <c r="B119" s="1"/>
      <c r="C119" s="65" t="s">
        <v>142</v>
      </c>
      <c r="D119" s="114" t="s">
        <v>326</v>
      </c>
      <c r="E119" s="115" t="s">
        <v>101</v>
      </c>
      <c r="F119" s="115" t="s">
        <v>64</v>
      </c>
      <c r="G119" s="102">
        <f t="shared" si="3"/>
        <v>110</v>
      </c>
      <c r="H119" s="102" t="s">
        <v>712</v>
      </c>
      <c r="I119" s="102"/>
      <c r="J119" s="97"/>
      <c r="K119" s="72">
        <f t="shared" si="2"/>
        <v>110</v>
      </c>
      <c r="L119" s="73" t="s">
        <v>598</v>
      </c>
      <c r="M119" s="81" t="s">
        <v>713</v>
      </c>
      <c r="N119" s="74"/>
      <c r="O119" s="74"/>
      <c r="P119" s="81" t="s">
        <v>72</v>
      </c>
      <c r="Q119" s="75">
        <v>255</v>
      </c>
      <c r="R119" s="75" t="s">
        <v>594</v>
      </c>
      <c r="S119" s="76"/>
      <c r="T119" s="82" t="s">
        <v>349</v>
      </c>
      <c r="U119" s="70" t="s">
        <v>268</v>
      </c>
      <c r="V119" s="74"/>
      <c r="W119" s="79" t="s">
        <v>269</v>
      </c>
      <c r="Y119" s="46" t="s">
        <v>484</v>
      </c>
    </row>
    <row r="120" spans="1:25" ht="14" x14ac:dyDescent="0.2">
      <c r="A120" s="1"/>
      <c r="B120" s="1"/>
      <c r="C120" s="98"/>
      <c r="D120" s="113"/>
      <c r="E120" s="117"/>
      <c r="F120" s="78"/>
      <c r="G120" s="102">
        <f t="shared" si="3"/>
        <v>111</v>
      </c>
      <c r="H120" s="70" t="str">
        <f>"Check code of #0"&amp;G119</f>
        <v>Check code of #0110</v>
      </c>
      <c r="I120" s="70"/>
      <c r="J120" s="71" t="s">
        <v>590</v>
      </c>
      <c r="K120" s="72">
        <f t="shared" si="2"/>
        <v>111</v>
      </c>
      <c r="L120" s="73" t="s">
        <v>591</v>
      </c>
      <c r="M120" s="81" t="str">
        <f>"#0"&amp;K119&amp;"のチェックコード"</f>
        <v>#0110のチェックコード</v>
      </c>
      <c r="N120" s="74"/>
      <c r="O120" s="74"/>
      <c r="P120" s="81" t="s">
        <v>69</v>
      </c>
      <c r="Q120" s="75">
        <v>2</v>
      </c>
      <c r="R120" s="75" t="s">
        <v>594</v>
      </c>
      <c r="S120" s="76"/>
      <c r="T120" s="82" t="s">
        <v>349</v>
      </c>
      <c r="U120" s="70"/>
      <c r="V120" s="74"/>
      <c r="W120" s="79" t="s">
        <v>269</v>
      </c>
    </row>
    <row r="121" spans="1:25" ht="14" x14ac:dyDescent="0.2">
      <c r="A121" s="1"/>
      <c r="B121" s="1"/>
      <c r="C121" s="80"/>
      <c r="D121" s="106"/>
      <c r="E121" s="86" t="s">
        <v>97</v>
      </c>
      <c r="F121" s="115" t="s">
        <v>64</v>
      </c>
      <c r="G121" s="102">
        <f t="shared" si="3"/>
        <v>112</v>
      </c>
      <c r="H121" s="102" t="s">
        <v>714</v>
      </c>
      <c r="I121" s="102"/>
      <c r="J121" s="97"/>
      <c r="K121" s="72">
        <f t="shared" si="2"/>
        <v>112</v>
      </c>
      <c r="L121" s="73" t="s">
        <v>715</v>
      </c>
      <c r="M121" s="81" t="s">
        <v>716</v>
      </c>
      <c r="N121" s="74"/>
      <c r="O121" s="94" t="s">
        <v>279</v>
      </c>
      <c r="P121" s="81" t="s">
        <v>77</v>
      </c>
      <c r="Q121" s="75">
        <v>4</v>
      </c>
      <c r="R121" s="75" t="s">
        <v>594</v>
      </c>
      <c r="S121" s="76" t="s">
        <v>717</v>
      </c>
      <c r="T121" s="82" t="s">
        <v>349</v>
      </c>
      <c r="U121" s="70" t="s">
        <v>268</v>
      </c>
      <c r="V121" s="94" t="s">
        <v>350</v>
      </c>
      <c r="W121" s="79" t="s">
        <v>269</v>
      </c>
      <c r="Y121" s="46" t="s">
        <v>485</v>
      </c>
    </row>
    <row r="122" spans="1:25" ht="14" x14ac:dyDescent="0.2">
      <c r="A122" s="1"/>
      <c r="B122" s="1"/>
      <c r="C122" s="98"/>
      <c r="D122" s="108"/>
      <c r="E122" s="101"/>
      <c r="F122" s="78"/>
      <c r="G122" s="102">
        <f t="shared" si="3"/>
        <v>113</v>
      </c>
      <c r="H122" s="70" t="str">
        <f>"Check code of #0"&amp;G121</f>
        <v>Check code of #0112</v>
      </c>
      <c r="I122" s="70"/>
      <c r="J122" s="71" t="s">
        <v>590</v>
      </c>
      <c r="K122" s="72">
        <f t="shared" si="2"/>
        <v>113</v>
      </c>
      <c r="L122" s="73" t="s">
        <v>591</v>
      </c>
      <c r="M122" s="81" t="str">
        <f>"#0"&amp;K121&amp;"のチェックコード"</f>
        <v>#0112のチェックコード</v>
      </c>
      <c r="N122" s="74"/>
      <c r="O122" s="74"/>
      <c r="P122" s="81" t="s">
        <v>69</v>
      </c>
      <c r="Q122" s="75">
        <v>2</v>
      </c>
      <c r="R122" s="75" t="s">
        <v>594</v>
      </c>
      <c r="S122" s="76"/>
      <c r="T122" s="82" t="s">
        <v>349</v>
      </c>
      <c r="U122" s="70"/>
      <c r="V122" s="74"/>
      <c r="W122" s="79" t="s">
        <v>269</v>
      </c>
    </row>
    <row r="123" spans="1:25" ht="14" x14ac:dyDescent="0.2">
      <c r="A123" s="1"/>
      <c r="B123" s="1"/>
      <c r="C123" s="80"/>
      <c r="D123" s="84" t="s">
        <v>98</v>
      </c>
      <c r="E123" s="85"/>
      <c r="F123" s="111" t="s">
        <v>45</v>
      </c>
      <c r="G123" s="102">
        <f t="shared" si="3"/>
        <v>114</v>
      </c>
      <c r="H123" s="102" t="s">
        <v>718</v>
      </c>
      <c r="I123" s="102"/>
      <c r="J123" s="97"/>
      <c r="K123" s="72">
        <f t="shared" si="2"/>
        <v>114</v>
      </c>
      <c r="L123" s="73" t="s">
        <v>715</v>
      </c>
      <c r="M123" s="81" t="s">
        <v>719</v>
      </c>
      <c r="N123" s="74"/>
      <c r="O123" s="94" t="s">
        <v>279</v>
      </c>
      <c r="P123" s="81" t="s">
        <v>77</v>
      </c>
      <c r="Q123" s="75">
        <v>4</v>
      </c>
      <c r="R123" s="75" t="s">
        <v>594</v>
      </c>
      <c r="S123" s="76" t="s">
        <v>717</v>
      </c>
      <c r="T123" s="82" t="s">
        <v>349</v>
      </c>
      <c r="U123" s="70" t="s">
        <v>268</v>
      </c>
      <c r="V123" s="94" t="s">
        <v>350</v>
      </c>
      <c r="W123" s="79" t="s">
        <v>269</v>
      </c>
      <c r="Y123" s="46" t="s">
        <v>487</v>
      </c>
    </row>
    <row r="124" spans="1:25" ht="14" x14ac:dyDescent="0.2">
      <c r="A124" s="1"/>
      <c r="B124" s="1"/>
      <c r="C124" s="98"/>
      <c r="D124" s="99"/>
      <c r="E124" s="100"/>
      <c r="F124" s="112"/>
      <c r="G124" s="102">
        <f t="shared" si="3"/>
        <v>115</v>
      </c>
      <c r="H124" s="70" t="str">
        <f>"Check code of #0"&amp;G123</f>
        <v>Check code of #0114</v>
      </c>
      <c r="I124" s="70"/>
      <c r="J124" s="71" t="s">
        <v>590</v>
      </c>
      <c r="K124" s="72">
        <f t="shared" si="2"/>
        <v>115</v>
      </c>
      <c r="L124" s="73" t="s">
        <v>591</v>
      </c>
      <c r="M124" s="81" t="str">
        <f>"#0"&amp;K123&amp;"のチェックコード"</f>
        <v>#0114のチェックコード</v>
      </c>
      <c r="N124" s="74"/>
      <c r="O124" s="74"/>
      <c r="P124" s="81" t="s">
        <v>69</v>
      </c>
      <c r="Q124" s="75">
        <v>2</v>
      </c>
      <c r="R124" s="75" t="s">
        <v>594</v>
      </c>
      <c r="S124" s="76"/>
      <c r="T124" s="82" t="s">
        <v>349</v>
      </c>
      <c r="U124" s="70"/>
      <c r="V124" s="74"/>
      <c r="W124" s="79" t="s">
        <v>269</v>
      </c>
    </row>
    <row r="125" spans="1:25" ht="14" x14ac:dyDescent="0.2">
      <c r="A125" s="1"/>
      <c r="B125" s="1"/>
      <c r="C125" s="80"/>
      <c r="D125" s="84" t="s">
        <v>277</v>
      </c>
      <c r="E125" s="85"/>
      <c r="F125" s="111" t="s">
        <v>64</v>
      </c>
      <c r="G125" s="102">
        <f t="shared" si="3"/>
        <v>116</v>
      </c>
      <c r="H125" s="102" t="s">
        <v>99</v>
      </c>
      <c r="I125" s="102"/>
      <c r="J125" s="97"/>
      <c r="K125" s="72">
        <f t="shared" si="2"/>
        <v>116</v>
      </c>
      <c r="L125" s="73" t="s">
        <v>591</v>
      </c>
      <c r="M125" s="81" t="s">
        <v>11</v>
      </c>
      <c r="N125" s="74"/>
      <c r="O125" s="94" t="s">
        <v>279</v>
      </c>
      <c r="P125" s="81" t="s">
        <v>69</v>
      </c>
      <c r="Q125" s="75">
        <v>2</v>
      </c>
      <c r="R125" s="75" t="s">
        <v>594</v>
      </c>
      <c r="S125" s="76" t="s">
        <v>720</v>
      </c>
      <c r="T125" s="82" t="s">
        <v>349</v>
      </c>
      <c r="U125" s="70" t="s">
        <v>268</v>
      </c>
      <c r="V125" s="94" t="s">
        <v>350</v>
      </c>
      <c r="W125" s="79" t="s">
        <v>269</v>
      </c>
      <c r="Y125" s="47" t="s">
        <v>486</v>
      </c>
    </row>
    <row r="126" spans="1:25" ht="14" x14ac:dyDescent="0.2">
      <c r="A126" s="1"/>
      <c r="B126" s="1"/>
      <c r="C126" s="98"/>
      <c r="D126" s="99"/>
      <c r="E126" s="100"/>
      <c r="F126" s="112"/>
      <c r="G126" s="102">
        <f t="shared" si="3"/>
        <v>117</v>
      </c>
      <c r="H126" s="70" t="str">
        <f>"Check code of #0"&amp;G125</f>
        <v>Check code of #0116</v>
      </c>
      <c r="I126" s="70"/>
      <c r="J126" s="71" t="s">
        <v>590</v>
      </c>
      <c r="K126" s="72">
        <f t="shared" si="2"/>
        <v>117</v>
      </c>
      <c r="L126" s="73" t="s">
        <v>591</v>
      </c>
      <c r="M126" s="81" t="str">
        <f>"#0"&amp;K125&amp;"のチェックコード"</f>
        <v>#0116のチェックコード</v>
      </c>
      <c r="N126" s="74"/>
      <c r="O126" s="74"/>
      <c r="P126" s="81" t="s">
        <v>69</v>
      </c>
      <c r="Q126" s="75">
        <v>2</v>
      </c>
      <c r="R126" s="75" t="s">
        <v>594</v>
      </c>
      <c r="S126" s="76"/>
      <c r="T126" s="82" t="s">
        <v>349</v>
      </c>
      <c r="U126" s="70"/>
      <c r="V126" s="74"/>
      <c r="W126" s="79" t="s">
        <v>269</v>
      </c>
    </row>
    <row r="127" spans="1:25" ht="14" x14ac:dyDescent="0.2">
      <c r="A127" s="1"/>
      <c r="B127" s="1"/>
      <c r="C127" s="80"/>
      <c r="D127" s="84" t="s">
        <v>12</v>
      </c>
      <c r="E127" s="85"/>
      <c r="F127" s="111" t="s">
        <v>64</v>
      </c>
      <c r="G127" s="102">
        <f t="shared" si="3"/>
        <v>118</v>
      </c>
      <c r="H127" s="102" t="s">
        <v>79</v>
      </c>
      <c r="I127" s="102"/>
      <c r="J127" s="97"/>
      <c r="K127" s="72">
        <f t="shared" si="2"/>
        <v>118</v>
      </c>
      <c r="L127" s="73" t="s">
        <v>598</v>
      </c>
      <c r="M127" s="81" t="s">
        <v>721</v>
      </c>
      <c r="N127" s="74"/>
      <c r="O127" s="74"/>
      <c r="P127" s="81" t="s">
        <v>72</v>
      </c>
      <c r="Q127" s="75">
        <v>255</v>
      </c>
      <c r="R127" s="75" t="s">
        <v>594</v>
      </c>
      <c r="S127" s="76"/>
      <c r="T127" s="82" t="s">
        <v>349</v>
      </c>
      <c r="U127" s="70" t="s">
        <v>268</v>
      </c>
      <c r="V127" s="74"/>
      <c r="W127" s="79" t="s">
        <v>269</v>
      </c>
      <c r="Y127" s="45" t="s">
        <v>488</v>
      </c>
    </row>
    <row r="128" spans="1:25" ht="14" x14ac:dyDescent="0.2">
      <c r="A128" s="1"/>
      <c r="B128" s="1"/>
      <c r="C128" s="98"/>
      <c r="D128" s="99"/>
      <c r="E128" s="100"/>
      <c r="F128" s="112"/>
      <c r="G128" s="102">
        <f t="shared" si="3"/>
        <v>119</v>
      </c>
      <c r="H128" s="70" t="str">
        <f>"Check code of #0"&amp;G127</f>
        <v>Check code of #0118</v>
      </c>
      <c r="I128" s="70"/>
      <c r="J128" s="71" t="s">
        <v>590</v>
      </c>
      <c r="K128" s="72">
        <f t="shared" si="2"/>
        <v>119</v>
      </c>
      <c r="L128" s="73" t="s">
        <v>591</v>
      </c>
      <c r="M128" s="81" t="str">
        <f>"#0"&amp;K127&amp;"のチェックコード"</f>
        <v>#0118のチェックコード</v>
      </c>
      <c r="N128" s="74"/>
      <c r="O128" s="74"/>
      <c r="P128" s="81" t="s">
        <v>69</v>
      </c>
      <c r="Q128" s="75">
        <v>2</v>
      </c>
      <c r="R128" s="75" t="s">
        <v>594</v>
      </c>
      <c r="S128" s="76"/>
      <c r="T128" s="82" t="s">
        <v>349</v>
      </c>
      <c r="U128" s="70"/>
      <c r="V128" s="74"/>
      <c r="W128" s="79" t="s">
        <v>269</v>
      </c>
    </row>
    <row r="129" spans="1:25" ht="14" x14ac:dyDescent="0.2">
      <c r="A129" s="1"/>
      <c r="B129" s="1"/>
      <c r="C129" s="80"/>
      <c r="D129" s="84" t="s">
        <v>722</v>
      </c>
      <c r="E129" s="85"/>
      <c r="F129" s="111" t="s">
        <v>64</v>
      </c>
      <c r="G129" s="102">
        <f t="shared" si="3"/>
        <v>120</v>
      </c>
      <c r="H129" s="102" t="s">
        <v>723</v>
      </c>
      <c r="I129" s="102"/>
      <c r="J129" s="97"/>
      <c r="K129" s="72">
        <f t="shared" si="2"/>
        <v>120</v>
      </c>
      <c r="L129" s="73" t="s">
        <v>715</v>
      </c>
      <c r="M129" s="81" t="s">
        <v>724</v>
      </c>
      <c r="N129" s="74"/>
      <c r="O129" s="74"/>
      <c r="P129" s="81" t="s">
        <v>77</v>
      </c>
      <c r="Q129" s="75">
        <v>4</v>
      </c>
      <c r="R129" s="75" t="s">
        <v>594</v>
      </c>
      <c r="S129" s="76" t="s">
        <v>717</v>
      </c>
      <c r="T129" s="82" t="s">
        <v>349</v>
      </c>
      <c r="U129" s="70" t="s">
        <v>268</v>
      </c>
      <c r="V129" s="74"/>
      <c r="W129" s="79" t="s">
        <v>269</v>
      </c>
      <c r="Y129" s="45" t="s">
        <v>489</v>
      </c>
    </row>
    <row r="130" spans="1:25" ht="14" x14ac:dyDescent="0.2">
      <c r="A130" s="1"/>
      <c r="B130" s="1"/>
      <c r="C130" s="98"/>
      <c r="D130" s="99"/>
      <c r="E130" s="100"/>
      <c r="F130" s="112"/>
      <c r="G130" s="102">
        <f t="shared" si="3"/>
        <v>121</v>
      </c>
      <c r="H130" s="70" t="str">
        <f>"Check code of #0"&amp;G129</f>
        <v>Check code of #0120</v>
      </c>
      <c r="I130" s="70"/>
      <c r="J130" s="71" t="s">
        <v>590</v>
      </c>
      <c r="K130" s="72">
        <f t="shared" si="2"/>
        <v>121</v>
      </c>
      <c r="L130" s="73" t="s">
        <v>591</v>
      </c>
      <c r="M130" s="81" t="str">
        <f>"#0"&amp;K129&amp;"のチェックコード"</f>
        <v>#0120のチェックコード</v>
      </c>
      <c r="N130" s="74"/>
      <c r="O130" s="74"/>
      <c r="P130" s="81" t="s">
        <v>69</v>
      </c>
      <c r="Q130" s="75">
        <v>2</v>
      </c>
      <c r="R130" s="75" t="s">
        <v>594</v>
      </c>
      <c r="S130" s="76"/>
      <c r="T130" s="82" t="s">
        <v>349</v>
      </c>
      <c r="U130" s="70"/>
      <c r="V130" s="74"/>
      <c r="W130" s="79" t="s">
        <v>269</v>
      </c>
    </row>
    <row r="131" spans="1:25" ht="14" x14ac:dyDescent="0.2">
      <c r="A131" s="1"/>
      <c r="B131" s="1"/>
      <c r="C131" s="80"/>
      <c r="D131" s="84" t="s">
        <v>100</v>
      </c>
      <c r="E131" s="85"/>
      <c r="F131" s="111" t="s">
        <v>64</v>
      </c>
      <c r="G131" s="102">
        <f t="shared" si="3"/>
        <v>122</v>
      </c>
      <c r="H131" s="102" t="s">
        <v>415</v>
      </c>
      <c r="I131" s="102"/>
      <c r="J131" s="97"/>
      <c r="K131" s="72">
        <f t="shared" si="2"/>
        <v>122</v>
      </c>
      <c r="L131" s="73" t="s">
        <v>725</v>
      </c>
      <c r="M131" s="81" t="s">
        <v>726</v>
      </c>
      <c r="N131" s="74"/>
      <c r="O131" s="74"/>
      <c r="P131" s="81" t="s">
        <v>77</v>
      </c>
      <c r="Q131" s="75">
        <v>4</v>
      </c>
      <c r="R131" s="75" t="s">
        <v>594</v>
      </c>
      <c r="S131" s="76" t="s">
        <v>690</v>
      </c>
      <c r="T131" s="82" t="s">
        <v>349</v>
      </c>
      <c r="U131" s="70" t="s">
        <v>268</v>
      </c>
      <c r="V131" s="74"/>
      <c r="W131" s="79" t="s">
        <v>269</v>
      </c>
      <c r="Y131" s="46" t="s">
        <v>490</v>
      </c>
    </row>
    <row r="132" spans="1:25" ht="14" x14ac:dyDescent="0.2">
      <c r="A132" s="1"/>
      <c r="B132" s="1"/>
      <c r="C132" s="98"/>
      <c r="D132" s="99"/>
      <c r="E132" s="100"/>
      <c r="F132" s="112"/>
      <c r="G132" s="102">
        <f t="shared" si="3"/>
        <v>123</v>
      </c>
      <c r="H132" s="70" t="str">
        <f>"Check code of #0"&amp;G131</f>
        <v>Check code of #0122</v>
      </c>
      <c r="I132" s="70"/>
      <c r="J132" s="71" t="s">
        <v>590</v>
      </c>
      <c r="K132" s="72">
        <f t="shared" si="2"/>
        <v>123</v>
      </c>
      <c r="L132" s="73" t="s">
        <v>591</v>
      </c>
      <c r="M132" s="81" t="str">
        <f>"#0"&amp;K131&amp;"のチェックコード"</f>
        <v>#0122のチェックコード</v>
      </c>
      <c r="N132" s="74"/>
      <c r="O132" s="74"/>
      <c r="P132" s="81" t="s">
        <v>69</v>
      </c>
      <c r="Q132" s="75">
        <v>2</v>
      </c>
      <c r="R132" s="75" t="s">
        <v>594</v>
      </c>
      <c r="S132" s="76"/>
      <c r="T132" s="82" t="s">
        <v>349</v>
      </c>
      <c r="U132" s="70"/>
      <c r="V132" s="74"/>
      <c r="W132" s="79" t="s">
        <v>269</v>
      </c>
    </row>
    <row r="133" spans="1:25" ht="14" x14ac:dyDescent="0.2">
      <c r="A133" s="1"/>
      <c r="B133" s="1"/>
      <c r="C133" s="80"/>
      <c r="D133" s="84" t="s">
        <v>102</v>
      </c>
      <c r="E133" s="85"/>
      <c r="F133" s="111" t="s">
        <v>45</v>
      </c>
      <c r="G133" s="102">
        <f t="shared" si="3"/>
        <v>124</v>
      </c>
      <c r="H133" s="102" t="s">
        <v>492</v>
      </c>
      <c r="I133" s="102"/>
      <c r="J133" s="97"/>
      <c r="K133" s="72">
        <f t="shared" si="2"/>
        <v>124</v>
      </c>
      <c r="L133" s="73" t="s">
        <v>598</v>
      </c>
      <c r="M133" s="81" t="s">
        <v>727</v>
      </c>
      <c r="N133" s="74"/>
      <c r="O133" s="74"/>
      <c r="P133" s="81" t="s">
        <v>72</v>
      </c>
      <c r="Q133" s="75">
        <v>255</v>
      </c>
      <c r="R133" s="75" t="s">
        <v>594</v>
      </c>
      <c r="S133" s="76"/>
      <c r="T133" s="82" t="s">
        <v>349</v>
      </c>
      <c r="U133" s="70" t="s">
        <v>268</v>
      </c>
      <c r="V133" s="74"/>
      <c r="W133" s="79" t="s">
        <v>269</v>
      </c>
      <c r="Y133" s="46" t="s">
        <v>491</v>
      </c>
    </row>
    <row r="134" spans="1:25" ht="14" x14ac:dyDescent="0.2">
      <c r="A134" s="1"/>
      <c r="B134" s="1"/>
      <c r="C134" s="98"/>
      <c r="D134" s="99"/>
      <c r="E134" s="100"/>
      <c r="F134" s="112"/>
      <c r="G134" s="102">
        <f t="shared" si="3"/>
        <v>125</v>
      </c>
      <c r="H134" s="70" t="str">
        <f>"Check code of #0"&amp;G133</f>
        <v>Check code of #0124</v>
      </c>
      <c r="I134" s="70"/>
      <c r="J134" s="71" t="s">
        <v>590</v>
      </c>
      <c r="K134" s="72">
        <f t="shared" si="2"/>
        <v>125</v>
      </c>
      <c r="L134" s="73" t="s">
        <v>591</v>
      </c>
      <c r="M134" s="81" t="str">
        <f>"#0"&amp;K133&amp;"のチェックコード"</f>
        <v>#0124のチェックコード</v>
      </c>
      <c r="N134" s="74"/>
      <c r="O134" s="74"/>
      <c r="P134" s="81" t="s">
        <v>69</v>
      </c>
      <c r="Q134" s="75">
        <v>2</v>
      </c>
      <c r="R134" s="75" t="s">
        <v>594</v>
      </c>
      <c r="S134" s="76"/>
      <c r="T134" s="82" t="s">
        <v>349</v>
      </c>
      <c r="U134" s="70"/>
      <c r="V134" s="74"/>
      <c r="W134" s="79" t="s">
        <v>269</v>
      </c>
    </row>
    <row r="135" spans="1:25" ht="14" x14ac:dyDescent="0.2">
      <c r="A135" s="1"/>
      <c r="B135" s="1"/>
      <c r="C135" s="80"/>
      <c r="D135" s="84" t="s">
        <v>103</v>
      </c>
      <c r="E135" s="85"/>
      <c r="F135" s="111" t="s">
        <v>45</v>
      </c>
      <c r="G135" s="102">
        <f t="shared" si="3"/>
        <v>126</v>
      </c>
      <c r="H135" s="102" t="s">
        <v>728</v>
      </c>
      <c r="I135" s="102"/>
      <c r="J135" s="97"/>
      <c r="K135" s="72">
        <f t="shared" si="2"/>
        <v>126</v>
      </c>
      <c r="L135" s="73" t="s">
        <v>688</v>
      </c>
      <c r="M135" s="81" t="s">
        <v>729</v>
      </c>
      <c r="N135" s="74"/>
      <c r="O135" s="74"/>
      <c r="P135" s="81" t="s">
        <v>77</v>
      </c>
      <c r="Q135" s="75">
        <v>6</v>
      </c>
      <c r="R135" s="75" t="s">
        <v>594</v>
      </c>
      <c r="S135" s="76" t="s">
        <v>690</v>
      </c>
      <c r="T135" s="82" t="s">
        <v>349</v>
      </c>
      <c r="U135" s="70" t="s">
        <v>268</v>
      </c>
      <c r="V135" s="74"/>
      <c r="W135" s="79" t="s">
        <v>269</v>
      </c>
      <c r="Y135" s="46" t="s">
        <v>493</v>
      </c>
    </row>
    <row r="136" spans="1:25" ht="14" x14ac:dyDescent="0.2">
      <c r="A136" s="1"/>
      <c r="B136" s="1"/>
      <c r="C136" s="98"/>
      <c r="D136" s="99"/>
      <c r="E136" s="100"/>
      <c r="F136" s="112"/>
      <c r="G136" s="102">
        <f t="shared" si="3"/>
        <v>127</v>
      </c>
      <c r="H136" s="70" t="str">
        <f>"Check code of #0"&amp;G135</f>
        <v>Check code of #0126</v>
      </c>
      <c r="I136" s="70"/>
      <c r="J136" s="71" t="s">
        <v>590</v>
      </c>
      <c r="K136" s="72">
        <f t="shared" si="2"/>
        <v>127</v>
      </c>
      <c r="L136" s="73" t="s">
        <v>591</v>
      </c>
      <c r="M136" s="81" t="str">
        <f>"#0"&amp;K135&amp;"のチェックコード"</f>
        <v>#0126のチェックコード</v>
      </c>
      <c r="N136" s="74"/>
      <c r="O136" s="74"/>
      <c r="P136" s="81" t="s">
        <v>69</v>
      </c>
      <c r="Q136" s="75">
        <v>2</v>
      </c>
      <c r="R136" s="75" t="s">
        <v>594</v>
      </c>
      <c r="S136" s="76"/>
      <c r="T136" s="82" t="s">
        <v>349</v>
      </c>
      <c r="U136" s="70"/>
      <c r="V136" s="74"/>
      <c r="W136" s="79" t="s">
        <v>269</v>
      </c>
    </row>
    <row r="137" spans="1:25" ht="14" x14ac:dyDescent="0.2">
      <c r="A137" s="1"/>
      <c r="B137" s="1"/>
      <c r="C137" s="80"/>
      <c r="D137" s="106" t="s">
        <v>143</v>
      </c>
      <c r="E137" s="86" t="s">
        <v>144</v>
      </c>
      <c r="F137" s="111" t="s">
        <v>45</v>
      </c>
      <c r="G137" s="102">
        <f t="shared" si="3"/>
        <v>128</v>
      </c>
      <c r="H137" s="102" t="s">
        <v>29</v>
      </c>
      <c r="I137" s="102"/>
      <c r="J137" s="97"/>
      <c r="K137" s="72">
        <f t="shared" si="2"/>
        <v>128</v>
      </c>
      <c r="L137" s="73" t="s">
        <v>598</v>
      </c>
      <c r="M137" s="81" t="s">
        <v>730</v>
      </c>
      <c r="N137" s="74"/>
      <c r="O137" s="74"/>
      <c r="P137" s="81" t="s">
        <v>72</v>
      </c>
      <c r="Q137" s="75">
        <v>255</v>
      </c>
      <c r="R137" s="75" t="s">
        <v>594</v>
      </c>
      <c r="S137" s="76"/>
      <c r="T137" s="82" t="s">
        <v>349</v>
      </c>
      <c r="U137" s="70" t="s">
        <v>268</v>
      </c>
      <c r="V137" s="74"/>
      <c r="W137" s="79" t="s">
        <v>269</v>
      </c>
      <c r="Y137" s="45" t="s">
        <v>494</v>
      </c>
    </row>
    <row r="138" spans="1:25" ht="14" x14ac:dyDescent="0.2">
      <c r="A138" s="1"/>
      <c r="B138" s="1"/>
      <c r="C138" s="98"/>
      <c r="D138" s="108"/>
      <c r="E138" s="101"/>
      <c r="F138" s="113"/>
      <c r="G138" s="102">
        <f t="shared" si="3"/>
        <v>129</v>
      </c>
      <c r="H138" s="70" t="str">
        <f>"Check code of #0"&amp;G137</f>
        <v>Check code of #0128</v>
      </c>
      <c r="I138" s="70"/>
      <c r="J138" s="71" t="s">
        <v>590</v>
      </c>
      <c r="K138" s="72">
        <f t="shared" si="2"/>
        <v>129</v>
      </c>
      <c r="L138" s="73" t="s">
        <v>591</v>
      </c>
      <c r="M138" s="81" t="str">
        <f>"#0"&amp;K137&amp;"のチェックコード"</f>
        <v>#0128のチェックコード</v>
      </c>
      <c r="N138" s="74"/>
      <c r="O138" s="74"/>
      <c r="P138" s="81" t="s">
        <v>69</v>
      </c>
      <c r="Q138" s="75">
        <v>2</v>
      </c>
      <c r="R138" s="75" t="s">
        <v>594</v>
      </c>
      <c r="S138" s="76"/>
      <c r="T138" s="82" t="s">
        <v>349</v>
      </c>
      <c r="U138" s="70"/>
      <c r="V138" s="74"/>
      <c r="W138" s="79" t="s">
        <v>269</v>
      </c>
    </row>
    <row r="139" spans="1:25" ht="14" x14ac:dyDescent="0.2">
      <c r="A139" s="1"/>
      <c r="B139" s="1"/>
      <c r="C139" s="80"/>
      <c r="D139" s="106"/>
      <c r="E139" s="86" t="s">
        <v>145</v>
      </c>
      <c r="F139" s="114"/>
      <c r="G139" s="102">
        <f t="shared" si="3"/>
        <v>130</v>
      </c>
      <c r="H139" s="102" t="s">
        <v>30</v>
      </c>
      <c r="I139" s="102"/>
      <c r="J139" s="97"/>
      <c r="K139" s="72">
        <f t="shared" si="2"/>
        <v>130</v>
      </c>
      <c r="L139" s="73" t="s">
        <v>598</v>
      </c>
      <c r="M139" s="81" t="s">
        <v>731</v>
      </c>
      <c r="N139" s="74"/>
      <c r="O139" s="74"/>
      <c r="P139" s="81" t="s">
        <v>72</v>
      </c>
      <c r="Q139" s="75">
        <v>255</v>
      </c>
      <c r="R139" s="75" t="s">
        <v>594</v>
      </c>
      <c r="S139" s="76"/>
      <c r="T139" s="82" t="s">
        <v>349</v>
      </c>
      <c r="U139" s="70" t="s">
        <v>268</v>
      </c>
      <c r="V139" s="74"/>
      <c r="W139" s="79" t="s">
        <v>269</v>
      </c>
    </row>
    <row r="140" spans="1:25" ht="14" x14ac:dyDescent="0.2">
      <c r="A140" s="1"/>
      <c r="B140" s="1"/>
      <c r="C140" s="98"/>
      <c r="D140" s="108"/>
      <c r="E140" s="101"/>
      <c r="F140" s="113"/>
      <c r="G140" s="102">
        <f t="shared" si="3"/>
        <v>131</v>
      </c>
      <c r="H140" s="70" t="str">
        <f>"Check code of #0"&amp;G139</f>
        <v>Check code of #0130</v>
      </c>
      <c r="I140" s="70"/>
      <c r="J140" s="71" t="s">
        <v>590</v>
      </c>
      <c r="K140" s="72">
        <f t="shared" ref="K140:K203" si="4">K139+1</f>
        <v>131</v>
      </c>
      <c r="L140" s="73" t="s">
        <v>591</v>
      </c>
      <c r="M140" s="81" t="str">
        <f>"#0"&amp;K139&amp;"のチェックコード"</f>
        <v>#0130のチェックコード</v>
      </c>
      <c r="N140" s="74"/>
      <c r="O140" s="74"/>
      <c r="P140" s="81" t="s">
        <v>69</v>
      </c>
      <c r="Q140" s="75">
        <v>2</v>
      </c>
      <c r="R140" s="75" t="s">
        <v>594</v>
      </c>
      <c r="S140" s="76"/>
      <c r="T140" s="82" t="s">
        <v>349</v>
      </c>
      <c r="U140" s="70"/>
      <c r="V140" s="74"/>
      <c r="W140" s="79" t="s">
        <v>269</v>
      </c>
    </row>
    <row r="141" spans="1:25" ht="14" x14ac:dyDescent="0.2">
      <c r="A141" s="1"/>
      <c r="B141" s="1"/>
      <c r="C141" s="80"/>
      <c r="D141" s="106"/>
      <c r="E141" s="86" t="s">
        <v>146</v>
      </c>
      <c r="F141" s="114"/>
      <c r="G141" s="102">
        <f t="shared" si="3"/>
        <v>132</v>
      </c>
      <c r="H141" s="102" t="s">
        <v>31</v>
      </c>
      <c r="I141" s="102"/>
      <c r="J141" s="97"/>
      <c r="K141" s="72">
        <f t="shared" si="4"/>
        <v>132</v>
      </c>
      <c r="L141" s="73" t="s">
        <v>598</v>
      </c>
      <c r="M141" s="81" t="s">
        <v>732</v>
      </c>
      <c r="N141" s="74"/>
      <c r="O141" s="74"/>
      <c r="P141" s="81" t="s">
        <v>72</v>
      </c>
      <c r="Q141" s="75">
        <v>255</v>
      </c>
      <c r="R141" s="75" t="s">
        <v>594</v>
      </c>
      <c r="S141" s="76"/>
      <c r="T141" s="82" t="s">
        <v>349</v>
      </c>
      <c r="U141" s="70" t="s">
        <v>268</v>
      </c>
      <c r="V141" s="74"/>
      <c r="W141" s="79" t="s">
        <v>269</v>
      </c>
    </row>
    <row r="142" spans="1:25" ht="14" x14ac:dyDescent="0.2">
      <c r="A142" s="1"/>
      <c r="B142" s="1"/>
      <c r="C142" s="98"/>
      <c r="D142" s="108"/>
      <c r="E142" s="101"/>
      <c r="F142" s="113"/>
      <c r="G142" s="102">
        <f t="shared" si="3"/>
        <v>133</v>
      </c>
      <c r="H142" s="70" t="str">
        <f>"Check code of #0"&amp;G141</f>
        <v>Check code of #0132</v>
      </c>
      <c r="I142" s="70"/>
      <c r="J142" s="71" t="s">
        <v>590</v>
      </c>
      <c r="K142" s="72">
        <f t="shared" si="4"/>
        <v>133</v>
      </c>
      <c r="L142" s="73" t="s">
        <v>591</v>
      </c>
      <c r="M142" s="81" t="str">
        <f>"#0"&amp;K141&amp;"のチェックコード"</f>
        <v>#0132のチェックコード</v>
      </c>
      <c r="N142" s="74"/>
      <c r="O142" s="74"/>
      <c r="P142" s="81" t="s">
        <v>69</v>
      </c>
      <c r="Q142" s="75">
        <v>2</v>
      </c>
      <c r="R142" s="75" t="s">
        <v>594</v>
      </c>
      <c r="S142" s="76"/>
      <c r="T142" s="82" t="s">
        <v>349</v>
      </c>
      <c r="U142" s="70"/>
      <c r="V142" s="74"/>
      <c r="W142" s="79" t="s">
        <v>269</v>
      </c>
    </row>
    <row r="143" spans="1:25" ht="14" x14ac:dyDescent="0.2">
      <c r="A143" s="1"/>
      <c r="B143" s="1"/>
      <c r="C143" s="80"/>
      <c r="D143" s="106"/>
      <c r="E143" s="86" t="s">
        <v>147</v>
      </c>
      <c r="F143" s="114"/>
      <c r="G143" s="102">
        <f t="shared" si="3"/>
        <v>134</v>
      </c>
      <c r="H143" s="102" t="s">
        <v>32</v>
      </c>
      <c r="I143" s="102"/>
      <c r="J143" s="97"/>
      <c r="K143" s="72">
        <f t="shared" si="4"/>
        <v>134</v>
      </c>
      <c r="L143" s="73" t="s">
        <v>598</v>
      </c>
      <c r="M143" s="81" t="s">
        <v>733</v>
      </c>
      <c r="N143" s="74"/>
      <c r="O143" s="74"/>
      <c r="P143" s="81" t="s">
        <v>72</v>
      </c>
      <c r="Q143" s="75">
        <v>255</v>
      </c>
      <c r="R143" s="75" t="s">
        <v>594</v>
      </c>
      <c r="S143" s="76"/>
      <c r="T143" s="82" t="s">
        <v>349</v>
      </c>
      <c r="U143" s="70" t="s">
        <v>268</v>
      </c>
      <c r="V143" s="74"/>
      <c r="W143" s="79" t="s">
        <v>269</v>
      </c>
    </row>
    <row r="144" spans="1:25" ht="14" x14ac:dyDescent="0.2">
      <c r="A144" s="1"/>
      <c r="B144" s="1"/>
      <c r="C144" s="98"/>
      <c r="D144" s="108"/>
      <c r="E144" s="104"/>
      <c r="F144" s="112"/>
      <c r="G144" s="102">
        <f t="shared" si="3"/>
        <v>135</v>
      </c>
      <c r="H144" s="70" t="str">
        <f>"Check code of #0"&amp;G143</f>
        <v>Check code of #0134</v>
      </c>
      <c r="I144" s="70"/>
      <c r="J144" s="71" t="s">
        <v>590</v>
      </c>
      <c r="K144" s="72">
        <f t="shared" si="4"/>
        <v>135</v>
      </c>
      <c r="L144" s="73" t="s">
        <v>591</v>
      </c>
      <c r="M144" s="81" t="str">
        <f>"#0"&amp;K143&amp;"のチェックコード"</f>
        <v>#0134のチェックコード</v>
      </c>
      <c r="N144" s="74"/>
      <c r="O144" s="74"/>
      <c r="P144" s="81" t="s">
        <v>69</v>
      </c>
      <c r="Q144" s="75">
        <v>2</v>
      </c>
      <c r="R144" s="75" t="s">
        <v>594</v>
      </c>
      <c r="S144" s="76"/>
      <c r="T144" s="82" t="s">
        <v>349</v>
      </c>
      <c r="U144" s="70"/>
      <c r="V144" s="74"/>
      <c r="W144" s="79" t="s">
        <v>269</v>
      </c>
    </row>
    <row r="145" spans="1:25" ht="14" x14ac:dyDescent="0.2">
      <c r="A145" s="1"/>
      <c r="B145" s="1"/>
      <c r="C145" s="80"/>
      <c r="D145" s="84" t="s">
        <v>327</v>
      </c>
      <c r="E145" s="85"/>
      <c r="F145" s="111" t="s">
        <v>319</v>
      </c>
      <c r="G145" s="102">
        <f t="shared" si="3"/>
        <v>136</v>
      </c>
      <c r="H145" s="102" t="s">
        <v>33</v>
      </c>
      <c r="I145" s="102"/>
      <c r="J145" s="97"/>
      <c r="K145" s="72">
        <f t="shared" si="4"/>
        <v>136</v>
      </c>
      <c r="L145" s="73" t="s">
        <v>598</v>
      </c>
      <c r="M145" s="81" t="s">
        <v>734</v>
      </c>
      <c r="N145" s="74"/>
      <c r="O145" s="74"/>
      <c r="P145" s="81" t="s">
        <v>72</v>
      </c>
      <c r="Q145" s="75">
        <v>255</v>
      </c>
      <c r="R145" s="75" t="s">
        <v>594</v>
      </c>
      <c r="S145" s="76"/>
      <c r="T145" s="82" t="s">
        <v>349</v>
      </c>
      <c r="U145" s="70" t="s">
        <v>268</v>
      </c>
      <c r="V145" s="74"/>
      <c r="W145" s="79" t="s">
        <v>269</v>
      </c>
      <c r="Y145" s="45" t="s">
        <v>495</v>
      </c>
    </row>
    <row r="146" spans="1:25" ht="14" x14ac:dyDescent="0.2">
      <c r="A146" s="1"/>
      <c r="B146" s="1"/>
      <c r="C146" s="105"/>
      <c r="D146" s="99"/>
      <c r="E146" s="100"/>
      <c r="F146" s="112"/>
      <c r="G146" s="102">
        <f t="shared" si="3"/>
        <v>137</v>
      </c>
      <c r="H146" s="70" t="str">
        <f>"Check code of #0"&amp;G145</f>
        <v>Check code of #0136</v>
      </c>
      <c r="I146" s="70"/>
      <c r="J146" s="71" t="s">
        <v>590</v>
      </c>
      <c r="K146" s="72">
        <f t="shared" si="4"/>
        <v>137</v>
      </c>
      <c r="L146" s="73" t="s">
        <v>591</v>
      </c>
      <c r="M146" s="81" t="str">
        <f>"#0"&amp;K145&amp;"のチェックコード"</f>
        <v>#0136のチェックコード</v>
      </c>
      <c r="N146" s="74"/>
      <c r="O146" s="74"/>
      <c r="P146" s="81" t="s">
        <v>69</v>
      </c>
      <c r="Q146" s="75">
        <v>2</v>
      </c>
      <c r="R146" s="75" t="s">
        <v>594</v>
      </c>
      <c r="S146" s="76"/>
      <c r="T146" s="82" t="s">
        <v>349</v>
      </c>
      <c r="U146" s="70"/>
      <c r="V146" s="74"/>
      <c r="W146" s="79" t="s">
        <v>269</v>
      </c>
    </row>
    <row r="147" spans="1:25" ht="14" x14ac:dyDescent="0.2">
      <c r="A147" s="1"/>
      <c r="B147" s="1"/>
      <c r="C147" s="65" t="s">
        <v>328</v>
      </c>
      <c r="D147" s="84" t="s">
        <v>106</v>
      </c>
      <c r="E147" s="85"/>
      <c r="F147" s="111" t="s">
        <v>319</v>
      </c>
      <c r="G147" s="102">
        <f t="shared" ref="G147:G210" si="5">G146+1</f>
        <v>138</v>
      </c>
      <c r="H147" s="102" t="s">
        <v>34</v>
      </c>
      <c r="I147" s="102"/>
      <c r="J147" s="97"/>
      <c r="K147" s="72">
        <f t="shared" si="4"/>
        <v>138</v>
      </c>
      <c r="L147" s="73" t="s">
        <v>598</v>
      </c>
      <c r="M147" s="81" t="s">
        <v>735</v>
      </c>
      <c r="N147" s="74"/>
      <c r="O147" s="74"/>
      <c r="P147" s="81" t="s">
        <v>72</v>
      </c>
      <c r="Q147" s="75">
        <v>255</v>
      </c>
      <c r="R147" s="75" t="s">
        <v>594</v>
      </c>
      <c r="S147" s="76" t="s">
        <v>710</v>
      </c>
      <c r="T147" s="82" t="s">
        <v>349</v>
      </c>
      <c r="U147" s="70" t="s">
        <v>268</v>
      </c>
      <c r="V147" s="74"/>
      <c r="W147" s="79" t="s">
        <v>269</v>
      </c>
      <c r="Y147" s="45" t="s">
        <v>496</v>
      </c>
    </row>
    <row r="148" spans="1:25" ht="14" x14ac:dyDescent="0.2">
      <c r="A148" s="1"/>
      <c r="B148" s="1"/>
      <c r="C148" s="98"/>
      <c r="D148" s="99"/>
      <c r="E148" s="100"/>
      <c r="F148" s="112"/>
      <c r="G148" s="102">
        <f t="shared" si="5"/>
        <v>139</v>
      </c>
      <c r="H148" s="70" t="str">
        <f>"Check code of #0"&amp;G147</f>
        <v>Check code of #0138</v>
      </c>
      <c r="I148" s="70"/>
      <c r="J148" s="71" t="s">
        <v>590</v>
      </c>
      <c r="K148" s="72">
        <f t="shared" si="4"/>
        <v>139</v>
      </c>
      <c r="L148" s="73" t="s">
        <v>591</v>
      </c>
      <c r="M148" s="81" t="str">
        <f>"#0"&amp;K147&amp;"のチェックコード"</f>
        <v>#0138のチェックコード</v>
      </c>
      <c r="N148" s="74"/>
      <c r="O148" s="74"/>
      <c r="P148" s="81" t="s">
        <v>69</v>
      </c>
      <c r="Q148" s="75">
        <v>2</v>
      </c>
      <c r="R148" s="75" t="s">
        <v>594</v>
      </c>
      <c r="S148" s="76"/>
      <c r="T148" s="82" t="s">
        <v>349</v>
      </c>
      <c r="U148" s="70"/>
      <c r="V148" s="74"/>
      <c r="W148" s="79" t="s">
        <v>269</v>
      </c>
    </row>
    <row r="149" spans="1:25" ht="14" x14ac:dyDescent="0.2">
      <c r="A149" s="1"/>
      <c r="B149" s="1"/>
      <c r="C149" s="80"/>
      <c r="D149" s="84" t="s">
        <v>329</v>
      </c>
      <c r="E149" s="85"/>
      <c r="F149" s="111" t="s">
        <v>319</v>
      </c>
      <c r="G149" s="102">
        <f t="shared" si="5"/>
        <v>140</v>
      </c>
      <c r="H149" s="102" t="s">
        <v>35</v>
      </c>
      <c r="I149" s="102"/>
      <c r="J149" s="97"/>
      <c r="K149" s="72">
        <f t="shared" si="4"/>
        <v>140</v>
      </c>
      <c r="L149" s="73" t="s">
        <v>598</v>
      </c>
      <c r="M149" s="81" t="str">
        <f>"#0"&amp;K147&amp;"の溶質"</f>
        <v>#0138の溶質</v>
      </c>
      <c r="N149" s="74"/>
      <c r="O149" s="74"/>
      <c r="P149" s="81" t="s">
        <v>72</v>
      </c>
      <c r="Q149" s="75">
        <v>255</v>
      </c>
      <c r="R149" s="75" t="s">
        <v>594</v>
      </c>
      <c r="S149" s="76"/>
      <c r="T149" s="82" t="s">
        <v>349</v>
      </c>
      <c r="U149" s="70" t="s">
        <v>268</v>
      </c>
      <c r="V149" s="74"/>
      <c r="W149" s="79" t="s">
        <v>269</v>
      </c>
      <c r="Y149" s="46" t="s">
        <v>497</v>
      </c>
    </row>
    <row r="150" spans="1:25" ht="14" x14ac:dyDescent="0.2">
      <c r="A150" s="1"/>
      <c r="B150" s="1"/>
      <c r="C150" s="98"/>
      <c r="D150" s="99"/>
      <c r="E150" s="100"/>
      <c r="F150" s="112"/>
      <c r="G150" s="102">
        <f t="shared" si="5"/>
        <v>141</v>
      </c>
      <c r="H150" s="70" t="str">
        <f>"Check code of #0"&amp;G149</f>
        <v>Check code of #0140</v>
      </c>
      <c r="I150" s="70"/>
      <c r="J150" s="71" t="s">
        <v>590</v>
      </c>
      <c r="K150" s="72">
        <f t="shared" si="4"/>
        <v>141</v>
      </c>
      <c r="L150" s="73" t="s">
        <v>591</v>
      </c>
      <c r="M150" s="81" t="str">
        <f>"#0"&amp;K149&amp;"のチェックコード"</f>
        <v>#0140のチェックコード</v>
      </c>
      <c r="N150" s="74"/>
      <c r="O150" s="74"/>
      <c r="P150" s="81" t="s">
        <v>69</v>
      </c>
      <c r="Q150" s="75">
        <v>2</v>
      </c>
      <c r="R150" s="75" t="s">
        <v>594</v>
      </c>
      <c r="S150" s="76"/>
      <c r="T150" s="82" t="s">
        <v>349</v>
      </c>
      <c r="U150" s="70"/>
      <c r="V150" s="74"/>
      <c r="W150" s="79" t="s">
        <v>269</v>
      </c>
    </row>
    <row r="151" spans="1:25" ht="14" x14ac:dyDescent="0.2">
      <c r="A151" s="1"/>
      <c r="B151" s="1"/>
      <c r="C151" s="80"/>
      <c r="D151" s="84" t="s">
        <v>105</v>
      </c>
      <c r="E151" s="85"/>
      <c r="F151" s="111" t="s">
        <v>319</v>
      </c>
      <c r="G151" s="102">
        <f t="shared" si="5"/>
        <v>142</v>
      </c>
      <c r="H151" s="102" t="s">
        <v>736</v>
      </c>
      <c r="I151" s="102"/>
      <c r="J151" s="97"/>
      <c r="K151" s="72">
        <f t="shared" si="4"/>
        <v>142</v>
      </c>
      <c r="L151" s="73" t="s">
        <v>660</v>
      </c>
      <c r="M151" s="81" t="str">
        <f>"#0"&amp;K149&amp;"の濃度"</f>
        <v>#0140の濃度</v>
      </c>
      <c r="N151" s="74"/>
      <c r="O151" s="74"/>
      <c r="P151" s="81" t="s">
        <v>77</v>
      </c>
      <c r="Q151" s="75">
        <v>7</v>
      </c>
      <c r="R151" s="75" t="s">
        <v>594</v>
      </c>
      <c r="S151" s="76" t="s">
        <v>703</v>
      </c>
      <c r="T151" s="82" t="s">
        <v>349</v>
      </c>
      <c r="U151" s="70" t="s">
        <v>268</v>
      </c>
      <c r="V151" s="74"/>
      <c r="W151" s="79" t="s">
        <v>269</v>
      </c>
      <c r="Y151" s="46" t="s">
        <v>498</v>
      </c>
    </row>
    <row r="152" spans="1:25" ht="14" x14ac:dyDescent="0.2">
      <c r="A152" s="1"/>
      <c r="B152" s="1"/>
      <c r="C152" s="98"/>
      <c r="D152" s="99"/>
      <c r="E152" s="100"/>
      <c r="F152" s="112"/>
      <c r="G152" s="102">
        <f t="shared" si="5"/>
        <v>143</v>
      </c>
      <c r="H152" s="70" t="str">
        <f>"Check code of #0"&amp;G151</f>
        <v>Check code of #0142</v>
      </c>
      <c r="I152" s="70"/>
      <c r="J152" s="71" t="s">
        <v>590</v>
      </c>
      <c r="K152" s="72">
        <f t="shared" si="4"/>
        <v>143</v>
      </c>
      <c r="L152" s="73" t="s">
        <v>591</v>
      </c>
      <c r="M152" s="81" t="str">
        <f>"#0"&amp;K151&amp;"のチェックコード"</f>
        <v>#0142のチェックコード</v>
      </c>
      <c r="N152" s="74"/>
      <c r="O152" s="74"/>
      <c r="P152" s="81" t="s">
        <v>69</v>
      </c>
      <c r="Q152" s="75">
        <v>2</v>
      </c>
      <c r="R152" s="75" t="s">
        <v>594</v>
      </c>
      <c r="S152" s="76"/>
      <c r="T152" s="82" t="s">
        <v>349</v>
      </c>
      <c r="U152" s="70"/>
      <c r="V152" s="74"/>
      <c r="W152" s="79" t="s">
        <v>269</v>
      </c>
    </row>
    <row r="153" spans="1:25" ht="14" x14ac:dyDescent="0.2">
      <c r="A153" s="1"/>
      <c r="B153" s="1"/>
      <c r="C153" s="80"/>
      <c r="D153" s="84" t="s">
        <v>107</v>
      </c>
      <c r="E153" s="85"/>
      <c r="F153" s="111" t="s">
        <v>45</v>
      </c>
      <c r="G153" s="102">
        <f t="shared" si="5"/>
        <v>144</v>
      </c>
      <c r="H153" s="102" t="s">
        <v>737</v>
      </c>
      <c r="I153" s="102"/>
      <c r="J153" s="97"/>
      <c r="K153" s="72">
        <f t="shared" si="4"/>
        <v>144</v>
      </c>
      <c r="L153" s="73" t="s">
        <v>591</v>
      </c>
      <c r="M153" s="81" t="str">
        <f>"#0"&amp;K147&amp;"の実施時間"</f>
        <v>#0138の実施時間</v>
      </c>
      <c r="N153" s="74"/>
      <c r="O153" s="74"/>
      <c r="P153" s="81" t="s">
        <v>104</v>
      </c>
      <c r="Q153" s="75">
        <v>3</v>
      </c>
      <c r="R153" s="75" t="s">
        <v>594</v>
      </c>
      <c r="S153" s="76" t="s">
        <v>738</v>
      </c>
      <c r="T153" s="82" t="s">
        <v>349</v>
      </c>
      <c r="U153" s="70" t="s">
        <v>268</v>
      </c>
      <c r="V153" s="74"/>
      <c r="W153" s="79" t="s">
        <v>269</v>
      </c>
      <c r="Y153" s="45" t="s">
        <v>499</v>
      </c>
    </row>
    <row r="154" spans="1:25" ht="14" x14ac:dyDescent="0.2">
      <c r="A154" s="1"/>
      <c r="B154" s="1"/>
      <c r="C154" s="105"/>
      <c r="D154" s="99"/>
      <c r="E154" s="100"/>
      <c r="F154" s="112"/>
      <c r="G154" s="102">
        <f t="shared" si="5"/>
        <v>145</v>
      </c>
      <c r="H154" s="70" t="str">
        <f>"Check code of #0"&amp;G153</f>
        <v>Check code of #0144</v>
      </c>
      <c r="I154" s="70"/>
      <c r="J154" s="71" t="s">
        <v>590</v>
      </c>
      <c r="K154" s="72">
        <f t="shared" si="4"/>
        <v>145</v>
      </c>
      <c r="L154" s="73" t="s">
        <v>591</v>
      </c>
      <c r="M154" s="81" t="str">
        <f>"#0"&amp;K153&amp;"のチェックコード"</f>
        <v>#0144のチェックコード</v>
      </c>
      <c r="N154" s="74"/>
      <c r="O154" s="74"/>
      <c r="P154" s="81" t="s">
        <v>69</v>
      </c>
      <c r="Q154" s="75">
        <v>2</v>
      </c>
      <c r="R154" s="75" t="s">
        <v>594</v>
      </c>
      <c r="S154" s="76"/>
      <c r="T154" s="82" t="s">
        <v>349</v>
      </c>
      <c r="U154" s="70"/>
      <c r="V154" s="74"/>
      <c r="W154" s="79" t="s">
        <v>269</v>
      </c>
    </row>
    <row r="155" spans="1:25" ht="14" x14ac:dyDescent="0.2">
      <c r="A155" s="1"/>
      <c r="B155" s="1"/>
      <c r="C155" s="65" t="s">
        <v>330</v>
      </c>
      <c r="D155" s="118" t="s">
        <v>331</v>
      </c>
      <c r="E155" s="85"/>
      <c r="F155" s="111" t="s">
        <v>319</v>
      </c>
      <c r="G155" s="102">
        <f t="shared" si="5"/>
        <v>146</v>
      </c>
      <c r="H155" s="102" t="s">
        <v>151</v>
      </c>
      <c r="I155" s="102"/>
      <c r="J155" s="97"/>
      <c r="K155" s="72">
        <f t="shared" si="4"/>
        <v>146</v>
      </c>
      <c r="L155" s="73" t="s">
        <v>598</v>
      </c>
      <c r="M155" s="81" t="s">
        <v>739</v>
      </c>
      <c r="N155" s="74"/>
      <c r="O155" s="74"/>
      <c r="P155" s="81" t="s">
        <v>72</v>
      </c>
      <c r="Q155" s="75">
        <v>255</v>
      </c>
      <c r="R155" s="75" t="s">
        <v>594</v>
      </c>
      <c r="S155" s="76" t="s">
        <v>710</v>
      </c>
      <c r="T155" s="82" t="s">
        <v>349</v>
      </c>
      <c r="U155" s="70" t="s">
        <v>268</v>
      </c>
      <c r="V155" s="74"/>
      <c r="W155" s="79" t="s">
        <v>269</v>
      </c>
      <c r="Y155" s="46" t="s">
        <v>500</v>
      </c>
    </row>
    <row r="156" spans="1:25" ht="14" x14ac:dyDescent="0.2">
      <c r="A156" s="1"/>
      <c r="B156" s="1"/>
      <c r="C156" s="98"/>
      <c r="D156" s="119"/>
      <c r="E156" s="100"/>
      <c r="F156" s="112"/>
      <c r="G156" s="102">
        <f t="shared" si="5"/>
        <v>147</v>
      </c>
      <c r="H156" s="70" t="str">
        <f>"Check code of #0"&amp;G155</f>
        <v>Check code of #0146</v>
      </c>
      <c r="I156" s="70"/>
      <c r="J156" s="71" t="s">
        <v>590</v>
      </c>
      <c r="K156" s="72">
        <f t="shared" si="4"/>
        <v>147</v>
      </c>
      <c r="L156" s="73" t="s">
        <v>591</v>
      </c>
      <c r="M156" s="81" t="str">
        <f>"#0"&amp;K155&amp;"のチェックコード"</f>
        <v>#0146のチェックコード</v>
      </c>
      <c r="N156" s="74"/>
      <c r="O156" s="74"/>
      <c r="P156" s="81" t="s">
        <v>69</v>
      </c>
      <c r="Q156" s="75">
        <v>2</v>
      </c>
      <c r="R156" s="75" t="s">
        <v>594</v>
      </c>
      <c r="S156" s="76"/>
      <c r="T156" s="82" t="s">
        <v>349</v>
      </c>
      <c r="U156" s="70"/>
      <c r="V156" s="74"/>
      <c r="W156" s="79" t="s">
        <v>269</v>
      </c>
    </row>
    <row r="157" spans="1:25" ht="14" x14ac:dyDescent="0.2">
      <c r="A157" s="1"/>
      <c r="B157" s="1"/>
      <c r="C157" s="80"/>
      <c r="D157" s="84" t="s">
        <v>225</v>
      </c>
      <c r="E157" s="120"/>
      <c r="F157" s="115" t="s">
        <v>319</v>
      </c>
      <c r="G157" s="102">
        <f t="shared" si="5"/>
        <v>148</v>
      </c>
      <c r="H157" s="102" t="s">
        <v>416</v>
      </c>
      <c r="I157" s="102"/>
      <c r="J157" s="97"/>
      <c r="K157" s="72">
        <f t="shared" si="4"/>
        <v>148</v>
      </c>
      <c r="L157" s="73" t="s">
        <v>598</v>
      </c>
      <c r="M157" s="81" t="str">
        <f>"#0"&amp;K155&amp;"の方法"</f>
        <v>#0146の方法</v>
      </c>
      <c r="N157" s="74"/>
      <c r="O157" s="74"/>
      <c r="P157" s="81" t="s">
        <v>72</v>
      </c>
      <c r="Q157" s="75">
        <v>255</v>
      </c>
      <c r="R157" s="75" t="s">
        <v>594</v>
      </c>
      <c r="S157" s="76"/>
      <c r="T157" s="82" t="s">
        <v>349</v>
      </c>
      <c r="U157" s="70" t="s">
        <v>268</v>
      </c>
      <c r="V157" s="74"/>
      <c r="W157" s="79" t="s">
        <v>269</v>
      </c>
      <c r="Y157" s="45" t="s">
        <v>501</v>
      </c>
    </row>
    <row r="158" spans="1:25" ht="14" x14ac:dyDescent="0.2">
      <c r="A158" s="1"/>
      <c r="B158" s="1"/>
      <c r="C158" s="98"/>
      <c r="D158" s="121"/>
      <c r="E158" s="112"/>
      <c r="F158" s="78"/>
      <c r="G158" s="102">
        <f t="shared" si="5"/>
        <v>149</v>
      </c>
      <c r="H158" s="70" t="str">
        <f>"Check code of #0"&amp;G157</f>
        <v>Check code of #0148</v>
      </c>
      <c r="I158" s="70"/>
      <c r="J158" s="71" t="s">
        <v>590</v>
      </c>
      <c r="K158" s="72">
        <f t="shared" si="4"/>
        <v>149</v>
      </c>
      <c r="L158" s="73" t="s">
        <v>591</v>
      </c>
      <c r="M158" s="81" t="str">
        <f>"#0"&amp;K157&amp;"のチェックコード"</f>
        <v>#0148のチェックコード</v>
      </c>
      <c r="N158" s="74"/>
      <c r="O158" s="74"/>
      <c r="P158" s="81" t="s">
        <v>69</v>
      </c>
      <c r="Q158" s="75">
        <v>2</v>
      </c>
      <c r="R158" s="75" t="s">
        <v>594</v>
      </c>
      <c r="S158" s="76"/>
      <c r="T158" s="82" t="s">
        <v>349</v>
      </c>
      <c r="U158" s="70"/>
      <c r="V158" s="74"/>
      <c r="W158" s="79" t="s">
        <v>269</v>
      </c>
    </row>
    <row r="159" spans="1:25" ht="14" x14ac:dyDescent="0.2">
      <c r="A159" s="1"/>
      <c r="B159" s="1"/>
      <c r="C159" s="80"/>
      <c r="D159" s="122" t="s">
        <v>740</v>
      </c>
      <c r="E159" s="111"/>
      <c r="F159" s="115" t="s">
        <v>319</v>
      </c>
      <c r="G159" s="102">
        <f t="shared" si="5"/>
        <v>150</v>
      </c>
      <c r="H159" s="102" t="s">
        <v>741</v>
      </c>
      <c r="I159" s="102"/>
      <c r="J159" s="97"/>
      <c r="K159" s="72">
        <f t="shared" si="4"/>
        <v>150</v>
      </c>
      <c r="L159" s="73" t="s">
        <v>591</v>
      </c>
      <c r="M159" s="81" t="str">
        <f>"#0"&amp;K155&amp;"の実施温度"</f>
        <v>#0146の実施温度</v>
      </c>
      <c r="N159" s="74"/>
      <c r="O159" s="74"/>
      <c r="P159" s="81" t="s">
        <v>104</v>
      </c>
      <c r="Q159" s="75">
        <v>3</v>
      </c>
      <c r="R159" s="75" t="s">
        <v>594</v>
      </c>
      <c r="S159" s="76" t="s">
        <v>742</v>
      </c>
      <c r="T159" s="82" t="s">
        <v>349</v>
      </c>
      <c r="U159" s="70" t="s">
        <v>268</v>
      </c>
      <c r="V159" s="74"/>
      <c r="W159" s="79" t="s">
        <v>269</v>
      </c>
      <c r="Y159" s="47" t="s">
        <v>502</v>
      </c>
    </row>
    <row r="160" spans="1:25" ht="14" x14ac:dyDescent="0.2">
      <c r="A160" s="1"/>
      <c r="B160" s="1"/>
      <c r="C160" s="98"/>
      <c r="D160" s="121"/>
      <c r="E160" s="112"/>
      <c r="F160" s="78"/>
      <c r="G160" s="102">
        <f t="shared" si="5"/>
        <v>151</v>
      </c>
      <c r="H160" s="70" t="str">
        <f>"Check code of #0"&amp;G159</f>
        <v>Check code of #0150</v>
      </c>
      <c r="I160" s="70"/>
      <c r="J160" s="71" t="s">
        <v>590</v>
      </c>
      <c r="K160" s="72">
        <f t="shared" si="4"/>
        <v>151</v>
      </c>
      <c r="L160" s="73" t="s">
        <v>591</v>
      </c>
      <c r="M160" s="81" t="str">
        <f>"#0"&amp;K159&amp;"のチェックコード"</f>
        <v>#0150のチェックコード</v>
      </c>
      <c r="N160" s="74"/>
      <c r="O160" s="74"/>
      <c r="P160" s="81" t="s">
        <v>69</v>
      </c>
      <c r="Q160" s="75">
        <v>2</v>
      </c>
      <c r="R160" s="75" t="s">
        <v>594</v>
      </c>
      <c r="S160" s="76"/>
      <c r="T160" s="82" t="s">
        <v>349</v>
      </c>
      <c r="U160" s="70"/>
      <c r="V160" s="74"/>
      <c r="W160" s="79" t="s">
        <v>269</v>
      </c>
    </row>
    <row r="161" spans="1:25" ht="14" x14ac:dyDescent="0.2">
      <c r="A161" s="1"/>
      <c r="B161" s="1"/>
      <c r="C161" s="80"/>
      <c r="D161" s="122" t="s">
        <v>108</v>
      </c>
      <c r="E161" s="111"/>
      <c r="F161" s="115" t="s">
        <v>319</v>
      </c>
      <c r="G161" s="102">
        <f t="shared" si="5"/>
        <v>152</v>
      </c>
      <c r="H161" s="102" t="s">
        <v>36</v>
      </c>
      <c r="I161" s="102"/>
      <c r="J161" s="97"/>
      <c r="K161" s="72">
        <f t="shared" si="4"/>
        <v>152</v>
      </c>
      <c r="L161" s="73" t="s">
        <v>591</v>
      </c>
      <c r="M161" s="81" t="str">
        <f>"#0"&amp;K155&amp;"の実施時間"</f>
        <v>#0146の実施時間</v>
      </c>
      <c r="N161" s="74"/>
      <c r="O161" s="74"/>
      <c r="P161" s="81" t="s">
        <v>104</v>
      </c>
      <c r="Q161" s="75">
        <v>4</v>
      </c>
      <c r="R161" s="75" t="s">
        <v>594</v>
      </c>
      <c r="S161" s="76" t="s">
        <v>743</v>
      </c>
      <c r="T161" s="82" t="s">
        <v>349</v>
      </c>
      <c r="U161" s="70" t="s">
        <v>268</v>
      </c>
      <c r="V161" s="74"/>
      <c r="W161" s="79" t="s">
        <v>269</v>
      </c>
      <c r="Y161" s="47" t="s">
        <v>503</v>
      </c>
    </row>
    <row r="162" spans="1:25" ht="14" x14ac:dyDescent="0.2">
      <c r="A162" s="1"/>
      <c r="B162" s="1"/>
      <c r="C162" s="105"/>
      <c r="D162" s="121"/>
      <c r="E162" s="112"/>
      <c r="F162" s="78"/>
      <c r="G162" s="102">
        <f t="shared" si="5"/>
        <v>153</v>
      </c>
      <c r="H162" s="70" t="str">
        <f>"Check code of #0"&amp;G161</f>
        <v>Check code of #0152</v>
      </c>
      <c r="I162" s="70"/>
      <c r="J162" s="71" t="s">
        <v>590</v>
      </c>
      <c r="K162" s="72">
        <f t="shared" si="4"/>
        <v>153</v>
      </c>
      <c r="L162" s="73" t="s">
        <v>591</v>
      </c>
      <c r="M162" s="81" t="str">
        <f>"#0"&amp;K161&amp;"のチェックコード"</f>
        <v>#0152のチェックコード</v>
      </c>
      <c r="N162" s="74"/>
      <c r="O162" s="74"/>
      <c r="P162" s="81" t="s">
        <v>69</v>
      </c>
      <c r="Q162" s="75">
        <v>2</v>
      </c>
      <c r="R162" s="75" t="s">
        <v>594</v>
      </c>
      <c r="S162" s="76"/>
      <c r="T162" s="82" t="s">
        <v>349</v>
      </c>
      <c r="U162" s="70"/>
      <c r="V162" s="74"/>
      <c r="W162" s="79" t="s">
        <v>269</v>
      </c>
    </row>
    <row r="163" spans="1:25" ht="14" x14ac:dyDescent="0.2">
      <c r="A163" s="1"/>
      <c r="B163" s="1"/>
      <c r="C163" s="65" t="s">
        <v>332</v>
      </c>
      <c r="D163" s="122" t="s">
        <v>333</v>
      </c>
      <c r="E163" s="111"/>
      <c r="F163" s="115" t="s">
        <v>319</v>
      </c>
      <c r="G163" s="102">
        <f t="shared" si="5"/>
        <v>154</v>
      </c>
      <c r="H163" s="102" t="s">
        <v>37</v>
      </c>
      <c r="I163" s="102"/>
      <c r="J163" s="97"/>
      <c r="K163" s="72">
        <f t="shared" si="4"/>
        <v>154</v>
      </c>
      <c r="L163" s="73" t="s">
        <v>598</v>
      </c>
      <c r="M163" s="81" t="s">
        <v>744</v>
      </c>
      <c r="N163" s="74"/>
      <c r="O163" s="74"/>
      <c r="P163" s="81" t="s">
        <v>72</v>
      </c>
      <c r="Q163" s="75">
        <v>255</v>
      </c>
      <c r="R163" s="75" t="s">
        <v>594</v>
      </c>
      <c r="S163" s="76" t="s">
        <v>710</v>
      </c>
      <c r="T163" s="82" t="s">
        <v>349</v>
      </c>
      <c r="U163" s="70" t="s">
        <v>268</v>
      </c>
      <c r="V163" s="74"/>
      <c r="W163" s="79" t="s">
        <v>269</v>
      </c>
      <c r="Y163" s="45" t="s">
        <v>504</v>
      </c>
    </row>
    <row r="164" spans="1:25" ht="14" x14ac:dyDescent="0.2">
      <c r="A164" s="1"/>
      <c r="B164" s="1"/>
      <c r="C164" s="98"/>
      <c r="D164" s="121"/>
      <c r="E164" s="112"/>
      <c r="F164" s="78"/>
      <c r="G164" s="102">
        <f t="shared" si="5"/>
        <v>155</v>
      </c>
      <c r="H164" s="70" t="str">
        <f>"Check code of #0"&amp;G163</f>
        <v>Check code of #0154</v>
      </c>
      <c r="I164" s="70"/>
      <c r="J164" s="71" t="s">
        <v>590</v>
      </c>
      <c r="K164" s="72">
        <f t="shared" si="4"/>
        <v>155</v>
      </c>
      <c r="L164" s="73" t="s">
        <v>591</v>
      </c>
      <c r="M164" s="81" t="str">
        <f>"#0"&amp;K163&amp;"のチェックコード"</f>
        <v>#0154のチェックコード</v>
      </c>
      <c r="N164" s="74"/>
      <c r="O164" s="74"/>
      <c r="P164" s="81" t="s">
        <v>69</v>
      </c>
      <c r="Q164" s="75">
        <v>2</v>
      </c>
      <c r="R164" s="75" t="s">
        <v>594</v>
      </c>
      <c r="S164" s="76"/>
      <c r="T164" s="82" t="s">
        <v>349</v>
      </c>
      <c r="U164" s="70"/>
      <c r="V164" s="74"/>
      <c r="W164" s="79" t="s">
        <v>269</v>
      </c>
    </row>
    <row r="165" spans="1:25" ht="14" x14ac:dyDescent="0.2">
      <c r="A165" s="1"/>
      <c r="B165" s="1"/>
      <c r="C165" s="80"/>
      <c r="D165" s="122" t="s">
        <v>334</v>
      </c>
      <c r="E165" s="111"/>
      <c r="F165" s="115" t="s">
        <v>319</v>
      </c>
      <c r="G165" s="102">
        <f t="shared" si="5"/>
        <v>156</v>
      </c>
      <c r="H165" s="102" t="s">
        <v>13</v>
      </c>
      <c r="I165" s="102"/>
      <c r="J165" s="97"/>
      <c r="K165" s="72">
        <f t="shared" si="4"/>
        <v>156</v>
      </c>
      <c r="L165" s="73" t="s">
        <v>598</v>
      </c>
      <c r="M165" s="81" t="str">
        <f>"#0"&amp;K163&amp;"の実施方法"</f>
        <v>#0154の実施方法</v>
      </c>
      <c r="N165" s="74"/>
      <c r="O165" s="74"/>
      <c r="P165" s="81" t="s">
        <v>72</v>
      </c>
      <c r="Q165" s="75">
        <v>255</v>
      </c>
      <c r="R165" s="75" t="s">
        <v>594</v>
      </c>
      <c r="S165" s="76"/>
      <c r="T165" s="82" t="s">
        <v>349</v>
      </c>
      <c r="U165" s="70" t="s">
        <v>268</v>
      </c>
      <c r="V165" s="74"/>
      <c r="W165" s="79" t="s">
        <v>269</v>
      </c>
      <c r="Y165" s="45" t="s">
        <v>505</v>
      </c>
    </row>
    <row r="166" spans="1:25" ht="14" x14ac:dyDescent="0.2">
      <c r="A166" s="1"/>
      <c r="B166" s="1"/>
      <c r="C166" s="98"/>
      <c r="D166" s="121"/>
      <c r="E166" s="112"/>
      <c r="F166" s="78"/>
      <c r="G166" s="102">
        <f t="shared" si="5"/>
        <v>157</v>
      </c>
      <c r="H166" s="70" t="str">
        <f>"Check code of #0"&amp;G165</f>
        <v>Check code of #0156</v>
      </c>
      <c r="I166" s="70"/>
      <c r="J166" s="71" t="s">
        <v>590</v>
      </c>
      <c r="K166" s="72">
        <f t="shared" si="4"/>
        <v>157</v>
      </c>
      <c r="L166" s="73" t="s">
        <v>591</v>
      </c>
      <c r="M166" s="81" t="str">
        <f>"#0"&amp;K165&amp;"のチェックコード"</f>
        <v>#0156のチェックコード</v>
      </c>
      <c r="N166" s="74"/>
      <c r="O166" s="74"/>
      <c r="P166" s="81" t="s">
        <v>69</v>
      </c>
      <c r="Q166" s="75">
        <v>2</v>
      </c>
      <c r="R166" s="75" t="s">
        <v>594</v>
      </c>
      <c r="S166" s="76"/>
      <c r="T166" s="82" t="s">
        <v>349</v>
      </c>
      <c r="U166" s="70"/>
      <c r="V166" s="74"/>
      <c r="W166" s="79" t="s">
        <v>269</v>
      </c>
    </row>
    <row r="167" spans="1:25" ht="14" x14ac:dyDescent="0.2">
      <c r="A167" s="1"/>
      <c r="B167" s="1"/>
      <c r="C167" s="80"/>
      <c r="D167" s="122" t="s">
        <v>335</v>
      </c>
      <c r="E167" s="111"/>
      <c r="F167" s="115" t="s">
        <v>45</v>
      </c>
      <c r="G167" s="102">
        <f t="shared" si="5"/>
        <v>158</v>
      </c>
      <c r="H167" s="102" t="s">
        <v>38</v>
      </c>
      <c r="I167" s="102"/>
      <c r="J167" s="97"/>
      <c r="K167" s="72">
        <f t="shared" si="4"/>
        <v>158</v>
      </c>
      <c r="L167" s="73" t="s">
        <v>598</v>
      </c>
      <c r="M167" s="81" t="str">
        <f>"#0"&amp;K163&amp;"を実施したことによる誤差"</f>
        <v>#0154を実施したことによる誤差</v>
      </c>
      <c r="N167" s="74"/>
      <c r="O167" s="74"/>
      <c r="P167" s="81" t="s">
        <v>72</v>
      </c>
      <c r="Q167" s="75">
        <v>255</v>
      </c>
      <c r="R167" s="75" t="s">
        <v>594</v>
      </c>
      <c r="S167" s="76"/>
      <c r="T167" s="82" t="s">
        <v>349</v>
      </c>
      <c r="U167" s="70" t="s">
        <v>268</v>
      </c>
      <c r="V167" s="74"/>
      <c r="W167" s="79" t="s">
        <v>269</v>
      </c>
      <c r="Y167" s="45" t="s">
        <v>506</v>
      </c>
    </row>
    <row r="168" spans="1:25" ht="14" x14ac:dyDescent="0.2">
      <c r="A168" s="1"/>
      <c r="B168" s="1"/>
      <c r="C168" s="105"/>
      <c r="D168" s="121"/>
      <c r="E168" s="112"/>
      <c r="F168" s="78"/>
      <c r="G168" s="102">
        <f t="shared" si="5"/>
        <v>159</v>
      </c>
      <c r="H168" s="70" t="str">
        <f>"Check code of #0"&amp;G167</f>
        <v>Check code of #0158</v>
      </c>
      <c r="I168" s="70"/>
      <c r="J168" s="71" t="s">
        <v>590</v>
      </c>
      <c r="K168" s="72">
        <f t="shared" si="4"/>
        <v>159</v>
      </c>
      <c r="L168" s="73" t="s">
        <v>591</v>
      </c>
      <c r="M168" s="81" t="str">
        <f>"#0"&amp;K167&amp;"のチェックコード"</f>
        <v>#0158のチェックコード</v>
      </c>
      <c r="N168" s="74"/>
      <c r="O168" s="74"/>
      <c r="P168" s="81" t="s">
        <v>69</v>
      </c>
      <c r="Q168" s="75">
        <v>2</v>
      </c>
      <c r="R168" s="75" t="s">
        <v>594</v>
      </c>
      <c r="S168" s="76"/>
      <c r="T168" s="82" t="s">
        <v>349</v>
      </c>
      <c r="U168" s="70"/>
      <c r="V168" s="74"/>
      <c r="W168" s="79" t="s">
        <v>269</v>
      </c>
    </row>
    <row r="169" spans="1:25" ht="14" x14ac:dyDescent="0.2">
      <c r="A169" s="1"/>
      <c r="B169" s="1"/>
      <c r="C169" s="65" t="s">
        <v>336</v>
      </c>
      <c r="D169" s="122" t="s">
        <v>278</v>
      </c>
      <c r="E169" s="111"/>
      <c r="F169" s="115" t="s">
        <v>319</v>
      </c>
      <c r="G169" s="102">
        <f t="shared" si="5"/>
        <v>160</v>
      </c>
      <c r="H169" s="102" t="s">
        <v>39</v>
      </c>
      <c r="I169" s="102"/>
      <c r="J169" s="97"/>
      <c r="K169" s="72">
        <f t="shared" si="4"/>
        <v>160</v>
      </c>
      <c r="L169" s="73" t="s">
        <v>598</v>
      </c>
      <c r="M169" s="81" t="s">
        <v>745</v>
      </c>
      <c r="N169" s="74"/>
      <c r="O169" s="74"/>
      <c r="P169" s="81" t="s">
        <v>72</v>
      </c>
      <c r="Q169" s="75">
        <v>255</v>
      </c>
      <c r="R169" s="75" t="s">
        <v>594</v>
      </c>
      <c r="S169" s="76" t="s">
        <v>710</v>
      </c>
      <c r="T169" s="82" t="s">
        <v>349</v>
      </c>
      <c r="U169" s="70" t="s">
        <v>268</v>
      </c>
      <c r="V169" s="74"/>
      <c r="W169" s="79" t="s">
        <v>269</v>
      </c>
      <c r="Y169" s="45" t="s">
        <v>507</v>
      </c>
    </row>
    <row r="170" spans="1:25" ht="14" x14ac:dyDescent="0.2">
      <c r="A170" s="1"/>
      <c r="B170" s="1"/>
      <c r="C170" s="98"/>
      <c r="D170" s="121"/>
      <c r="E170" s="112"/>
      <c r="F170" s="78"/>
      <c r="G170" s="102">
        <f t="shared" si="5"/>
        <v>161</v>
      </c>
      <c r="H170" s="70" t="str">
        <f>"Check code of #0"&amp;G169</f>
        <v>Check code of #0160</v>
      </c>
      <c r="I170" s="70"/>
      <c r="J170" s="71" t="s">
        <v>590</v>
      </c>
      <c r="K170" s="72">
        <f t="shared" si="4"/>
        <v>161</v>
      </c>
      <c r="L170" s="73" t="s">
        <v>591</v>
      </c>
      <c r="M170" s="81" t="str">
        <f>"#0"&amp;K169&amp;"のチェックコード"</f>
        <v>#0160のチェックコード</v>
      </c>
      <c r="N170" s="74"/>
      <c r="O170" s="74"/>
      <c r="P170" s="81" t="s">
        <v>69</v>
      </c>
      <c r="Q170" s="75">
        <v>2</v>
      </c>
      <c r="R170" s="75" t="s">
        <v>594</v>
      </c>
      <c r="S170" s="76"/>
      <c r="T170" s="82" t="s">
        <v>349</v>
      </c>
      <c r="U170" s="70"/>
      <c r="V170" s="74"/>
      <c r="W170" s="79" t="s">
        <v>269</v>
      </c>
    </row>
    <row r="171" spans="1:25" ht="14" x14ac:dyDescent="0.2">
      <c r="A171" s="1"/>
      <c r="B171" s="1"/>
      <c r="C171" s="80"/>
      <c r="D171" s="122" t="s">
        <v>337</v>
      </c>
      <c r="E171" s="111"/>
      <c r="F171" s="115" t="s">
        <v>45</v>
      </c>
      <c r="G171" s="102">
        <f t="shared" si="5"/>
        <v>162</v>
      </c>
      <c r="H171" s="102" t="s">
        <v>14</v>
      </c>
      <c r="I171" s="102"/>
      <c r="J171" s="97"/>
      <c r="K171" s="72">
        <f t="shared" si="4"/>
        <v>162</v>
      </c>
      <c r="L171" s="73" t="s">
        <v>598</v>
      </c>
      <c r="M171" s="81" t="s">
        <v>746</v>
      </c>
      <c r="N171" s="74"/>
      <c r="O171" s="74"/>
      <c r="P171" s="81" t="s">
        <v>72</v>
      </c>
      <c r="Q171" s="75">
        <v>255</v>
      </c>
      <c r="R171" s="75" t="s">
        <v>594</v>
      </c>
      <c r="S171" s="76"/>
      <c r="T171" s="82" t="s">
        <v>349</v>
      </c>
      <c r="U171" s="70" t="s">
        <v>268</v>
      </c>
      <c r="V171" s="74"/>
      <c r="W171" s="79" t="s">
        <v>269</v>
      </c>
      <c r="Y171" s="45" t="s">
        <v>508</v>
      </c>
    </row>
    <row r="172" spans="1:25" ht="14" x14ac:dyDescent="0.2">
      <c r="A172" s="1"/>
      <c r="B172" s="1"/>
      <c r="C172" s="98"/>
      <c r="D172" s="121"/>
      <c r="E172" s="112"/>
      <c r="F172" s="78"/>
      <c r="G172" s="102">
        <f t="shared" si="5"/>
        <v>163</v>
      </c>
      <c r="H172" s="70" t="str">
        <f>"Check code of #0"&amp;G171</f>
        <v>Check code of #0162</v>
      </c>
      <c r="I172" s="70"/>
      <c r="J172" s="71" t="s">
        <v>590</v>
      </c>
      <c r="K172" s="72">
        <f t="shared" si="4"/>
        <v>163</v>
      </c>
      <c r="L172" s="73" t="s">
        <v>591</v>
      </c>
      <c r="M172" s="81" t="str">
        <f>"#0"&amp;K171&amp;"のチェックコード"</f>
        <v>#0162のチェックコード</v>
      </c>
      <c r="N172" s="74"/>
      <c r="O172" s="74"/>
      <c r="P172" s="81" t="s">
        <v>69</v>
      </c>
      <c r="Q172" s="75">
        <v>2</v>
      </c>
      <c r="R172" s="75" t="s">
        <v>594</v>
      </c>
      <c r="S172" s="76"/>
      <c r="T172" s="82" t="s">
        <v>349</v>
      </c>
      <c r="U172" s="70"/>
      <c r="V172" s="74"/>
      <c r="W172" s="79" t="s">
        <v>269</v>
      </c>
    </row>
    <row r="173" spans="1:25" ht="14" x14ac:dyDescent="0.2">
      <c r="A173" s="1"/>
      <c r="B173" s="1"/>
      <c r="C173" s="80"/>
      <c r="D173" s="122" t="s">
        <v>338</v>
      </c>
      <c r="E173" s="111"/>
      <c r="F173" s="115" t="s">
        <v>319</v>
      </c>
      <c r="G173" s="102">
        <f t="shared" si="5"/>
        <v>164</v>
      </c>
      <c r="H173" s="102" t="s">
        <v>417</v>
      </c>
      <c r="I173" s="102"/>
      <c r="J173" s="97"/>
      <c r="K173" s="72">
        <f t="shared" si="4"/>
        <v>164</v>
      </c>
      <c r="L173" s="73" t="s">
        <v>598</v>
      </c>
      <c r="M173" s="81" t="s">
        <v>747</v>
      </c>
      <c r="N173" s="74"/>
      <c r="O173" s="74"/>
      <c r="P173" s="81" t="s">
        <v>72</v>
      </c>
      <c r="Q173" s="75">
        <v>255</v>
      </c>
      <c r="R173" s="75" t="s">
        <v>594</v>
      </c>
      <c r="S173" s="76" t="s">
        <v>748</v>
      </c>
      <c r="T173" s="82" t="s">
        <v>349</v>
      </c>
      <c r="U173" s="70" t="s">
        <v>268</v>
      </c>
      <c r="V173" s="74"/>
      <c r="W173" s="79" t="s">
        <v>269</v>
      </c>
      <c r="Y173" s="45" t="s">
        <v>509</v>
      </c>
    </row>
    <row r="174" spans="1:25" ht="14" x14ac:dyDescent="0.2">
      <c r="A174" s="1"/>
      <c r="B174" s="1"/>
      <c r="C174" s="105"/>
      <c r="D174" s="121"/>
      <c r="E174" s="112"/>
      <c r="F174" s="78"/>
      <c r="G174" s="102">
        <f t="shared" si="5"/>
        <v>165</v>
      </c>
      <c r="H174" s="70" t="str">
        <f>"Check code of #0"&amp;G173</f>
        <v>Check code of #0164</v>
      </c>
      <c r="I174" s="70"/>
      <c r="J174" s="71" t="s">
        <v>590</v>
      </c>
      <c r="K174" s="72">
        <f t="shared" si="4"/>
        <v>165</v>
      </c>
      <c r="L174" s="73" t="s">
        <v>591</v>
      </c>
      <c r="M174" s="81" t="str">
        <f>"#0"&amp;K173&amp;"のチェックコード"</f>
        <v>#0164のチェックコード</v>
      </c>
      <c r="N174" s="74"/>
      <c r="O174" s="74"/>
      <c r="P174" s="81" t="s">
        <v>69</v>
      </c>
      <c r="Q174" s="75">
        <v>2</v>
      </c>
      <c r="R174" s="75" t="s">
        <v>594</v>
      </c>
      <c r="S174" s="76"/>
      <c r="T174" s="82" t="s">
        <v>349</v>
      </c>
      <c r="U174" s="70"/>
      <c r="V174" s="74"/>
      <c r="W174" s="79" t="s">
        <v>269</v>
      </c>
    </row>
    <row r="175" spans="1:25" ht="14" x14ac:dyDescent="0.2">
      <c r="A175" s="1"/>
      <c r="B175" s="1"/>
      <c r="C175" s="65" t="s">
        <v>50</v>
      </c>
      <c r="D175" s="122" t="s">
        <v>339</v>
      </c>
      <c r="E175" s="111"/>
      <c r="F175" s="115" t="s">
        <v>319</v>
      </c>
      <c r="G175" s="102">
        <f t="shared" si="5"/>
        <v>166</v>
      </c>
      <c r="H175" s="102" t="s">
        <v>339</v>
      </c>
      <c r="I175" s="102"/>
      <c r="J175" s="97"/>
      <c r="K175" s="72">
        <f t="shared" si="4"/>
        <v>166</v>
      </c>
      <c r="L175" s="73" t="s">
        <v>598</v>
      </c>
      <c r="M175" s="81" t="s">
        <v>749</v>
      </c>
      <c r="N175" s="74"/>
      <c r="O175" s="74"/>
      <c r="P175" s="81" t="s">
        <v>72</v>
      </c>
      <c r="Q175" s="75">
        <v>255</v>
      </c>
      <c r="R175" s="75" t="s">
        <v>594</v>
      </c>
      <c r="S175" s="76"/>
      <c r="T175" s="82" t="s">
        <v>349</v>
      </c>
      <c r="U175" s="70" t="s">
        <v>268</v>
      </c>
      <c r="V175" s="74"/>
      <c r="W175" s="79" t="s">
        <v>269</v>
      </c>
      <c r="Y175" s="45" t="s">
        <v>510</v>
      </c>
    </row>
    <row r="176" spans="1:25" ht="14" x14ac:dyDescent="0.2">
      <c r="A176" s="1"/>
      <c r="B176" s="1"/>
      <c r="C176" s="105"/>
      <c r="D176" s="121"/>
      <c r="E176" s="112"/>
      <c r="F176" s="78"/>
      <c r="G176" s="102">
        <f t="shared" si="5"/>
        <v>167</v>
      </c>
      <c r="H176" s="70" t="str">
        <f>"Check code of #0"&amp;G175</f>
        <v>Check code of #0166</v>
      </c>
      <c r="I176" s="70"/>
      <c r="J176" s="71" t="s">
        <v>590</v>
      </c>
      <c r="K176" s="72">
        <f t="shared" si="4"/>
        <v>167</v>
      </c>
      <c r="L176" s="73" t="s">
        <v>591</v>
      </c>
      <c r="M176" s="81" t="str">
        <f>"#0"&amp;K175&amp;"のチェックコード"</f>
        <v>#0166のチェックコード</v>
      </c>
      <c r="N176" s="74"/>
      <c r="O176" s="74"/>
      <c r="P176" s="81" t="s">
        <v>69</v>
      </c>
      <c r="Q176" s="75">
        <v>2</v>
      </c>
      <c r="R176" s="75" t="s">
        <v>594</v>
      </c>
      <c r="S176" s="76"/>
      <c r="T176" s="82" t="s">
        <v>349</v>
      </c>
      <c r="U176" s="70"/>
      <c r="V176" s="74"/>
      <c r="W176" s="79" t="s">
        <v>269</v>
      </c>
    </row>
    <row r="177" spans="1:25" ht="14" x14ac:dyDescent="0.2">
      <c r="A177" s="1"/>
      <c r="B177" s="1"/>
      <c r="C177" s="65" t="s">
        <v>340</v>
      </c>
      <c r="D177" s="122" t="s">
        <v>341</v>
      </c>
      <c r="E177" s="111"/>
      <c r="F177" s="115" t="s">
        <v>319</v>
      </c>
      <c r="G177" s="102">
        <f t="shared" si="5"/>
        <v>168</v>
      </c>
      <c r="H177" s="102" t="s">
        <v>40</v>
      </c>
      <c r="I177" s="102"/>
      <c r="J177" s="97"/>
      <c r="K177" s="72">
        <f t="shared" si="4"/>
        <v>168</v>
      </c>
      <c r="L177" s="73" t="s">
        <v>598</v>
      </c>
      <c r="M177" s="81" t="s">
        <v>750</v>
      </c>
      <c r="N177" s="74"/>
      <c r="O177" s="74"/>
      <c r="P177" s="81" t="s">
        <v>72</v>
      </c>
      <c r="Q177" s="75">
        <v>255</v>
      </c>
      <c r="R177" s="75" t="s">
        <v>594</v>
      </c>
      <c r="S177" s="76" t="s">
        <v>710</v>
      </c>
      <c r="T177" s="82" t="s">
        <v>349</v>
      </c>
      <c r="U177" s="70" t="s">
        <v>268</v>
      </c>
      <c r="V177" s="74"/>
      <c r="W177" s="79" t="s">
        <v>269</v>
      </c>
      <c r="Y177" s="45" t="s">
        <v>511</v>
      </c>
    </row>
    <row r="178" spans="1:25" ht="14" x14ac:dyDescent="0.2">
      <c r="A178" s="1"/>
      <c r="B178" s="1"/>
      <c r="C178" s="98"/>
      <c r="D178" s="121"/>
      <c r="E178" s="112"/>
      <c r="F178" s="78"/>
      <c r="G178" s="102">
        <f t="shared" si="5"/>
        <v>169</v>
      </c>
      <c r="H178" s="70" t="str">
        <f>"Check code of #0"&amp;G177</f>
        <v>Check code of #0168</v>
      </c>
      <c r="I178" s="70"/>
      <c r="J178" s="71" t="s">
        <v>590</v>
      </c>
      <c r="K178" s="72">
        <f t="shared" si="4"/>
        <v>169</v>
      </c>
      <c r="L178" s="73" t="s">
        <v>591</v>
      </c>
      <c r="M178" s="81" t="str">
        <f>"#0"&amp;K177&amp;"のチェックコード"</f>
        <v>#0168のチェックコード</v>
      </c>
      <c r="N178" s="74"/>
      <c r="O178" s="74"/>
      <c r="P178" s="81" t="s">
        <v>69</v>
      </c>
      <c r="Q178" s="75">
        <v>2</v>
      </c>
      <c r="R178" s="75" t="s">
        <v>594</v>
      </c>
      <c r="S178" s="76"/>
      <c r="T178" s="82" t="s">
        <v>349</v>
      </c>
      <c r="U178" s="70"/>
      <c r="V178" s="74"/>
      <c r="W178" s="79" t="s">
        <v>269</v>
      </c>
    </row>
    <row r="179" spans="1:25" ht="14" x14ac:dyDescent="0.2">
      <c r="A179" s="1"/>
      <c r="B179" s="1"/>
      <c r="C179" s="80"/>
      <c r="D179" s="122" t="s">
        <v>342</v>
      </c>
      <c r="E179" s="111"/>
      <c r="F179" s="115" t="s">
        <v>319</v>
      </c>
      <c r="G179" s="102">
        <f t="shared" si="5"/>
        <v>170</v>
      </c>
      <c r="H179" s="102" t="s">
        <v>15</v>
      </c>
      <c r="I179" s="102"/>
      <c r="J179" s="97"/>
      <c r="K179" s="72">
        <f t="shared" si="4"/>
        <v>170</v>
      </c>
      <c r="L179" s="73" t="s">
        <v>598</v>
      </c>
      <c r="M179" s="81" t="s">
        <v>751</v>
      </c>
      <c r="N179" s="74"/>
      <c r="O179" s="74"/>
      <c r="P179" s="81" t="s">
        <v>72</v>
      </c>
      <c r="Q179" s="75">
        <v>255</v>
      </c>
      <c r="R179" s="75" t="s">
        <v>594</v>
      </c>
      <c r="S179" s="76"/>
      <c r="T179" s="82" t="s">
        <v>349</v>
      </c>
      <c r="U179" s="70" t="s">
        <v>268</v>
      </c>
      <c r="V179" s="74"/>
      <c r="W179" s="79" t="s">
        <v>269</v>
      </c>
      <c r="Y179" s="45" t="s">
        <v>512</v>
      </c>
    </row>
    <row r="180" spans="1:25" ht="14" x14ac:dyDescent="0.2">
      <c r="A180" s="1"/>
      <c r="B180" s="1"/>
      <c r="C180" s="98"/>
      <c r="D180" s="121"/>
      <c r="E180" s="112"/>
      <c r="F180" s="78"/>
      <c r="G180" s="102">
        <f t="shared" si="5"/>
        <v>171</v>
      </c>
      <c r="H180" s="70" t="str">
        <f>"Check code of #0"&amp;G179</f>
        <v>Check code of #0170</v>
      </c>
      <c r="I180" s="70"/>
      <c r="J180" s="71" t="s">
        <v>590</v>
      </c>
      <c r="K180" s="72">
        <f t="shared" si="4"/>
        <v>171</v>
      </c>
      <c r="L180" s="73" t="s">
        <v>591</v>
      </c>
      <c r="M180" s="81" t="str">
        <f>"#0"&amp;K179&amp;"のチェックコード"</f>
        <v>#0170のチェックコード</v>
      </c>
      <c r="N180" s="74"/>
      <c r="O180" s="74"/>
      <c r="P180" s="81" t="s">
        <v>69</v>
      </c>
      <c r="Q180" s="75">
        <v>2</v>
      </c>
      <c r="R180" s="75" t="s">
        <v>594</v>
      </c>
      <c r="S180" s="76"/>
      <c r="T180" s="82" t="s">
        <v>349</v>
      </c>
      <c r="U180" s="70"/>
      <c r="V180" s="74"/>
      <c r="W180" s="79" t="s">
        <v>269</v>
      </c>
    </row>
    <row r="181" spans="1:25" ht="14" x14ac:dyDescent="0.2">
      <c r="A181" s="1"/>
      <c r="B181" s="1"/>
      <c r="C181" s="80"/>
      <c r="D181" s="122" t="s">
        <v>109</v>
      </c>
      <c r="E181" s="111"/>
      <c r="F181" s="115" t="s">
        <v>319</v>
      </c>
      <c r="G181" s="102">
        <f t="shared" si="5"/>
        <v>172</v>
      </c>
      <c r="H181" s="102" t="s">
        <v>513</v>
      </c>
      <c r="I181" s="102"/>
      <c r="J181" s="97"/>
      <c r="K181" s="72">
        <f t="shared" si="4"/>
        <v>172</v>
      </c>
      <c r="L181" s="73" t="s">
        <v>591</v>
      </c>
      <c r="M181" s="81" t="s">
        <v>752</v>
      </c>
      <c r="N181" s="74"/>
      <c r="O181" s="74"/>
      <c r="P181" s="81" t="s">
        <v>104</v>
      </c>
      <c r="Q181" s="75">
        <v>3</v>
      </c>
      <c r="R181" s="75" t="s">
        <v>594</v>
      </c>
      <c r="S181" s="76" t="s">
        <v>742</v>
      </c>
      <c r="T181" s="82" t="s">
        <v>349</v>
      </c>
      <c r="U181" s="70" t="s">
        <v>268</v>
      </c>
      <c r="V181" s="74"/>
      <c r="W181" s="79" t="s">
        <v>269</v>
      </c>
      <c r="Y181" s="46" t="s">
        <v>514</v>
      </c>
    </row>
    <row r="182" spans="1:25" ht="14" x14ac:dyDescent="0.2">
      <c r="A182" s="1"/>
      <c r="B182" s="1"/>
      <c r="C182" s="105"/>
      <c r="D182" s="121"/>
      <c r="E182" s="112"/>
      <c r="F182" s="78"/>
      <c r="G182" s="102">
        <f t="shared" si="5"/>
        <v>173</v>
      </c>
      <c r="H182" s="70" t="str">
        <f>"Check code of #0"&amp;G181</f>
        <v>Check code of #0172</v>
      </c>
      <c r="I182" s="70"/>
      <c r="J182" s="71" t="s">
        <v>590</v>
      </c>
      <c r="K182" s="72">
        <f t="shared" si="4"/>
        <v>173</v>
      </c>
      <c r="L182" s="73" t="s">
        <v>591</v>
      </c>
      <c r="M182" s="81" t="str">
        <f>"#0"&amp;K181&amp;"のチェックコード"</f>
        <v>#0172のチェックコード</v>
      </c>
      <c r="N182" s="74"/>
      <c r="O182" s="74"/>
      <c r="P182" s="81" t="s">
        <v>69</v>
      </c>
      <c r="Q182" s="75">
        <v>2</v>
      </c>
      <c r="R182" s="75" t="s">
        <v>594</v>
      </c>
      <c r="S182" s="76"/>
      <c r="T182" s="82" t="s">
        <v>349</v>
      </c>
      <c r="U182" s="70"/>
      <c r="V182" s="74"/>
      <c r="W182" s="79" t="s">
        <v>269</v>
      </c>
    </row>
    <row r="183" spans="1:25" ht="14" x14ac:dyDescent="0.2">
      <c r="A183" s="1"/>
      <c r="B183" s="1"/>
      <c r="C183" s="65" t="s">
        <v>343</v>
      </c>
      <c r="D183" s="122" t="s">
        <v>753</v>
      </c>
      <c r="E183" s="111"/>
      <c r="F183" s="115" t="s">
        <v>319</v>
      </c>
      <c r="G183" s="102">
        <f t="shared" si="5"/>
        <v>174</v>
      </c>
      <c r="H183" s="102" t="s">
        <v>754</v>
      </c>
      <c r="I183" s="102"/>
      <c r="J183" s="97"/>
      <c r="K183" s="72">
        <f t="shared" si="4"/>
        <v>174</v>
      </c>
      <c r="L183" s="73" t="s">
        <v>715</v>
      </c>
      <c r="M183" s="81" t="s">
        <v>755</v>
      </c>
      <c r="N183" s="74"/>
      <c r="O183" s="74"/>
      <c r="P183" s="81" t="s">
        <v>77</v>
      </c>
      <c r="Q183" s="75">
        <v>4</v>
      </c>
      <c r="R183" s="75" t="s">
        <v>594</v>
      </c>
      <c r="S183" s="76" t="s">
        <v>717</v>
      </c>
      <c r="T183" s="82" t="s">
        <v>349</v>
      </c>
      <c r="U183" s="70" t="s">
        <v>268</v>
      </c>
      <c r="V183" s="74"/>
      <c r="W183" s="79" t="s">
        <v>269</v>
      </c>
      <c r="Y183" s="47" t="s">
        <v>515</v>
      </c>
    </row>
    <row r="184" spans="1:25" ht="14" x14ac:dyDescent="0.2">
      <c r="A184" s="1"/>
      <c r="B184" s="1"/>
      <c r="C184" s="98"/>
      <c r="D184" s="121"/>
      <c r="E184" s="112"/>
      <c r="F184" s="78"/>
      <c r="G184" s="102">
        <f t="shared" si="5"/>
        <v>175</v>
      </c>
      <c r="H184" s="70" t="str">
        <f>"Check code of #0"&amp;G183</f>
        <v>Check code of #0174</v>
      </c>
      <c r="I184" s="70"/>
      <c r="J184" s="71" t="s">
        <v>590</v>
      </c>
      <c r="K184" s="72">
        <f t="shared" si="4"/>
        <v>175</v>
      </c>
      <c r="L184" s="73" t="s">
        <v>591</v>
      </c>
      <c r="M184" s="81" t="str">
        <f>"#0"&amp;K183&amp;"のチェックコード"</f>
        <v>#0174のチェックコード</v>
      </c>
      <c r="N184" s="74"/>
      <c r="O184" s="74"/>
      <c r="P184" s="81" t="s">
        <v>69</v>
      </c>
      <c r="Q184" s="75">
        <v>2</v>
      </c>
      <c r="R184" s="75" t="s">
        <v>594</v>
      </c>
      <c r="S184" s="76"/>
      <c r="T184" s="82" t="s">
        <v>349</v>
      </c>
      <c r="U184" s="70"/>
      <c r="V184" s="74"/>
      <c r="W184" s="79" t="s">
        <v>269</v>
      </c>
    </row>
    <row r="185" spans="1:25" ht="14" x14ac:dyDescent="0.2">
      <c r="A185" s="1"/>
      <c r="B185" s="1"/>
      <c r="C185" s="80"/>
      <c r="D185" s="122" t="s">
        <v>110</v>
      </c>
      <c r="E185" s="111"/>
      <c r="F185" s="115" t="s">
        <v>45</v>
      </c>
      <c r="G185" s="102">
        <f t="shared" si="5"/>
        <v>176</v>
      </c>
      <c r="H185" s="102" t="s">
        <v>756</v>
      </c>
      <c r="I185" s="102"/>
      <c r="J185" s="97"/>
      <c r="K185" s="72">
        <f t="shared" si="4"/>
        <v>176</v>
      </c>
      <c r="L185" s="73" t="s">
        <v>591</v>
      </c>
      <c r="M185" s="81" t="s">
        <v>757</v>
      </c>
      <c r="N185" s="74"/>
      <c r="O185" s="74"/>
      <c r="P185" s="81" t="s">
        <v>104</v>
      </c>
      <c r="Q185" s="75">
        <v>3</v>
      </c>
      <c r="R185" s="75" t="s">
        <v>594</v>
      </c>
      <c r="S185" s="76" t="s">
        <v>742</v>
      </c>
      <c r="T185" s="82" t="s">
        <v>349</v>
      </c>
      <c r="U185" s="70" t="s">
        <v>268</v>
      </c>
      <c r="V185" s="74"/>
      <c r="W185" s="79" t="s">
        <v>269</v>
      </c>
      <c r="Y185" s="47" t="s">
        <v>516</v>
      </c>
    </row>
    <row r="186" spans="1:25" ht="14" x14ac:dyDescent="0.2">
      <c r="A186" s="1"/>
      <c r="B186" s="1"/>
      <c r="C186" s="98"/>
      <c r="D186" s="121"/>
      <c r="E186" s="112"/>
      <c r="F186" s="78"/>
      <c r="G186" s="102">
        <f t="shared" si="5"/>
        <v>177</v>
      </c>
      <c r="H186" s="70" t="str">
        <f>"Check code of #0"&amp;G185</f>
        <v>Check code of #0176</v>
      </c>
      <c r="I186" s="70"/>
      <c r="J186" s="71" t="s">
        <v>590</v>
      </c>
      <c r="K186" s="72">
        <f t="shared" si="4"/>
        <v>177</v>
      </c>
      <c r="L186" s="73" t="s">
        <v>591</v>
      </c>
      <c r="M186" s="81" t="str">
        <f>"#0"&amp;K185&amp;"のチェックコード"</f>
        <v>#0176のチェックコード</v>
      </c>
      <c r="N186" s="74"/>
      <c r="O186" s="74"/>
      <c r="P186" s="81" t="s">
        <v>69</v>
      </c>
      <c r="Q186" s="75">
        <v>2</v>
      </c>
      <c r="R186" s="75" t="s">
        <v>594</v>
      </c>
      <c r="S186" s="76"/>
      <c r="T186" s="82" t="s">
        <v>349</v>
      </c>
      <c r="U186" s="70"/>
      <c r="V186" s="74"/>
      <c r="W186" s="79" t="s">
        <v>269</v>
      </c>
    </row>
    <row r="187" spans="1:25" ht="14" x14ac:dyDescent="0.2">
      <c r="A187" s="1"/>
      <c r="B187" s="1"/>
      <c r="C187" s="80"/>
      <c r="D187" s="122" t="s">
        <v>111</v>
      </c>
      <c r="E187" s="111"/>
      <c r="F187" s="115" t="s">
        <v>319</v>
      </c>
      <c r="G187" s="102">
        <f t="shared" si="5"/>
        <v>178</v>
      </c>
      <c r="H187" s="102" t="s">
        <v>758</v>
      </c>
      <c r="I187" s="102"/>
      <c r="J187" s="97"/>
      <c r="K187" s="72">
        <f t="shared" si="4"/>
        <v>178</v>
      </c>
      <c r="L187" s="81" t="s">
        <v>626</v>
      </c>
      <c r="M187" s="81" t="s">
        <v>627</v>
      </c>
      <c r="N187" s="74"/>
      <c r="O187" s="74"/>
      <c r="P187" s="73" t="s">
        <v>76</v>
      </c>
      <c r="Q187" s="75">
        <v>8</v>
      </c>
      <c r="R187" s="75" t="s">
        <v>594</v>
      </c>
      <c r="S187" s="76" t="s">
        <v>743</v>
      </c>
      <c r="T187" s="82" t="s">
        <v>349</v>
      </c>
      <c r="U187" s="70" t="s">
        <v>268</v>
      </c>
      <c r="V187" s="74"/>
      <c r="W187" s="79" t="s">
        <v>269</v>
      </c>
      <c r="Y187" s="47" t="s">
        <v>517</v>
      </c>
    </row>
    <row r="188" spans="1:25" ht="14" x14ac:dyDescent="0.2">
      <c r="A188" s="1"/>
      <c r="B188" s="1"/>
      <c r="C188" s="98"/>
      <c r="D188" s="121"/>
      <c r="E188" s="112"/>
      <c r="F188" s="78"/>
      <c r="G188" s="102">
        <f t="shared" si="5"/>
        <v>179</v>
      </c>
      <c r="H188" s="70" t="str">
        <f>"Check code of #0"&amp;G187</f>
        <v>Check code of #0178</v>
      </c>
      <c r="I188" s="70"/>
      <c r="J188" s="71" t="s">
        <v>590</v>
      </c>
      <c r="K188" s="72">
        <f t="shared" si="4"/>
        <v>179</v>
      </c>
      <c r="L188" s="73" t="s">
        <v>591</v>
      </c>
      <c r="M188" s="81" t="str">
        <f>"#0"&amp;K187&amp;"のチェックコード"</f>
        <v>#0178のチェックコード</v>
      </c>
      <c r="N188" s="74"/>
      <c r="O188" s="74"/>
      <c r="P188" s="81" t="s">
        <v>69</v>
      </c>
      <c r="Q188" s="75">
        <v>2</v>
      </c>
      <c r="R188" s="75" t="s">
        <v>594</v>
      </c>
      <c r="S188" s="76"/>
      <c r="T188" s="82" t="s">
        <v>349</v>
      </c>
      <c r="U188" s="70"/>
      <c r="V188" s="74"/>
      <c r="W188" s="79" t="s">
        <v>269</v>
      </c>
    </row>
    <row r="189" spans="1:25" ht="14" x14ac:dyDescent="0.2">
      <c r="A189" s="1"/>
      <c r="B189" s="1"/>
      <c r="C189" s="80"/>
      <c r="D189" s="122" t="s">
        <v>344</v>
      </c>
      <c r="E189" s="111"/>
      <c r="F189" s="115" t="s">
        <v>319</v>
      </c>
      <c r="G189" s="102">
        <f t="shared" si="5"/>
        <v>180</v>
      </c>
      <c r="H189" s="102" t="s">
        <v>41</v>
      </c>
      <c r="I189" s="102"/>
      <c r="J189" s="97"/>
      <c r="K189" s="72">
        <f t="shared" si="4"/>
        <v>180</v>
      </c>
      <c r="L189" s="73" t="s">
        <v>598</v>
      </c>
      <c r="M189" s="81" t="s">
        <v>759</v>
      </c>
      <c r="N189" s="74"/>
      <c r="O189" s="74"/>
      <c r="P189" s="81" t="s">
        <v>72</v>
      </c>
      <c r="Q189" s="75">
        <v>255</v>
      </c>
      <c r="R189" s="75" t="s">
        <v>594</v>
      </c>
      <c r="S189" s="76"/>
      <c r="T189" s="82" t="s">
        <v>349</v>
      </c>
      <c r="U189" s="70" t="s">
        <v>268</v>
      </c>
      <c r="V189" s="74"/>
      <c r="W189" s="79" t="s">
        <v>269</v>
      </c>
      <c r="Y189" s="46" t="s">
        <v>518</v>
      </c>
    </row>
    <row r="190" spans="1:25" ht="14" x14ac:dyDescent="0.2">
      <c r="A190" s="1"/>
      <c r="B190" s="1"/>
      <c r="C190" s="105"/>
      <c r="D190" s="121"/>
      <c r="E190" s="112"/>
      <c r="F190" s="117"/>
      <c r="G190" s="102">
        <f t="shared" si="5"/>
        <v>181</v>
      </c>
      <c r="H190" s="70" t="str">
        <f>"Check code of #0"&amp;G189</f>
        <v>Check code of #0180</v>
      </c>
      <c r="I190" s="70"/>
      <c r="J190" s="71" t="s">
        <v>590</v>
      </c>
      <c r="K190" s="72">
        <f t="shared" si="4"/>
        <v>181</v>
      </c>
      <c r="L190" s="73" t="s">
        <v>591</v>
      </c>
      <c r="M190" s="81" t="str">
        <f>"#0"&amp;K189&amp;"のチェックコード"</f>
        <v>#0180のチェックコード</v>
      </c>
      <c r="N190" s="74"/>
      <c r="O190" s="74"/>
      <c r="P190" s="81" t="s">
        <v>69</v>
      </c>
      <c r="Q190" s="75">
        <v>2</v>
      </c>
      <c r="R190" s="75" t="s">
        <v>594</v>
      </c>
      <c r="S190" s="76"/>
      <c r="T190" s="82" t="s">
        <v>349</v>
      </c>
      <c r="U190" s="70"/>
      <c r="V190" s="74"/>
      <c r="W190" s="79" t="s">
        <v>269</v>
      </c>
    </row>
    <row r="191" spans="1:25" ht="14" x14ac:dyDescent="0.2">
      <c r="A191" s="1"/>
      <c r="B191" s="1"/>
      <c r="C191" s="65" t="s">
        <v>16</v>
      </c>
      <c r="D191" s="111" t="s">
        <v>8</v>
      </c>
      <c r="E191" s="115" t="s">
        <v>9</v>
      </c>
      <c r="F191" s="115" t="s">
        <v>64</v>
      </c>
      <c r="G191" s="102">
        <f t="shared" si="5"/>
        <v>182</v>
      </c>
      <c r="H191" s="102" t="s">
        <v>42</v>
      </c>
      <c r="I191" s="102"/>
      <c r="J191" s="97"/>
      <c r="K191" s="72">
        <f t="shared" si="4"/>
        <v>182</v>
      </c>
      <c r="L191" s="73" t="s">
        <v>598</v>
      </c>
      <c r="M191" s="81" t="s">
        <v>760</v>
      </c>
      <c r="N191" s="74"/>
      <c r="O191" s="74"/>
      <c r="P191" s="81" t="s">
        <v>72</v>
      </c>
      <c r="Q191" s="75">
        <v>255</v>
      </c>
      <c r="R191" s="75" t="s">
        <v>594</v>
      </c>
      <c r="S191" s="76" t="s">
        <v>761</v>
      </c>
      <c r="T191" s="82" t="s">
        <v>349</v>
      </c>
      <c r="U191" s="70" t="s">
        <v>268</v>
      </c>
      <c r="V191" s="74"/>
      <c r="W191" s="79" t="s">
        <v>269</v>
      </c>
      <c r="Y191" s="46" t="s">
        <v>521</v>
      </c>
    </row>
    <row r="192" spans="1:25" ht="14" x14ac:dyDescent="0.2">
      <c r="A192" s="1"/>
      <c r="B192" s="1"/>
      <c r="C192" s="98"/>
      <c r="D192" s="113"/>
      <c r="E192" s="117"/>
      <c r="F192" s="117"/>
      <c r="G192" s="102">
        <f t="shared" si="5"/>
        <v>183</v>
      </c>
      <c r="H192" s="70" t="str">
        <f>"Check code of #0"&amp;G191</f>
        <v>Check code of #0182</v>
      </c>
      <c r="I192" s="70"/>
      <c r="J192" s="71" t="s">
        <v>590</v>
      </c>
      <c r="K192" s="72">
        <f t="shared" si="4"/>
        <v>183</v>
      </c>
      <c r="L192" s="73" t="s">
        <v>591</v>
      </c>
      <c r="M192" s="81" t="str">
        <f>"#0"&amp;K191&amp;"のチェックコード"</f>
        <v>#0182のチェックコード</v>
      </c>
      <c r="N192" s="74"/>
      <c r="O192" s="74"/>
      <c r="P192" s="81" t="s">
        <v>69</v>
      </c>
      <c r="Q192" s="75">
        <v>2</v>
      </c>
      <c r="R192" s="75" t="s">
        <v>594</v>
      </c>
      <c r="S192" s="76"/>
      <c r="T192" s="82" t="s">
        <v>349</v>
      </c>
      <c r="U192" s="70"/>
      <c r="V192" s="74"/>
      <c r="W192" s="79" t="s">
        <v>269</v>
      </c>
    </row>
    <row r="193" spans="1:25" ht="14" x14ac:dyDescent="0.2">
      <c r="A193" s="1"/>
      <c r="B193" s="1"/>
      <c r="C193" s="80"/>
      <c r="D193" s="114"/>
      <c r="E193" s="123" t="s">
        <v>112</v>
      </c>
      <c r="F193" s="123"/>
      <c r="G193" s="102">
        <f t="shared" si="5"/>
        <v>184</v>
      </c>
      <c r="H193" s="102" t="s">
        <v>43</v>
      </c>
      <c r="I193" s="102"/>
      <c r="J193" s="97"/>
      <c r="K193" s="72">
        <f t="shared" si="4"/>
        <v>184</v>
      </c>
      <c r="L193" s="73" t="s">
        <v>598</v>
      </c>
      <c r="M193" s="81" t="s">
        <v>711</v>
      </c>
      <c r="N193" s="74"/>
      <c r="O193" s="74"/>
      <c r="P193" s="81" t="s">
        <v>72</v>
      </c>
      <c r="Q193" s="75">
        <v>255</v>
      </c>
      <c r="R193" s="75" t="s">
        <v>594</v>
      </c>
      <c r="S193" s="76"/>
      <c r="T193" s="82" t="s">
        <v>349</v>
      </c>
      <c r="U193" s="70" t="s">
        <v>268</v>
      </c>
      <c r="V193" s="74"/>
      <c r="W193" s="79" t="s">
        <v>269</v>
      </c>
      <c r="Y193" s="46" t="s">
        <v>522</v>
      </c>
    </row>
    <row r="194" spans="1:25" ht="14" x14ac:dyDescent="0.2">
      <c r="A194" s="1"/>
      <c r="B194" s="1"/>
      <c r="C194" s="98"/>
      <c r="D194" s="112"/>
      <c r="E194" s="78"/>
      <c r="F194" s="78"/>
      <c r="G194" s="102">
        <f t="shared" si="5"/>
        <v>185</v>
      </c>
      <c r="H194" s="70" t="str">
        <f>"Check code of #0"&amp;G193</f>
        <v>Check code of #0184</v>
      </c>
      <c r="I194" s="70"/>
      <c r="J194" s="71" t="s">
        <v>590</v>
      </c>
      <c r="K194" s="72">
        <f t="shared" si="4"/>
        <v>185</v>
      </c>
      <c r="L194" s="73" t="s">
        <v>591</v>
      </c>
      <c r="M194" s="81" t="str">
        <f>"#0"&amp;K193&amp;"のチェックコード"</f>
        <v>#0184のチェックコード</v>
      </c>
      <c r="N194" s="74"/>
      <c r="O194" s="74"/>
      <c r="P194" s="81" t="s">
        <v>69</v>
      </c>
      <c r="Q194" s="75">
        <v>2</v>
      </c>
      <c r="R194" s="75" t="s">
        <v>594</v>
      </c>
      <c r="S194" s="76"/>
      <c r="T194" s="82" t="s">
        <v>349</v>
      </c>
      <c r="U194" s="70"/>
      <c r="V194" s="74"/>
      <c r="W194" s="79" t="s">
        <v>269</v>
      </c>
    </row>
    <row r="195" spans="1:25" ht="14" x14ac:dyDescent="0.2">
      <c r="A195" s="1"/>
      <c r="B195" s="1"/>
      <c r="C195" s="80"/>
      <c r="D195" s="111" t="s">
        <v>46</v>
      </c>
      <c r="E195" s="115" t="s">
        <v>17</v>
      </c>
      <c r="F195" s="115" t="s">
        <v>64</v>
      </c>
      <c r="G195" s="102">
        <f t="shared" si="5"/>
        <v>186</v>
      </c>
      <c r="H195" s="102" t="s">
        <v>44</v>
      </c>
      <c r="I195" s="102"/>
      <c r="J195" s="97"/>
      <c r="K195" s="72">
        <f t="shared" si="4"/>
        <v>186</v>
      </c>
      <c r="L195" s="73" t="s">
        <v>598</v>
      </c>
      <c r="M195" s="81" t="s">
        <v>762</v>
      </c>
      <c r="N195" s="74"/>
      <c r="O195" s="74"/>
      <c r="P195" s="81" t="s">
        <v>72</v>
      </c>
      <c r="Q195" s="75">
        <v>255</v>
      </c>
      <c r="R195" s="75" t="s">
        <v>594</v>
      </c>
      <c r="S195" s="76" t="s">
        <v>761</v>
      </c>
      <c r="T195" s="82" t="s">
        <v>349</v>
      </c>
      <c r="U195" s="70" t="s">
        <v>268</v>
      </c>
      <c r="V195" s="74"/>
      <c r="W195" s="79" t="s">
        <v>269</v>
      </c>
      <c r="Y195" s="45" t="s">
        <v>523</v>
      </c>
    </row>
    <row r="196" spans="1:25" x14ac:dyDescent="0.2">
      <c r="C196" s="98"/>
      <c r="D196" s="113"/>
      <c r="E196" s="117"/>
      <c r="F196" s="117"/>
      <c r="G196" s="102">
        <f t="shared" si="5"/>
        <v>187</v>
      </c>
      <c r="H196" s="70" t="str">
        <f>"Check code of #0"&amp;G195</f>
        <v>Check code of #0186</v>
      </c>
      <c r="I196" s="70"/>
      <c r="J196" s="71" t="s">
        <v>590</v>
      </c>
      <c r="K196" s="72">
        <f t="shared" si="4"/>
        <v>187</v>
      </c>
      <c r="L196" s="73" t="s">
        <v>591</v>
      </c>
      <c r="M196" s="81" t="str">
        <f>"#0"&amp;K195&amp;"のチェックコード"</f>
        <v>#0186のチェックコード</v>
      </c>
      <c r="N196" s="74"/>
      <c r="O196" s="74"/>
      <c r="P196" s="81" t="s">
        <v>69</v>
      </c>
      <c r="Q196" s="75">
        <v>2</v>
      </c>
      <c r="R196" s="75" t="s">
        <v>594</v>
      </c>
      <c r="S196" s="76"/>
      <c r="T196" s="82" t="s">
        <v>349</v>
      </c>
      <c r="U196" s="70"/>
      <c r="V196" s="74"/>
      <c r="W196" s="79" t="s">
        <v>269</v>
      </c>
    </row>
    <row r="197" spans="1:25" x14ac:dyDescent="0.2">
      <c r="C197" s="80"/>
      <c r="D197" s="114"/>
      <c r="E197" s="123" t="s">
        <v>113</v>
      </c>
      <c r="F197" s="123"/>
      <c r="G197" s="102">
        <f t="shared" si="5"/>
        <v>188</v>
      </c>
      <c r="H197" s="102" t="s">
        <v>763</v>
      </c>
      <c r="I197" s="102"/>
      <c r="J197" s="97"/>
      <c r="K197" s="72">
        <f t="shared" si="4"/>
        <v>188</v>
      </c>
      <c r="L197" s="73" t="s">
        <v>591</v>
      </c>
      <c r="M197" s="81" t="s">
        <v>764</v>
      </c>
      <c r="N197" s="74"/>
      <c r="O197" s="74"/>
      <c r="P197" s="81" t="s">
        <v>104</v>
      </c>
      <c r="Q197" s="75">
        <v>3</v>
      </c>
      <c r="R197" s="75" t="s">
        <v>594</v>
      </c>
      <c r="S197" s="76" t="s">
        <v>742</v>
      </c>
      <c r="T197" s="82" t="s">
        <v>349</v>
      </c>
      <c r="U197" s="70" t="s">
        <v>268</v>
      </c>
      <c r="V197" s="74"/>
      <c r="W197" s="79" t="s">
        <v>269</v>
      </c>
      <c r="Y197" s="47" t="s">
        <v>524</v>
      </c>
    </row>
    <row r="198" spans="1:25" x14ac:dyDescent="0.2">
      <c r="C198" s="105"/>
      <c r="D198" s="113"/>
      <c r="E198" s="78"/>
      <c r="F198" s="78"/>
      <c r="G198" s="102">
        <f t="shared" si="5"/>
        <v>189</v>
      </c>
      <c r="H198" s="70" t="str">
        <f>"Check code of #0"&amp;G197</f>
        <v>Check code of #0188</v>
      </c>
      <c r="I198" s="70"/>
      <c r="J198" s="71" t="s">
        <v>590</v>
      </c>
      <c r="K198" s="72">
        <f t="shared" si="4"/>
        <v>189</v>
      </c>
      <c r="L198" s="73" t="s">
        <v>591</v>
      </c>
      <c r="M198" s="81" t="str">
        <f>"#0"&amp;K197&amp;"のチェックコード"</f>
        <v>#0188のチェックコード</v>
      </c>
      <c r="N198" s="74"/>
      <c r="O198" s="74"/>
      <c r="P198" s="81" t="s">
        <v>69</v>
      </c>
      <c r="Q198" s="75">
        <v>2</v>
      </c>
      <c r="R198" s="75" t="s">
        <v>594</v>
      </c>
      <c r="S198" s="76"/>
      <c r="T198" s="82" t="s">
        <v>349</v>
      </c>
      <c r="U198" s="70"/>
      <c r="V198" s="74"/>
      <c r="W198" s="79" t="s">
        <v>269</v>
      </c>
    </row>
    <row r="199" spans="1:25" x14ac:dyDescent="0.2">
      <c r="C199" s="124" t="s">
        <v>49</v>
      </c>
      <c r="D199" s="125" t="s">
        <v>48</v>
      </c>
      <c r="E199" s="123" t="s">
        <v>119</v>
      </c>
      <c r="F199" s="123" t="s">
        <v>473</v>
      </c>
      <c r="G199" s="102">
        <f t="shared" si="5"/>
        <v>190</v>
      </c>
      <c r="H199" s="102" t="s">
        <v>215</v>
      </c>
      <c r="I199" s="102"/>
      <c r="J199" s="97"/>
      <c r="K199" s="72">
        <f t="shared" si="4"/>
        <v>190</v>
      </c>
      <c r="L199" s="73" t="s">
        <v>591</v>
      </c>
      <c r="M199" s="81" t="s">
        <v>765</v>
      </c>
      <c r="N199" s="74"/>
      <c r="O199" s="74"/>
      <c r="P199" s="81" t="s">
        <v>114</v>
      </c>
      <c r="Q199" s="75">
        <v>8</v>
      </c>
      <c r="R199" s="75" t="s">
        <v>594</v>
      </c>
      <c r="S199" s="76"/>
      <c r="T199" s="82" t="s">
        <v>349</v>
      </c>
      <c r="U199" s="70" t="s">
        <v>268</v>
      </c>
      <c r="V199" s="74"/>
      <c r="W199" s="79" t="s">
        <v>269</v>
      </c>
      <c r="Y199" s="45" t="s">
        <v>525</v>
      </c>
    </row>
    <row r="200" spans="1:25" x14ac:dyDescent="0.2">
      <c r="C200" s="126"/>
      <c r="D200" s="117"/>
      <c r="E200" s="78"/>
      <c r="F200" s="78"/>
      <c r="G200" s="102">
        <f t="shared" si="5"/>
        <v>191</v>
      </c>
      <c r="H200" s="70" t="str">
        <f>"Check code of #0"&amp;G199</f>
        <v>Check code of #0190</v>
      </c>
      <c r="I200" s="70"/>
      <c r="J200" s="71" t="s">
        <v>590</v>
      </c>
      <c r="K200" s="72">
        <f t="shared" si="4"/>
        <v>191</v>
      </c>
      <c r="L200" s="73" t="s">
        <v>591</v>
      </c>
      <c r="M200" s="81" t="str">
        <f>"#0"&amp;K199&amp;"のチェックコード"</f>
        <v>#0190のチェックコード</v>
      </c>
      <c r="N200" s="74"/>
      <c r="O200" s="74"/>
      <c r="P200" s="81" t="s">
        <v>69</v>
      </c>
      <c r="Q200" s="75">
        <v>2</v>
      </c>
      <c r="R200" s="75" t="s">
        <v>594</v>
      </c>
      <c r="S200" s="76"/>
      <c r="T200" s="82" t="s">
        <v>349</v>
      </c>
      <c r="U200" s="70"/>
      <c r="V200" s="74"/>
      <c r="W200" s="79" t="s">
        <v>269</v>
      </c>
    </row>
    <row r="201" spans="1:25" x14ac:dyDescent="0.2">
      <c r="C201" s="127"/>
      <c r="D201" s="123"/>
      <c r="E201" s="115" t="s">
        <v>120</v>
      </c>
      <c r="F201" s="115" t="s">
        <v>472</v>
      </c>
      <c r="G201" s="102">
        <f t="shared" si="5"/>
        <v>192</v>
      </c>
      <c r="H201" s="102" t="s">
        <v>152</v>
      </c>
      <c r="I201" s="102"/>
      <c r="J201" s="97"/>
      <c r="K201" s="72">
        <f t="shared" si="4"/>
        <v>192</v>
      </c>
      <c r="L201" s="73" t="s">
        <v>766</v>
      </c>
      <c r="M201" s="81" t="s">
        <v>767</v>
      </c>
      <c r="N201" s="74"/>
      <c r="O201" s="94" t="s">
        <v>279</v>
      </c>
      <c r="P201" s="81" t="s">
        <v>81</v>
      </c>
      <c r="Q201" s="75">
        <v>15</v>
      </c>
      <c r="R201" s="75" t="s">
        <v>594</v>
      </c>
      <c r="S201" s="76"/>
      <c r="T201" s="82" t="s">
        <v>349</v>
      </c>
      <c r="U201" s="70" t="s">
        <v>268</v>
      </c>
      <c r="V201" s="94" t="s">
        <v>350</v>
      </c>
      <c r="W201" s="79" t="s">
        <v>269</v>
      </c>
      <c r="Y201" s="47" t="s">
        <v>528</v>
      </c>
    </row>
    <row r="202" spans="1:25" x14ac:dyDescent="0.2">
      <c r="C202" s="126"/>
      <c r="D202" s="117"/>
      <c r="E202" s="78"/>
      <c r="F202" s="78"/>
      <c r="G202" s="102">
        <f t="shared" si="5"/>
        <v>193</v>
      </c>
      <c r="H202" s="70" t="str">
        <f>"Check code of #0"&amp;G201</f>
        <v>Check code of #0192</v>
      </c>
      <c r="I202" s="70"/>
      <c r="J202" s="71" t="s">
        <v>590</v>
      </c>
      <c r="K202" s="72">
        <f t="shared" si="4"/>
        <v>193</v>
      </c>
      <c r="L202" s="73" t="s">
        <v>591</v>
      </c>
      <c r="M202" s="81" t="str">
        <f>"#0"&amp;K201&amp;"のチェックコード"</f>
        <v>#0192のチェックコード</v>
      </c>
      <c r="N202" s="74"/>
      <c r="O202" s="74"/>
      <c r="P202" s="81" t="s">
        <v>69</v>
      </c>
      <c r="Q202" s="75">
        <v>2</v>
      </c>
      <c r="R202" s="75" t="s">
        <v>594</v>
      </c>
      <c r="S202" s="76"/>
      <c r="T202" s="82" t="s">
        <v>349</v>
      </c>
      <c r="U202" s="70"/>
      <c r="V202" s="74"/>
      <c r="W202" s="79" t="s">
        <v>269</v>
      </c>
    </row>
    <row r="203" spans="1:25" x14ac:dyDescent="0.2">
      <c r="C203" s="127"/>
      <c r="D203" s="123"/>
      <c r="E203" s="115" t="s">
        <v>116</v>
      </c>
      <c r="F203" s="115" t="s">
        <v>471</v>
      </c>
      <c r="G203" s="102">
        <f t="shared" si="5"/>
        <v>194</v>
      </c>
      <c r="H203" s="102" t="s">
        <v>153</v>
      </c>
      <c r="I203" s="102"/>
      <c r="J203" s="97"/>
      <c r="K203" s="72">
        <f t="shared" si="4"/>
        <v>194</v>
      </c>
      <c r="L203" s="73" t="s">
        <v>766</v>
      </c>
      <c r="M203" s="81" t="s">
        <v>768</v>
      </c>
      <c r="N203" s="74"/>
      <c r="O203" s="94" t="s">
        <v>279</v>
      </c>
      <c r="P203" s="81" t="s">
        <v>81</v>
      </c>
      <c r="Q203" s="75">
        <v>15</v>
      </c>
      <c r="R203" s="75" t="s">
        <v>594</v>
      </c>
      <c r="S203" s="76"/>
      <c r="T203" s="82" t="s">
        <v>349</v>
      </c>
      <c r="U203" s="70" t="s">
        <v>268</v>
      </c>
      <c r="V203" s="94" t="s">
        <v>350</v>
      </c>
      <c r="W203" s="79" t="s">
        <v>269</v>
      </c>
      <c r="Y203" s="47" t="s">
        <v>529</v>
      </c>
    </row>
    <row r="204" spans="1:25" x14ac:dyDescent="0.2">
      <c r="C204" s="126"/>
      <c r="D204" s="117"/>
      <c r="E204" s="78"/>
      <c r="F204" s="78"/>
      <c r="G204" s="102">
        <f t="shared" si="5"/>
        <v>195</v>
      </c>
      <c r="H204" s="70" t="str">
        <f>"Check code of #0"&amp;G203</f>
        <v>Check code of #0194</v>
      </c>
      <c r="I204" s="70"/>
      <c r="J204" s="71" t="s">
        <v>590</v>
      </c>
      <c r="K204" s="72">
        <f t="shared" ref="K204:K267" si="6">K203+1</f>
        <v>195</v>
      </c>
      <c r="L204" s="73" t="s">
        <v>591</v>
      </c>
      <c r="M204" s="81" t="str">
        <f>"#0"&amp;K203&amp;"のチェックコード"</f>
        <v>#0194のチェックコード</v>
      </c>
      <c r="N204" s="74"/>
      <c r="O204" s="74"/>
      <c r="P204" s="81" t="s">
        <v>69</v>
      </c>
      <c r="Q204" s="75">
        <v>2</v>
      </c>
      <c r="R204" s="75" t="s">
        <v>594</v>
      </c>
      <c r="S204" s="76"/>
      <c r="T204" s="82" t="s">
        <v>349</v>
      </c>
      <c r="U204" s="70"/>
      <c r="V204" s="74"/>
      <c r="W204" s="79" t="s">
        <v>269</v>
      </c>
    </row>
    <row r="205" spans="1:25" x14ac:dyDescent="0.2">
      <c r="C205" s="127"/>
      <c r="D205" s="123"/>
      <c r="E205" s="115" t="s">
        <v>117</v>
      </c>
      <c r="F205" s="115" t="s">
        <v>473</v>
      </c>
      <c r="G205" s="102">
        <f t="shared" si="5"/>
        <v>196</v>
      </c>
      <c r="H205" s="102" t="s">
        <v>154</v>
      </c>
      <c r="I205" s="102"/>
      <c r="J205" s="97"/>
      <c r="K205" s="72">
        <f t="shared" si="6"/>
        <v>196</v>
      </c>
      <c r="L205" s="73" t="s">
        <v>766</v>
      </c>
      <c r="M205" s="81" t="s">
        <v>769</v>
      </c>
      <c r="N205" s="74"/>
      <c r="O205" s="74"/>
      <c r="P205" s="81" t="s">
        <v>81</v>
      </c>
      <c r="Q205" s="75">
        <v>15</v>
      </c>
      <c r="R205" s="75" t="s">
        <v>594</v>
      </c>
      <c r="S205" s="76"/>
      <c r="T205" s="82" t="s">
        <v>349</v>
      </c>
      <c r="U205" s="70" t="s">
        <v>268</v>
      </c>
      <c r="V205" s="74"/>
      <c r="W205" s="79" t="s">
        <v>269</v>
      </c>
      <c r="Y205" s="47" t="s">
        <v>526</v>
      </c>
    </row>
    <row r="206" spans="1:25" x14ac:dyDescent="0.2">
      <c r="C206" s="126"/>
      <c r="D206" s="117"/>
      <c r="E206" s="78"/>
      <c r="F206" s="78"/>
      <c r="G206" s="102">
        <f t="shared" si="5"/>
        <v>197</v>
      </c>
      <c r="H206" s="70" t="str">
        <f>"Check code of #0"&amp;G205</f>
        <v>Check code of #0196</v>
      </c>
      <c r="I206" s="70"/>
      <c r="J206" s="71" t="s">
        <v>590</v>
      </c>
      <c r="K206" s="72">
        <f t="shared" si="6"/>
        <v>197</v>
      </c>
      <c r="L206" s="73" t="s">
        <v>591</v>
      </c>
      <c r="M206" s="81" t="str">
        <f>"#0"&amp;K205&amp;"のチェックコード"</f>
        <v>#0196のチェックコード</v>
      </c>
      <c r="N206" s="74"/>
      <c r="O206" s="74"/>
      <c r="P206" s="81" t="s">
        <v>69</v>
      </c>
      <c r="Q206" s="75">
        <v>2</v>
      </c>
      <c r="R206" s="75" t="s">
        <v>594</v>
      </c>
      <c r="S206" s="76"/>
      <c r="T206" s="82" t="s">
        <v>349</v>
      </c>
      <c r="U206" s="70"/>
      <c r="V206" s="74"/>
      <c r="W206" s="79" t="s">
        <v>269</v>
      </c>
    </row>
    <row r="207" spans="1:25" x14ac:dyDescent="0.2">
      <c r="C207" s="127"/>
      <c r="D207" s="123"/>
      <c r="E207" s="115" t="s">
        <v>121</v>
      </c>
      <c r="F207" s="115" t="s">
        <v>471</v>
      </c>
      <c r="G207" s="102">
        <f t="shared" si="5"/>
        <v>198</v>
      </c>
      <c r="H207" s="102" t="s">
        <v>155</v>
      </c>
      <c r="I207" s="102"/>
      <c r="J207" s="97"/>
      <c r="K207" s="72">
        <f t="shared" si="6"/>
        <v>198</v>
      </c>
      <c r="L207" s="73" t="s">
        <v>766</v>
      </c>
      <c r="M207" s="81" t="s">
        <v>770</v>
      </c>
      <c r="N207" s="74"/>
      <c r="O207" s="94" t="s">
        <v>279</v>
      </c>
      <c r="P207" s="81" t="s">
        <v>81</v>
      </c>
      <c r="Q207" s="75">
        <v>15</v>
      </c>
      <c r="R207" s="75" t="s">
        <v>594</v>
      </c>
      <c r="S207" s="76"/>
      <c r="T207" s="82" t="s">
        <v>349</v>
      </c>
      <c r="U207" s="70" t="s">
        <v>268</v>
      </c>
      <c r="V207" s="94" t="s">
        <v>350</v>
      </c>
      <c r="W207" s="79" t="s">
        <v>269</v>
      </c>
      <c r="Y207" s="47" t="s">
        <v>527</v>
      </c>
    </row>
    <row r="208" spans="1:25" x14ac:dyDescent="0.2">
      <c r="C208" s="126"/>
      <c r="D208" s="117"/>
      <c r="E208" s="78"/>
      <c r="F208" s="78"/>
      <c r="G208" s="102">
        <f t="shared" si="5"/>
        <v>199</v>
      </c>
      <c r="H208" s="70" t="str">
        <f>"Check code of #0"&amp;G207</f>
        <v>Check code of #0198</v>
      </c>
      <c r="I208" s="70"/>
      <c r="J208" s="71" t="s">
        <v>590</v>
      </c>
      <c r="K208" s="72">
        <f t="shared" si="6"/>
        <v>199</v>
      </c>
      <c r="L208" s="73" t="s">
        <v>591</v>
      </c>
      <c r="M208" s="81" t="str">
        <f>"#0"&amp;K207&amp;"のチェックコード"</f>
        <v>#0198のチェックコード</v>
      </c>
      <c r="N208" s="74"/>
      <c r="O208" s="74"/>
      <c r="P208" s="81" t="s">
        <v>69</v>
      </c>
      <c r="Q208" s="75">
        <v>2</v>
      </c>
      <c r="R208" s="75" t="s">
        <v>594</v>
      </c>
      <c r="S208" s="76"/>
      <c r="T208" s="82" t="s">
        <v>349</v>
      </c>
      <c r="U208" s="70"/>
      <c r="V208" s="74"/>
      <c r="W208" s="79" t="s">
        <v>269</v>
      </c>
    </row>
    <row r="209" spans="3:25" x14ac:dyDescent="0.2">
      <c r="C209" s="127"/>
      <c r="D209" s="123"/>
      <c r="E209" s="115" t="s">
        <v>118</v>
      </c>
      <c r="F209" s="115" t="s">
        <v>471</v>
      </c>
      <c r="G209" s="102">
        <f t="shared" si="5"/>
        <v>200</v>
      </c>
      <c r="H209" s="102" t="s">
        <v>155</v>
      </c>
      <c r="I209" s="102"/>
      <c r="J209" s="97"/>
      <c r="K209" s="72">
        <f t="shared" si="6"/>
        <v>200</v>
      </c>
      <c r="L209" s="73" t="s">
        <v>766</v>
      </c>
      <c r="M209" s="81" t="s">
        <v>771</v>
      </c>
      <c r="N209" s="74"/>
      <c r="O209" s="94" t="s">
        <v>279</v>
      </c>
      <c r="P209" s="81" t="s">
        <v>81</v>
      </c>
      <c r="Q209" s="75">
        <v>15</v>
      </c>
      <c r="R209" s="75" t="s">
        <v>594</v>
      </c>
      <c r="S209" s="76"/>
      <c r="T209" s="82" t="s">
        <v>349</v>
      </c>
      <c r="U209" s="70" t="s">
        <v>268</v>
      </c>
      <c r="V209" s="94" t="s">
        <v>350</v>
      </c>
      <c r="W209" s="79" t="s">
        <v>269</v>
      </c>
      <c r="Y209" s="47" t="s">
        <v>530</v>
      </c>
    </row>
    <row r="210" spans="3:25" x14ac:dyDescent="0.2">
      <c r="C210" s="126"/>
      <c r="D210" s="117"/>
      <c r="E210" s="78"/>
      <c r="F210" s="78"/>
      <c r="G210" s="102">
        <f t="shared" si="5"/>
        <v>201</v>
      </c>
      <c r="H210" s="70" t="str">
        <f>"Check code of #0"&amp;G209</f>
        <v>Check code of #0200</v>
      </c>
      <c r="I210" s="70"/>
      <c r="J210" s="71" t="s">
        <v>590</v>
      </c>
      <c r="K210" s="72">
        <f t="shared" si="6"/>
        <v>201</v>
      </c>
      <c r="L210" s="73" t="s">
        <v>591</v>
      </c>
      <c r="M210" s="81" t="str">
        <f>"#0"&amp;K209&amp;"のチェックコード"</f>
        <v>#0200のチェックコード</v>
      </c>
      <c r="N210" s="74"/>
      <c r="O210" s="74"/>
      <c r="P210" s="81" t="s">
        <v>69</v>
      </c>
      <c r="Q210" s="75">
        <v>2</v>
      </c>
      <c r="R210" s="75" t="s">
        <v>594</v>
      </c>
      <c r="S210" s="76"/>
      <c r="T210" s="82" t="s">
        <v>349</v>
      </c>
      <c r="U210" s="70"/>
      <c r="V210" s="74"/>
      <c r="W210" s="79" t="s">
        <v>269</v>
      </c>
    </row>
    <row r="211" spans="3:25" x14ac:dyDescent="0.2">
      <c r="C211" s="127"/>
      <c r="D211" s="125" t="s">
        <v>218</v>
      </c>
      <c r="E211" s="115" t="s">
        <v>119</v>
      </c>
      <c r="F211" s="123" t="s">
        <v>473</v>
      </c>
      <c r="G211" s="102">
        <f t="shared" ref="G211:G274" si="7">G210+1</f>
        <v>202</v>
      </c>
      <c r="H211" s="102" t="s">
        <v>236</v>
      </c>
      <c r="I211" s="102"/>
      <c r="J211" s="97"/>
      <c r="K211" s="72">
        <f t="shared" si="6"/>
        <v>202</v>
      </c>
      <c r="L211" s="73" t="s">
        <v>591</v>
      </c>
      <c r="M211" s="81" t="s">
        <v>772</v>
      </c>
      <c r="N211" s="74"/>
      <c r="O211" s="74"/>
      <c r="P211" s="81" t="s">
        <v>114</v>
      </c>
      <c r="Q211" s="75">
        <v>8</v>
      </c>
      <c r="R211" s="75" t="s">
        <v>594</v>
      </c>
      <c r="S211" s="76"/>
      <c r="T211" s="82" t="s">
        <v>349</v>
      </c>
      <c r="U211" s="70" t="s">
        <v>268</v>
      </c>
      <c r="V211" s="74"/>
      <c r="W211" s="79" t="s">
        <v>269</v>
      </c>
      <c r="Y211" s="45" t="s">
        <v>531</v>
      </c>
    </row>
    <row r="212" spans="3:25" x14ac:dyDescent="0.2">
      <c r="C212" s="126"/>
      <c r="D212" s="117"/>
      <c r="E212" s="78"/>
      <c r="F212" s="78"/>
      <c r="G212" s="102">
        <f t="shared" si="7"/>
        <v>203</v>
      </c>
      <c r="H212" s="70" t="str">
        <f>"Check code of #0"&amp;G211</f>
        <v>Check code of #0202</v>
      </c>
      <c r="I212" s="70"/>
      <c r="J212" s="71" t="s">
        <v>590</v>
      </c>
      <c r="K212" s="72">
        <f t="shared" si="6"/>
        <v>203</v>
      </c>
      <c r="L212" s="73" t="s">
        <v>591</v>
      </c>
      <c r="M212" s="81" t="str">
        <f>"#0"&amp;K211&amp;"のチェックコード"</f>
        <v>#0202のチェックコード</v>
      </c>
      <c r="N212" s="74"/>
      <c r="O212" s="74"/>
      <c r="P212" s="81" t="s">
        <v>69</v>
      </c>
      <c r="Q212" s="75">
        <v>2</v>
      </c>
      <c r="R212" s="75" t="s">
        <v>594</v>
      </c>
      <c r="S212" s="76"/>
      <c r="T212" s="82" t="s">
        <v>349</v>
      </c>
      <c r="U212" s="70"/>
      <c r="V212" s="74"/>
      <c r="W212" s="79" t="s">
        <v>269</v>
      </c>
    </row>
    <row r="213" spans="3:25" x14ac:dyDescent="0.2">
      <c r="C213" s="127"/>
      <c r="D213" s="123"/>
      <c r="E213" s="115" t="s">
        <v>120</v>
      </c>
      <c r="F213" s="115" t="s">
        <v>474</v>
      </c>
      <c r="G213" s="102">
        <f t="shared" si="7"/>
        <v>204</v>
      </c>
      <c r="H213" s="102" t="s">
        <v>237</v>
      </c>
      <c r="I213" s="102"/>
      <c r="J213" s="97"/>
      <c r="K213" s="72">
        <f t="shared" si="6"/>
        <v>204</v>
      </c>
      <c r="L213" s="73" t="s">
        <v>766</v>
      </c>
      <c r="M213" s="81" t="s">
        <v>773</v>
      </c>
      <c r="N213" s="74"/>
      <c r="O213" s="94" t="s">
        <v>279</v>
      </c>
      <c r="P213" s="81" t="s">
        <v>81</v>
      </c>
      <c r="Q213" s="75">
        <v>15</v>
      </c>
      <c r="R213" s="75" t="s">
        <v>594</v>
      </c>
      <c r="S213" s="76"/>
      <c r="T213" s="82" t="s">
        <v>349</v>
      </c>
      <c r="U213" s="70" t="s">
        <v>268</v>
      </c>
      <c r="V213" s="94" t="s">
        <v>350</v>
      </c>
      <c r="W213" s="79" t="s">
        <v>269</v>
      </c>
      <c r="Y213" s="48" t="s">
        <v>533</v>
      </c>
    </row>
    <row r="214" spans="3:25" x14ac:dyDescent="0.2">
      <c r="C214" s="126"/>
      <c r="D214" s="117"/>
      <c r="E214" s="78"/>
      <c r="F214" s="78"/>
      <c r="G214" s="102">
        <f t="shared" si="7"/>
        <v>205</v>
      </c>
      <c r="H214" s="70" t="str">
        <f>"Check code of #0"&amp;G213</f>
        <v>Check code of #0204</v>
      </c>
      <c r="I214" s="70"/>
      <c r="J214" s="71" t="s">
        <v>590</v>
      </c>
      <c r="K214" s="72">
        <f t="shared" si="6"/>
        <v>205</v>
      </c>
      <c r="L214" s="73" t="s">
        <v>591</v>
      </c>
      <c r="M214" s="81" t="str">
        <f>"#0"&amp;K213&amp;"のチェックコード"</f>
        <v>#0204のチェックコード</v>
      </c>
      <c r="N214" s="74"/>
      <c r="O214" s="74"/>
      <c r="P214" s="81" t="s">
        <v>69</v>
      </c>
      <c r="Q214" s="75">
        <v>2</v>
      </c>
      <c r="R214" s="75" t="s">
        <v>594</v>
      </c>
      <c r="S214" s="76"/>
      <c r="T214" s="82" t="s">
        <v>349</v>
      </c>
      <c r="U214" s="70"/>
      <c r="V214" s="74"/>
      <c r="W214" s="79" t="s">
        <v>269</v>
      </c>
    </row>
    <row r="215" spans="3:25" x14ac:dyDescent="0.2">
      <c r="C215" s="127"/>
      <c r="D215" s="123"/>
      <c r="E215" s="115" t="s">
        <v>116</v>
      </c>
      <c r="F215" s="115" t="s">
        <v>474</v>
      </c>
      <c r="G215" s="102">
        <f t="shared" si="7"/>
        <v>206</v>
      </c>
      <c r="H215" s="102" t="s">
        <v>238</v>
      </c>
      <c r="I215" s="102"/>
      <c r="J215" s="97"/>
      <c r="K215" s="72">
        <f t="shared" si="6"/>
        <v>206</v>
      </c>
      <c r="L215" s="73" t="s">
        <v>766</v>
      </c>
      <c r="M215" s="81" t="s">
        <v>774</v>
      </c>
      <c r="N215" s="74"/>
      <c r="O215" s="94" t="s">
        <v>279</v>
      </c>
      <c r="P215" s="81" t="s">
        <v>81</v>
      </c>
      <c r="Q215" s="75">
        <v>15</v>
      </c>
      <c r="R215" s="75" t="s">
        <v>594</v>
      </c>
      <c r="S215" s="76"/>
      <c r="T215" s="82" t="s">
        <v>349</v>
      </c>
      <c r="U215" s="70" t="s">
        <v>268</v>
      </c>
      <c r="V215" s="94" t="s">
        <v>350</v>
      </c>
      <c r="W215" s="79" t="s">
        <v>269</v>
      </c>
      <c r="Y215" s="48" t="s">
        <v>534</v>
      </c>
    </row>
    <row r="216" spans="3:25" x14ac:dyDescent="0.2">
      <c r="C216" s="126"/>
      <c r="D216" s="117"/>
      <c r="E216" s="78"/>
      <c r="F216" s="78"/>
      <c r="G216" s="102">
        <f t="shared" si="7"/>
        <v>207</v>
      </c>
      <c r="H216" s="70" t="str">
        <f>"Check code of #0"&amp;G215</f>
        <v>Check code of #0206</v>
      </c>
      <c r="I216" s="70"/>
      <c r="J216" s="71" t="s">
        <v>590</v>
      </c>
      <c r="K216" s="72">
        <f t="shared" si="6"/>
        <v>207</v>
      </c>
      <c r="L216" s="73" t="s">
        <v>591</v>
      </c>
      <c r="M216" s="81" t="str">
        <f>"#0"&amp;K215&amp;"のチェックコード"</f>
        <v>#0206のチェックコード</v>
      </c>
      <c r="N216" s="74"/>
      <c r="O216" s="74"/>
      <c r="P216" s="81" t="s">
        <v>69</v>
      </c>
      <c r="Q216" s="75">
        <v>2</v>
      </c>
      <c r="R216" s="75" t="s">
        <v>594</v>
      </c>
      <c r="S216" s="76"/>
      <c r="T216" s="82" t="s">
        <v>349</v>
      </c>
      <c r="U216" s="70"/>
      <c r="V216" s="74"/>
      <c r="W216" s="79" t="s">
        <v>269</v>
      </c>
    </row>
    <row r="217" spans="3:25" x14ac:dyDescent="0.2">
      <c r="C217" s="127"/>
      <c r="D217" s="123"/>
      <c r="E217" s="115" t="s">
        <v>117</v>
      </c>
      <c r="F217" s="115" t="s">
        <v>473</v>
      </c>
      <c r="G217" s="102">
        <f t="shared" si="7"/>
        <v>208</v>
      </c>
      <c r="H217" s="102" t="s">
        <v>244</v>
      </c>
      <c r="I217" s="102"/>
      <c r="J217" s="97"/>
      <c r="K217" s="72">
        <f t="shared" si="6"/>
        <v>208</v>
      </c>
      <c r="L217" s="73" t="s">
        <v>766</v>
      </c>
      <c r="M217" s="81" t="s">
        <v>775</v>
      </c>
      <c r="N217" s="74"/>
      <c r="O217" s="74"/>
      <c r="P217" s="81" t="s">
        <v>81</v>
      </c>
      <c r="Q217" s="75">
        <v>15</v>
      </c>
      <c r="R217" s="75" t="s">
        <v>594</v>
      </c>
      <c r="S217" s="76"/>
      <c r="T217" s="82" t="s">
        <v>349</v>
      </c>
      <c r="U217" s="70" t="s">
        <v>268</v>
      </c>
      <c r="V217" s="74"/>
      <c r="W217" s="79" t="s">
        <v>269</v>
      </c>
      <c r="Y217" s="47" t="s">
        <v>532</v>
      </c>
    </row>
    <row r="218" spans="3:25" x14ac:dyDescent="0.2">
      <c r="C218" s="126"/>
      <c r="D218" s="117"/>
      <c r="E218" s="78"/>
      <c r="F218" s="78"/>
      <c r="G218" s="102">
        <f t="shared" si="7"/>
        <v>209</v>
      </c>
      <c r="H218" s="70" t="str">
        <f>"Check code of #0"&amp;G217</f>
        <v>Check code of #0208</v>
      </c>
      <c r="I218" s="70"/>
      <c r="J218" s="71" t="s">
        <v>590</v>
      </c>
      <c r="K218" s="72">
        <f t="shared" si="6"/>
        <v>209</v>
      </c>
      <c r="L218" s="73" t="s">
        <v>591</v>
      </c>
      <c r="M218" s="81" t="str">
        <f>"#0"&amp;K217&amp;"のチェックコード"</f>
        <v>#0208のチェックコード</v>
      </c>
      <c r="N218" s="74"/>
      <c r="O218" s="74"/>
      <c r="P218" s="81" t="s">
        <v>69</v>
      </c>
      <c r="Q218" s="75">
        <v>2</v>
      </c>
      <c r="R218" s="75" t="s">
        <v>594</v>
      </c>
      <c r="S218" s="76"/>
      <c r="T218" s="82" t="s">
        <v>349</v>
      </c>
      <c r="U218" s="70"/>
      <c r="V218" s="74"/>
      <c r="W218" s="79" t="s">
        <v>269</v>
      </c>
    </row>
    <row r="219" spans="3:25" x14ac:dyDescent="0.2">
      <c r="C219" s="127"/>
      <c r="D219" s="123"/>
      <c r="E219" s="115" t="s">
        <v>121</v>
      </c>
      <c r="F219" s="115" t="s">
        <v>474</v>
      </c>
      <c r="G219" s="102">
        <f t="shared" si="7"/>
        <v>210</v>
      </c>
      <c r="H219" s="102" t="s">
        <v>239</v>
      </c>
      <c r="I219" s="102"/>
      <c r="J219" s="97"/>
      <c r="K219" s="72">
        <f t="shared" si="6"/>
        <v>210</v>
      </c>
      <c r="L219" s="73" t="s">
        <v>766</v>
      </c>
      <c r="M219" s="81" t="s">
        <v>776</v>
      </c>
      <c r="N219" s="74"/>
      <c r="O219" s="94" t="s">
        <v>279</v>
      </c>
      <c r="P219" s="81" t="s">
        <v>81</v>
      </c>
      <c r="Q219" s="75">
        <v>15</v>
      </c>
      <c r="R219" s="75" t="s">
        <v>594</v>
      </c>
      <c r="S219" s="76"/>
      <c r="T219" s="82" t="s">
        <v>349</v>
      </c>
      <c r="U219" s="70" t="s">
        <v>268</v>
      </c>
      <c r="V219" s="94" t="s">
        <v>350</v>
      </c>
      <c r="W219" s="79" t="s">
        <v>269</v>
      </c>
      <c r="Y219" s="48" t="s">
        <v>535</v>
      </c>
    </row>
    <row r="220" spans="3:25" x14ac:dyDescent="0.2">
      <c r="C220" s="126"/>
      <c r="D220" s="117"/>
      <c r="E220" s="78"/>
      <c r="F220" s="78"/>
      <c r="G220" s="102">
        <f t="shared" si="7"/>
        <v>211</v>
      </c>
      <c r="H220" s="70" t="str">
        <f>"Check code of #0"&amp;G219</f>
        <v>Check code of #0210</v>
      </c>
      <c r="I220" s="70"/>
      <c r="J220" s="71" t="s">
        <v>590</v>
      </c>
      <c r="K220" s="72">
        <f t="shared" si="6"/>
        <v>211</v>
      </c>
      <c r="L220" s="73" t="s">
        <v>591</v>
      </c>
      <c r="M220" s="81" t="str">
        <f>"#0"&amp;K219&amp;"のチェックコード"</f>
        <v>#0210のチェックコード</v>
      </c>
      <c r="N220" s="74"/>
      <c r="O220" s="74"/>
      <c r="P220" s="81" t="s">
        <v>69</v>
      </c>
      <c r="Q220" s="75">
        <v>2</v>
      </c>
      <c r="R220" s="75" t="s">
        <v>594</v>
      </c>
      <c r="S220" s="76"/>
      <c r="T220" s="82" t="s">
        <v>349</v>
      </c>
      <c r="U220" s="70"/>
      <c r="V220" s="74"/>
      <c r="W220" s="79" t="s">
        <v>269</v>
      </c>
    </row>
    <row r="221" spans="3:25" x14ac:dyDescent="0.2">
      <c r="C221" s="127"/>
      <c r="D221" s="123"/>
      <c r="E221" s="115" t="s">
        <v>118</v>
      </c>
      <c r="F221" s="115" t="s">
        <v>474</v>
      </c>
      <c r="G221" s="102">
        <f t="shared" si="7"/>
        <v>212</v>
      </c>
      <c r="H221" s="102" t="s">
        <v>239</v>
      </c>
      <c r="I221" s="102"/>
      <c r="J221" s="97"/>
      <c r="K221" s="72">
        <f t="shared" si="6"/>
        <v>212</v>
      </c>
      <c r="L221" s="73" t="s">
        <v>766</v>
      </c>
      <c r="M221" s="81" t="s">
        <v>777</v>
      </c>
      <c r="N221" s="74"/>
      <c r="O221" s="94" t="s">
        <v>279</v>
      </c>
      <c r="P221" s="81" t="s">
        <v>81</v>
      </c>
      <c r="Q221" s="75">
        <v>15</v>
      </c>
      <c r="R221" s="75" t="s">
        <v>594</v>
      </c>
      <c r="S221" s="76"/>
      <c r="T221" s="82" t="s">
        <v>349</v>
      </c>
      <c r="U221" s="70" t="s">
        <v>268</v>
      </c>
      <c r="V221" s="94" t="s">
        <v>350</v>
      </c>
      <c r="W221" s="79" t="s">
        <v>269</v>
      </c>
      <c r="Y221" s="48" t="s">
        <v>536</v>
      </c>
    </row>
    <row r="222" spans="3:25" x14ac:dyDescent="0.2">
      <c r="C222" s="126"/>
      <c r="D222" s="117"/>
      <c r="E222" s="78"/>
      <c r="F222" s="78"/>
      <c r="G222" s="102">
        <f t="shared" si="7"/>
        <v>213</v>
      </c>
      <c r="H222" s="70" t="str">
        <f>"Check code of #0"&amp;G221</f>
        <v>Check code of #0212</v>
      </c>
      <c r="I222" s="70"/>
      <c r="J222" s="71" t="s">
        <v>590</v>
      </c>
      <c r="K222" s="72">
        <f t="shared" si="6"/>
        <v>213</v>
      </c>
      <c r="L222" s="73" t="s">
        <v>591</v>
      </c>
      <c r="M222" s="81" t="str">
        <f>"#0"&amp;K221&amp;"のチェックコード"</f>
        <v>#0212のチェックコード</v>
      </c>
      <c r="N222" s="74"/>
      <c r="O222" s="74"/>
      <c r="P222" s="81" t="s">
        <v>69</v>
      </c>
      <c r="Q222" s="75">
        <v>2</v>
      </c>
      <c r="R222" s="75" t="s">
        <v>594</v>
      </c>
      <c r="S222" s="76"/>
      <c r="T222" s="82" t="s">
        <v>349</v>
      </c>
      <c r="U222" s="70"/>
      <c r="V222" s="74"/>
      <c r="W222" s="79" t="s">
        <v>269</v>
      </c>
    </row>
    <row r="223" spans="3:25" x14ac:dyDescent="0.2">
      <c r="C223" s="127"/>
      <c r="D223" s="125" t="s">
        <v>47</v>
      </c>
      <c r="E223" s="115" t="s">
        <v>119</v>
      </c>
      <c r="F223" s="123" t="s">
        <v>473</v>
      </c>
      <c r="G223" s="102">
        <f t="shared" si="7"/>
        <v>214</v>
      </c>
      <c r="H223" s="102" t="s">
        <v>240</v>
      </c>
      <c r="I223" s="102"/>
      <c r="J223" s="97"/>
      <c r="K223" s="72">
        <f t="shared" si="6"/>
        <v>214</v>
      </c>
      <c r="L223" s="73" t="s">
        <v>591</v>
      </c>
      <c r="M223" s="81" t="s">
        <v>778</v>
      </c>
      <c r="N223" s="74"/>
      <c r="O223" s="74"/>
      <c r="P223" s="81" t="s">
        <v>114</v>
      </c>
      <c r="Q223" s="75">
        <v>8</v>
      </c>
      <c r="R223" s="75" t="s">
        <v>594</v>
      </c>
      <c r="S223" s="76"/>
      <c r="T223" s="82" t="s">
        <v>349</v>
      </c>
      <c r="U223" s="70" t="s">
        <v>268</v>
      </c>
      <c r="V223" s="74"/>
      <c r="W223" s="79" t="s">
        <v>269</v>
      </c>
      <c r="Y223" s="45" t="s">
        <v>537</v>
      </c>
    </row>
    <row r="224" spans="3:25" x14ac:dyDescent="0.2">
      <c r="C224" s="126"/>
      <c r="D224" s="117"/>
      <c r="E224" s="78"/>
      <c r="F224" s="78"/>
      <c r="G224" s="102">
        <f t="shared" si="7"/>
        <v>215</v>
      </c>
      <c r="H224" s="70" t="str">
        <f>"Check code of #0"&amp;G223</f>
        <v>Check code of #0214</v>
      </c>
      <c r="I224" s="70"/>
      <c r="J224" s="71" t="s">
        <v>590</v>
      </c>
      <c r="K224" s="72">
        <f t="shared" si="6"/>
        <v>215</v>
      </c>
      <c r="L224" s="73" t="s">
        <v>591</v>
      </c>
      <c r="M224" s="81" t="str">
        <f>"#0"&amp;K223&amp;"のチェックコード"</f>
        <v>#0214のチェックコード</v>
      </c>
      <c r="N224" s="74"/>
      <c r="O224" s="74"/>
      <c r="P224" s="81" t="s">
        <v>69</v>
      </c>
      <c r="Q224" s="75">
        <v>2</v>
      </c>
      <c r="R224" s="75" t="s">
        <v>594</v>
      </c>
      <c r="S224" s="76"/>
      <c r="T224" s="82" t="s">
        <v>349</v>
      </c>
      <c r="U224" s="70"/>
      <c r="V224" s="74"/>
      <c r="W224" s="79" t="s">
        <v>269</v>
      </c>
    </row>
    <row r="225" spans="3:25" x14ac:dyDescent="0.2">
      <c r="C225" s="127"/>
      <c r="D225" s="123"/>
      <c r="E225" s="115" t="s">
        <v>120</v>
      </c>
      <c r="F225" s="115" t="s">
        <v>472</v>
      </c>
      <c r="G225" s="102">
        <f t="shared" si="7"/>
        <v>216</v>
      </c>
      <c r="H225" s="102" t="s">
        <v>241</v>
      </c>
      <c r="I225" s="102"/>
      <c r="J225" s="97"/>
      <c r="K225" s="72">
        <f t="shared" si="6"/>
        <v>216</v>
      </c>
      <c r="L225" s="73" t="s">
        <v>766</v>
      </c>
      <c r="M225" s="81" t="s">
        <v>779</v>
      </c>
      <c r="N225" s="74"/>
      <c r="O225" s="94" t="s">
        <v>279</v>
      </c>
      <c r="P225" s="81" t="s">
        <v>81</v>
      </c>
      <c r="Q225" s="75">
        <v>15</v>
      </c>
      <c r="R225" s="75" t="s">
        <v>594</v>
      </c>
      <c r="S225" s="76"/>
      <c r="T225" s="82" t="s">
        <v>349</v>
      </c>
      <c r="U225" s="70" t="s">
        <v>268</v>
      </c>
      <c r="V225" s="94" t="s">
        <v>350</v>
      </c>
      <c r="W225" s="79" t="s">
        <v>269</v>
      </c>
      <c r="Y225" s="48" t="s">
        <v>539</v>
      </c>
    </row>
    <row r="226" spans="3:25" x14ac:dyDescent="0.2">
      <c r="C226" s="126"/>
      <c r="D226" s="117"/>
      <c r="E226" s="78"/>
      <c r="F226" s="78"/>
      <c r="G226" s="102">
        <f t="shared" si="7"/>
        <v>217</v>
      </c>
      <c r="H226" s="70" t="str">
        <f>"Check code of #0"&amp;G225</f>
        <v>Check code of #0216</v>
      </c>
      <c r="I226" s="70"/>
      <c r="J226" s="71" t="s">
        <v>590</v>
      </c>
      <c r="K226" s="72">
        <f t="shared" si="6"/>
        <v>217</v>
      </c>
      <c r="L226" s="73" t="s">
        <v>591</v>
      </c>
      <c r="M226" s="81" t="str">
        <f>"#0"&amp;K225&amp;"のチェックコード"</f>
        <v>#0216のチェックコード</v>
      </c>
      <c r="N226" s="74"/>
      <c r="O226" s="74"/>
      <c r="P226" s="81" t="s">
        <v>69</v>
      </c>
      <c r="Q226" s="75">
        <v>2</v>
      </c>
      <c r="R226" s="75" t="s">
        <v>594</v>
      </c>
      <c r="S226" s="76"/>
      <c r="T226" s="82" t="s">
        <v>349</v>
      </c>
      <c r="U226" s="70"/>
      <c r="V226" s="74"/>
      <c r="W226" s="79" t="s">
        <v>269</v>
      </c>
    </row>
    <row r="227" spans="3:25" x14ac:dyDescent="0.2">
      <c r="C227" s="127"/>
      <c r="D227" s="123"/>
      <c r="E227" s="115" t="s">
        <v>116</v>
      </c>
      <c r="F227" s="115" t="s">
        <v>471</v>
      </c>
      <c r="G227" s="102">
        <f t="shared" si="7"/>
        <v>218</v>
      </c>
      <c r="H227" s="102" t="s">
        <v>242</v>
      </c>
      <c r="I227" s="102"/>
      <c r="J227" s="97"/>
      <c r="K227" s="72">
        <f t="shared" si="6"/>
        <v>218</v>
      </c>
      <c r="L227" s="73" t="s">
        <v>766</v>
      </c>
      <c r="M227" s="81" t="s">
        <v>780</v>
      </c>
      <c r="N227" s="74"/>
      <c r="O227" s="94" t="s">
        <v>279</v>
      </c>
      <c r="P227" s="81" t="s">
        <v>81</v>
      </c>
      <c r="Q227" s="75">
        <v>15</v>
      </c>
      <c r="R227" s="75" t="s">
        <v>594</v>
      </c>
      <c r="S227" s="76"/>
      <c r="T227" s="82" t="s">
        <v>349</v>
      </c>
      <c r="U227" s="70" t="s">
        <v>268</v>
      </c>
      <c r="V227" s="94" t="s">
        <v>350</v>
      </c>
      <c r="W227" s="79" t="s">
        <v>269</v>
      </c>
      <c r="Y227" s="48" t="s">
        <v>540</v>
      </c>
    </row>
    <row r="228" spans="3:25" x14ac:dyDescent="0.2">
      <c r="C228" s="126"/>
      <c r="D228" s="117"/>
      <c r="E228" s="78"/>
      <c r="F228" s="78"/>
      <c r="G228" s="102">
        <f t="shared" si="7"/>
        <v>219</v>
      </c>
      <c r="H228" s="70" t="str">
        <f>"Check code of #0"&amp;G227</f>
        <v>Check code of #0218</v>
      </c>
      <c r="I228" s="70"/>
      <c r="J228" s="71" t="s">
        <v>590</v>
      </c>
      <c r="K228" s="72">
        <f t="shared" si="6"/>
        <v>219</v>
      </c>
      <c r="L228" s="73" t="s">
        <v>591</v>
      </c>
      <c r="M228" s="81" t="str">
        <f>"#0"&amp;K227&amp;"のチェックコード"</f>
        <v>#0218のチェックコード</v>
      </c>
      <c r="N228" s="74"/>
      <c r="O228" s="74"/>
      <c r="P228" s="81" t="s">
        <v>69</v>
      </c>
      <c r="Q228" s="75">
        <v>2</v>
      </c>
      <c r="R228" s="75" t="s">
        <v>594</v>
      </c>
      <c r="S228" s="76"/>
      <c r="T228" s="82" t="s">
        <v>349</v>
      </c>
      <c r="U228" s="70"/>
      <c r="V228" s="74"/>
      <c r="W228" s="79" t="s">
        <v>269</v>
      </c>
    </row>
    <row r="229" spans="3:25" x14ac:dyDescent="0.2">
      <c r="C229" s="127"/>
      <c r="D229" s="123"/>
      <c r="E229" s="115" t="s">
        <v>117</v>
      </c>
      <c r="F229" s="115" t="s">
        <v>473</v>
      </c>
      <c r="G229" s="102">
        <f t="shared" si="7"/>
        <v>220</v>
      </c>
      <c r="H229" s="102" t="s">
        <v>245</v>
      </c>
      <c r="I229" s="102"/>
      <c r="J229" s="97"/>
      <c r="K229" s="72">
        <f t="shared" si="6"/>
        <v>220</v>
      </c>
      <c r="L229" s="73" t="s">
        <v>766</v>
      </c>
      <c r="M229" s="81" t="s">
        <v>781</v>
      </c>
      <c r="N229" s="74"/>
      <c r="O229" s="74"/>
      <c r="P229" s="81" t="s">
        <v>81</v>
      </c>
      <c r="Q229" s="75">
        <v>15</v>
      </c>
      <c r="R229" s="75" t="s">
        <v>594</v>
      </c>
      <c r="S229" s="76"/>
      <c r="T229" s="82" t="s">
        <v>349</v>
      </c>
      <c r="U229" s="70" t="s">
        <v>268</v>
      </c>
      <c r="V229" s="74"/>
      <c r="W229" s="79" t="s">
        <v>269</v>
      </c>
      <c r="Y229" s="47" t="s">
        <v>538</v>
      </c>
    </row>
    <row r="230" spans="3:25" x14ac:dyDescent="0.2">
      <c r="C230" s="126"/>
      <c r="D230" s="117"/>
      <c r="E230" s="78"/>
      <c r="F230" s="78"/>
      <c r="G230" s="102">
        <f t="shared" si="7"/>
        <v>221</v>
      </c>
      <c r="H230" s="70" t="str">
        <f>"Check code of #0"&amp;G229</f>
        <v>Check code of #0220</v>
      </c>
      <c r="I230" s="70"/>
      <c r="J230" s="71" t="s">
        <v>590</v>
      </c>
      <c r="K230" s="72">
        <f t="shared" si="6"/>
        <v>221</v>
      </c>
      <c r="L230" s="73" t="s">
        <v>591</v>
      </c>
      <c r="M230" s="81" t="str">
        <f>"#0"&amp;K229&amp;"のチェックコード"</f>
        <v>#0220のチェックコード</v>
      </c>
      <c r="N230" s="74"/>
      <c r="O230" s="74"/>
      <c r="P230" s="81" t="s">
        <v>69</v>
      </c>
      <c r="Q230" s="75">
        <v>2</v>
      </c>
      <c r="R230" s="75" t="s">
        <v>594</v>
      </c>
      <c r="S230" s="76"/>
      <c r="T230" s="82" t="s">
        <v>349</v>
      </c>
      <c r="U230" s="70"/>
      <c r="V230" s="74"/>
      <c r="W230" s="79" t="s">
        <v>269</v>
      </c>
    </row>
    <row r="231" spans="3:25" x14ac:dyDescent="0.2">
      <c r="C231" s="127"/>
      <c r="D231" s="123"/>
      <c r="E231" s="115" t="s">
        <v>121</v>
      </c>
      <c r="F231" s="115" t="s">
        <v>471</v>
      </c>
      <c r="G231" s="102">
        <f t="shared" si="7"/>
        <v>222</v>
      </c>
      <c r="H231" s="102" t="s">
        <v>243</v>
      </c>
      <c r="I231" s="102"/>
      <c r="J231" s="97"/>
      <c r="K231" s="72">
        <f t="shared" si="6"/>
        <v>222</v>
      </c>
      <c r="L231" s="73" t="s">
        <v>766</v>
      </c>
      <c r="M231" s="81" t="s">
        <v>782</v>
      </c>
      <c r="N231" s="74"/>
      <c r="O231" s="94" t="s">
        <v>279</v>
      </c>
      <c r="P231" s="81" t="s">
        <v>81</v>
      </c>
      <c r="Q231" s="75">
        <v>15</v>
      </c>
      <c r="R231" s="75" t="s">
        <v>594</v>
      </c>
      <c r="S231" s="76"/>
      <c r="T231" s="82" t="s">
        <v>349</v>
      </c>
      <c r="U231" s="70" t="s">
        <v>268</v>
      </c>
      <c r="V231" s="94" t="s">
        <v>350</v>
      </c>
      <c r="W231" s="79" t="s">
        <v>269</v>
      </c>
      <c r="Y231" s="48" t="s">
        <v>541</v>
      </c>
    </row>
    <row r="232" spans="3:25" x14ac:dyDescent="0.2">
      <c r="C232" s="126"/>
      <c r="D232" s="117"/>
      <c r="E232" s="78"/>
      <c r="F232" s="78"/>
      <c r="G232" s="102">
        <f t="shared" si="7"/>
        <v>223</v>
      </c>
      <c r="H232" s="70" t="str">
        <f>"Check code of #0"&amp;G231</f>
        <v>Check code of #0222</v>
      </c>
      <c r="I232" s="70"/>
      <c r="J232" s="71" t="s">
        <v>590</v>
      </c>
      <c r="K232" s="72">
        <f t="shared" si="6"/>
        <v>223</v>
      </c>
      <c r="L232" s="73" t="s">
        <v>591</v>
      </c>
      <c r="M232" s="81" t="str">
        <f>"#0"&amp;K231&amp;"のチェックコード"</f>
        <v>#0222のチェックコード</v>
      </c>
      <c r="N232" s="74"/>
      <c r="O232" s="74"/>
      <c r="P232" s="81" t="s">
        <v>69</v>
      </c>
      <c r="Q232" s="75">
        <v>2</v>
      </c>
      <c r="R232" s="75" t="s">
        <v>594</v>
      </c>
      <c r="S232" s="76"/>
      <c r="T232" s="82" t="s">
        <v>349</v>
      </c>
      <c r="U232" s="70"/>
      <c r="V232" s="74"/>
      <c r="W232" s="79" t="s">
        <v>269</v>
      </c>
    </row>
    <row r="233" spans="3:25" x14ac:dyDescent="0.2">
      <c r="C233" s="127"/>
      <c r="D233" s="123"/>
      <c r="E233" s="115" t="s">
        <v>118</v>
      </c>
      <c r="F233" s="115" t="s">
        <v>471</v>
      </c>
      <c r="G233" s="102">
        <f t="shared" si="7"/>
        <v>224</v>
      </c>
      <c r="H233" s="102" t="s">
        <v>243</v>
      </c>
      <c r="I233" s="102"/>
      <c r="J233" s="97"/>
      <c r="K233" s="72">
        <f t="shared" si="6"/>
        <v>224</v>
      </c>
      <c r="L233" s="73" t="s">
        <v>766</v>
      </c>
      <c r="M233" s="81" t="s">
        <v>783</v>
      </c>
      <c r="N233" s="74"/>
      <c r="O233" s="94" t="s">
        <v>279</v>
      </c>
      <c r="P233" s="81" t="s">
        <v>81</v>
      </c>
      <c r="Q233" s="75">
        <v>15</v>
      </c>
      <c r="R233" s="75" t="s">
        <v>594</v>
      </c>
      <c r="S233" s="76"/>
      <c r="T233" s="82" t="s">
        <v>349</v>
      </c>
      <c r="U233" s="70" t="s">
        <v>268</v>
      </c>
      <c r="V233" s="94" t="s">
        <v>350</v>
      </c>
      <c r="W233" s="79" t="s">
        <v>269</v>
      </c>
      <c r="Y233" s="48" t="s">
        <v>542</v>
      </c>
    </row>
    <row r="234" spans="3:25" x14ac:dyDescent="0.2">
      <c r="C234" s="126"/>
      <c r="D234" s="117"/>
      <c r="E234" s="78"/>
      <c r="F234" s="78"/>
      <c r="G234" s="102">
        <f t="shared" si="7"/>
        <v>225</v>
      </c>
      <c r="H234" s="70" t="str">
        <f>"Check code of #0"&amp;G233</f>
        <v>Check code of #0224</v>
      </c>
      <c r="I234" s="70"/>
      <c r="J234" s="71" t="s">
        <v>590</v>
      </c>
      <c r="K234" s="72">
        <f t="shared" si="6"/>
        <v>225</v>
      </c>
      <c r="L234" s="73" t="s">
        <v>591</v>
      </c>
      <c r="M234" s="81" t="str">
        <f>"#0"&amp;K233&amp;"のチェックコード"</f>
        <v>#0224のチェックコード</v>
      </c>
      <c r="N234" s="74"/>
      <c r="O234" s="74"/>
      <c r="P234" s="81" t="s">
        <v>69</v>
      </c>
      <c r="Q234" s="75">
        <v>2</v>
      </c>
      <c r="R234" s="75" t="s">
        <v>594</v>
      </c>
      <c r="S234" s="76"/>
      <c r="T234" s="82" t="s">
        <v>349</v>
      </c>
      <c r="U234" s="70"/>
      <c r="V234" s="70"/>
      <c r="W234" s="79" t="s">
        <v>269</v>
      </c>
    </row>
    <row r="235" spans="3:25" x14ac:dyDescent="0.2">
      <c r="C235" s="127"/>
      <c r="D235" s="125" t="s">
        <v>219</v>
      </c>
      <c r="E235" s="115" t="s">
        <v>119</v>
      </c>
      <c r="F235" s="115" t="s">
        <v>51</v>
      </c>
      <c r="G235" s="102">
        <f t="shared" si="7"/>
        <v>226</v>
      </c>
      <c r="H235" s="102" t="s">
        <v>220</v>
      </c>
      <c r="I235" s="102"/>
      <c r="J235" s="97"/>
      <c r="K235" s="72">
        <f t="shared" si="6"/>
        <v>226</v>
      </c>
      <c r="L235" s="73" t="s">
        <v>591</v>
      </c>
      <c r="M235" s="81" t="s">
        <v>784</v>
      </c>
      <c r="N235" s="74"/>
      <c r="O235" s="74"/>
      <c r="P235" s="81" t="s">
        <v>114</v>
      </c>
      <c r="Q235" s="75">
        <v>8</v>
      </c>
      <c r="R235" s="75" t="s">
        <v>594</v>
      </c>
      <c r="S235" s="76"/>
      <c r="T235" s="82" t="s">
        <v>349</v>
      </c>
      <c r="U235" s="70" t="s">
        <v>268</v>
      </c>
      <c r="V235" s="70"/>
      <c r="W235" s="79" t="s">
        <v>269</v>
      </c>
      <c r="Y235" s="45" t="s">
        <v>543</v>
      </c>
    </row>
    <row r="236" spans="3:25" x14ac:dyDescent="0.2">
      <c r="C236" s="126"/>
      <c r="D236" s="117"/>
      <c r="E236" s="78"/>
      <c r="F236" s="78"/>
      <c r="G236" s="102">
        <f t="shared" si="7"/>
        <v>227</v>
      </c>
      <c r="H236" s="70" t="str">
        <f>"Check code of #0"&amp;G235</f>
        <v>Check code of #0226</v>
      </c>
      <c r="I236" s="70"/>
      <c r="J236" s="71" t="s">
        <v>590</v>
      </c>
      <c r="K236" s="72">
        <f t="shared" si="6"/>
        <v>227</v>
      </c>
      <c r="L236" s="73" t="s">
        <v>591</v>
      </c>
      <c r="M236" s="81" t="str">
        <f>"#0"&amp;K235&amp;"のチェックコード"</f>
        <v>#0226のチェックコード</v>
      </c>
      <c r="N236" s="74"/>
      <c r="O236" s="74"/>
      <c r="P236" s="81" t="s">
        <v>69</v>
      </c>
      <c r="Q236" s="75">
        <v>2</v>
      </c>
      <c r="R236" s="75" t="s">
        <v>594</v>
      </c>
      <c r="S236" s="76"/>
      <c r="T236" s="82" t="s">
        <v>349</v>
      </c>
      <c r="U236" s="70"/>
      <c r="V236" s="70"/>
      <c r="W236" s="79" t="s">
        <v>269</v>
      </c>
    </row>
    <row r="237" spans="3:25" x14ac:dyDescent="0.2">
      <c r="C237" s="127"/>
      <c r="D237" s="123"/>
      <c r="E237" s="115" t="s">
        <v>120</v>
      </c>
      <c r="F237" s="115" t="s">
        <v>51</v>
      </c>
      <c r="G237" s="102">
        <f t="shared" si="7"/>
        <v>228</v>
      </c>
      <c r="H237" s="102" t="s">
        <v>221</v>
      </c>
      <c r="I237" s="102"/>
      <c r="J237" s="97"/>
      <c r="K237" s="72">
        <f t="shared" si="6"/>
        <v>228</v>
      </c>
      <c r="L237" s="73" t="s">
        <v>766</v>
      </c>
      <c r="M237" s="81" t="s">
        <v>785</v>
      </c>
      <c r="N237" s="74"/>
      <c r="O237" s="74"/>
      <c r="P237" s="81" t="s">
        <v>81</v>
      </c>
      <c r="Q237" s="75" t="s">
        <v>51</v>
      </c>
      <c r="R237" s="75" t="s">
        <v>594</v>
      </c>
      <c r="S237" s="76"/>
      <c r="T237" s="82" t="s">
        <v>349</v>
      </c>
      <c r="U237" s="70" t="s">
        <v>268</v>
      </c>
      <c r="V237" s="70"/>
      <c r="W237" s="79" t="s">
        <v>269</v>
      </c>
      <c r="Y237" s="48" t="s">
        <v>545</v>
      </c>
    </row>
    <row r="238" spans="3:25" x14ac:dyDescent="0.2">
      <c r="C238" s="126"/>
      <c r="D238" s="117"/>
      <c r="E238" s="78"/>
      <c r="F238" s="78"/>
      <c r="G238" s="102">
        <f t="shared" si="7"/>
        <v>229</v>
      </c>
      <c r="H238" s="70" t="str">
        <f>"Check code of #0"&amp;G237</f>
        <v>Check code of #0228</v>
      </c>
      <c r="I238" s="70"/>
      <c r="J238" s="71" t="s">
        <v>590</v>
      </c>
      <c r="K238" s="72">
        <f t="shared" si="6"/>
        <v>229</v>
      </c>
      <c r="L238" s="73" t="s">
        <v>591</v>
      </c>
      <c r="M238" s="81" t="str">
        <f>"#0"&amp;K237&amp;"のチェックコード"</f>
        <v>#0228のチェックコード</v>
      </c>
      <c r="N238" s="74"/>
      <c r="O238" s="74"/>
      <c r="P238" s="81" t="s">
        <v>69</v>
      </c>
      <c r="Q238" s="75">
        <v>2</v>
      </c>
      <c r="R238" s="75" t="s">
        <v>594</v>
      </c>
      <c r="S238" s="76"/>
      <c r="T238" s="82" t="s">
        <v>349</v>
      </c>
      <c r="U238" s="70"/>
      <c r="V238" s="70"/>
      <c r="W238" s="79" t="s">
        <v>269</v>
      </c>
    </row>
    <row r="239" spans="3:25" x14ac:dyDescent="0.2">
      <c r="C239" s="127"/>
      <c r="D239" s="123"/>
      <c r="E239" s="115" t="s">
        <v>116</v>
      </c>
      <c r="F239" s="115" t="s">
        <v>51</v>
      </c>
      <c r="G239" s="102">
        <f t="shared" si="7"/>
        <v>230</v>
      </c>
      <c r="H239" s="102" t="s">
        <v>222</v>
      </c>
      <c r="I239" s="102"/>
      <c r="J239" s="97"/>
      <c r="K239" s="72">
        <f t="shared" si="6"/>
        <v>230</v>
      </c>
      <c r="L239" s="73" t="s">
        <v>766</v>
      </c>
      <c r="M239" s="81" t="s">
        <v>786</v>
      </c>
      <c r="N239" s="74"/>
      <c r="O239" s="74"/>
      <c r="P239" s="81" t="s">
        <v>81</v>
      </c>
      <c r="Q239" s="75" t="s">
        <v>51</v>
      </c>
      <c r="R239" s="75" t="s">
        <v>594</v>
      </c>
      <c r="S239" s="76"/>
      <c r="T239" s="82" t="s">
        <v>349</v>
      </c>
      <c r="U239" s="70" t="s">
        <v>268</v>
      </c>
      <c r="V239" s="70"/>
      <c r="W239" s="79" t="s">
        <v>269</v>
      </c>
      <c r="Y239" s="48" t="s">
        <v>546</v>
      </c>
    </row>
    <row r="240" spans="3:25" x14ac:dyDescent="0.2">
      <c r="C240" s="126"/>
      <c r="D240" s="117"/>
      <c r="E240" s="78"/>
      <c r="F240" s="78"/>
      <c r="G240" s="102">
        <f t="shared" si="7"/>
        <v>231</v>
      </c>
      <c r="H240" s="70" t="str">
        <f>"Check code of #0"&amp;G239</f>
        <v>Check code of #0230</v>
      </c>
      <c r="I240" s="70"/>
      <c r="J240" s="71" t="s">
        <v>590</v>
      </c>
      <c r="K240" s="72">
        <f t="shared" si="6"/>
        <v>231</v>
      </c>
      <c r="L240" s="73" t="s">
        <v>591</v>
      </c>
      <c r="M240" s="81" t="str">
        <f>"#0"&amp;K239&amp;"のチェックコード"</f>
        <v>#0230のチェックコード</v>
      </c>
      <c r="N240" s="74"/>
      <c r="O240" s="74"/>
      <c r="P240" s="81" t="s">
        <v>69</v>
      </c>
      <c r="Q240" s="75">
        <v>2</v>
      </c>
      <c r="R240" s="75" t="s">
        <v>594</v>
      </c>
      <c r="S240" s="76"/>
      <c r="T240" s="82" t="s">
        <v>349</v>
      </c>
      <c r="U240" s="70"/>
      <c r="V240" s="70"/>
      <c r="W240" s="79" t="s">
        <v>269</v>
      </c>
    </row>
    <row r="241" spans="3:25" x14ac:dyDescent="0.2">
      <c r="C241" s="127"/>
      <c r="D241" s="123"/>
      <c r="E241" s="115" t="s">
        <v>117</v>
      </c>
      <c r="F241" s="115" t="s">
        <v>51</v>
      </c>
      <c r="G241" s="102">
        <f t="shared" si="7"/>
        <v>232</v>
      </c>
      <c r="H241" s="102" t="s">
        <v>223</v>
      </c>
      <c r="I241" s="102"/>
      <c r="J241" s="97"/>
      <c r="K241" s="72">
        <f t="shared" si="6"/>
        <v>232</v>
      </c>
      <c r="L241" s="73" t="s">
        <v>766</v>
      </c>
      <c r="M241" s="81" t="s">
        <v>787</v>
      </c>
      <c r="N241" s="74"/>
      <c r="O241" s="74"/>
      <c r="P241" s="81" t="s">
        <v>81</v>
      </c>
      <c r="Q241" s="75" t="s">
        <v>51</v>
      </c>
      <c r="R241" s="75" t="s">
        <v>594</v>
      </c>
      <c r="S241" s="76"/>
      <c r="T241" s="82" t="s">
        <v>349</v>
      </c>
      <c r="U241" s="70" t="s">
        <v>268</v>
      </c>
      <c r="V241" s="70"/>
      <c r="W241" s="79" t="s">
        <v>269</v>
      </c>
      <c r="Y241" s="47" t="s">
        <v>544</v>
      </c>
    </row>
    <row r="242" spans="3:25" x14ac:dyDescent="0.2">
      <c r="C242" s="126"/>
      <c r="D242" s="117"/>
      <c r="E242" s="78"/>
      <c r="F242" s="78"/>
      <c r="G242" s="102">
        <f t="shared" si="7"/>
        <v>233</v>
      </c>
      <c r="H242" s="70" t="str">
        <f>"Check code of #0"&amp;G241</f>
        <v>Check code of #0232</v>
      </c>
      <c r="I242" s="70"/>
      <c r="J242" s="71" t="s">
        <v>590</v>
      </c>
      <c r="K242" s="72">
        <f t="shared" si="6"/>
        <v>233</v>
      </c>
      <c r="L242" s="73" t="s">
        <v>591</v>
      </c>
      <c r="M242" s="81" t="str">
        <f>"#0"&amp;K241&amp;"のチェックコード"</f>
        <v>#0232のチェックコード</v>
      </c>
      <c r="N242" s="74"/>
      <c r="O242" s="74"/>
      <c r="P242" s="81" t="s">
        <v>69</v>
      </c>
      <c r="Q242" s="75">
        <v>2</v>
      </c>
      <c r="R242" s="75" t="s">
        <v>594</v>
      </c>
      <c r="S242" s="76"/>
      <c r="T242" s="82" t="s">
        <v>349</v>
      </c>
      <c r="U242" s="70"/>
      <c r="V242" s="70"/>
      <c r="W242" s="79" t="s">
        <v>269</v>
      </c>
    </row>
    <row r="243" spans="3:25" x14ac:dyDescent="0.2">
      <c r="C243" s="127"/>
      <c r="D243" s="123"/>
      <c r="E243" s="115" t="s">
        <v>121</v>
      </c>
      <c r="F243" s="115" t="s">
        <v>51</v>
      </c>
      <c r="G243" s="102">
        <f t="shared" si="7"/>
        <v>234</v>
      </c>
      <c r="H243" s="102" t="s">
        <v>224</v>
      </c>
      <c r="I243" s="102"/>
      <c r="J243" s="97"/>
      <c r="K243" s="72">
        <f t="shared" si="6"/>
        <v>234</v>
      </c>
      <c r="L243" s="73" t="s">
        <v>766</v>
      </c>
      <c r="M243" s="81" t="s">
        <v>788</v>
      </c>
      <c r="N243" s="74"/>
      <c r="O243" s="74"/>
      <c r="P243" s="81" t="s">
        <v>81</v>
      </c>
      <c r="Q243" s="75" t="s">
        <v>51</v>
      </c>
      <c r="R243" s="75" t="s">
        <v>594</v>
      </c>
      <c r="S243" s="76"/>
      <c r="T243" s="82" t="s">
        <v>349</v>
      </c>
      <c r="U243" s="70" t="s">
        <v>268</v>
      </c>
      <c r="V243" s="70"/>
      <c r="W243" s="79" t="s">
        <v>269</v>
      </c>
      <c r="Y243" s="48" t="s">
        <v>547</v>
      </c>
    </row>
    <row r="244" spans="3:25" x14ac:dyDescent="0.2">
      <c r="C244" s="126"/>
      <c r="D244" s="117"/>
      <c r="E244" s="78"/>
      <c r="F244" s="78"/>
      <c r="G244" s="102">
        <f t="shared" si="7"/>
        <v>235</v>
      </c>
      <c r="H244" s="70" t="str">
        <f>"Check code of #0"&amp;G243</f>
        <v>Check code of #0234</v>
      </c>
      <c r="I244" s="70"/>
      <c r="J244" s="71" t="s">
        <v>590</v>
      </c>
      <c r="K244" s="72">
        <f t="shared" si="6"/>
        <v>235</v>
      </c>
      <c r="L244" s="73" t="s">
        <v>591</v>
      </c>
      <c r="M244" s="81" t="str">
        <f>"#0"&amp;K243&amp;"のチェックコード"</f>
        <v>#0234のチェックコード</v>
      </c>
      <c r="N244" s="74"/>
      <c r="O244" s="74"/>
      <c r="P244" s="81" t="s">
        <v>69</v>
      </c>
      <c r="Q244" s="75">
        <v>2</v>
      </c>
      <c r="R244" s="75" t="s">
        <v>594</v>
      </c>
      <c r="S244" s="76"/>
      <c r="T244" s="82" t="s">
        <v>349</v>
      </c>
      <c r="U244" s="70"/>
      <c r="V244" s="70"/>
      <c r="W244" s="79" t="s">
        <v>269</v>
      </c>
    </row>
    <row r="245" spans="3:25" x14ac:dyDescent="0.2">
      <c r="C245" s="127"/>
      <c r="D245" s="123"/>
      <c r="E245" s="115" t="s">
        <v>118</v>
      </c>
      <c r="F245" s="115" t="s">
        <v>51</v>
      </c>
      <c r="G245" s="102">
        <f t="shared" si="7"/>
        <v>236</v>
      </c>
      <c r="H245" s="102" t="s">
        <v>224</v>
      </c>
      <c r="I245" s="102"/>
      <c r="J245" s="97"/>
      <c r="K245" s="72">
        <f t="shared" si="6"/>
        <v>236</v>
      </c>
      <c r="L245" s="73" t="s">
        <v>766</v>
      </c>
      <c r="M245" s="81" t="s">
        <v>789</v>
      </c>
      <c r="N245" s="74"/>
      <c r="O245" s="74"/>
      <c r="P245" s="81" t="s">
        <v>81</v>
      </c>
      <c r="Q245" s="75" t="s">
        <v>51</v>
      </c>
      <c r="R245" s="75" t="s">
        <v>594</v>
      </c>
      <c r="S245" s="76"/>
      <c r="T245" s="82" t="s">
        <v>349</v>
      </c>
      <c r="U245" s="70" t="s">
        <v>268</v>
      </c>
      <c r="V245" s="70"/>
      <c r="W245" s="79" t="s">
        <v>269</v>
      </c>
      <c r="Y245" s="48" t="s">
        <v>548</v>
      </c>
    </row>
    <row r="246" spans="3:25" x14ac:dyDescent="0.2">
      <c r="C246" s="77"/>
      <c r="D246" s="78"/>
      <c r="E246" s="117"/>
      <c r="F246" s="117"/>
      <c r="G246" s="102">
        <f t="shared" si="7"/>
        <v>237</v>
      </c>
      <c r="H246" s="70" t="str">
        <f>"Check code of #0"&amp;G245</f>
        <v>Check code of #0236</v>
      </c>
      <c r="I246" s="70"/>
      <c r="J246" s="71" t="s">
        <v>590</v>
      </c>
      <c r="K246" s="72">
        <f t="shared" si="6"/>
        <v>237</v>
      </c>
      <c r="L246" s="73" t="s">
        <v>591</v>
      </c>
      <c r="M246" s="81" t="str">
        <f>"#0"&amp;K245&amp;"のチェックコード"</f>
        <v>#0236のチェックコード</v>
      </c>
      <c r="N246" s="74"/>
      <c r="O246" s="74"/>
      <c r="P246" s="81" t="s">
        <v>69</v>
      </c>
      <c r="Q246" s="75">
        <v>2</v>
      </c>
      <c r="R246" s="75" t="s">
        <v>594</v>
      </c>
      <c r="S246" s="76"/>
      <c r="T246" s="82" t="s">
        <v>349</v>
      </c>
      <c r="U246" s="70"/>
      <c r="V246" s="70"/>
      <c r="W246" s="79" t="s">
        <v>269</v>
      </c>
    </row>
    <row r="247" spans="3:25" x14ac:dyDescent="0.2">
      <c r="C247" s="128" t="s">
        <v>345</v>
      </c>
      <c r="D247" s="115" t="s">
        <v>65</v>
      </c>
      <c r="E247" s="125" t="s">
        <v>122</v>
      </c>
      <c r="F247" s="115" t="s">
        <v>45</v>
      </c>
      <c r="G247" s="102">
        <f t="shared" si="7"/>
        <v>238</v>
      </c>
      <c r="H247" s="102" t="s">
        <v>156</v>
      </c>
      <c r="I247" s="102"/>
      <c r="J247" s="97"/>
      <c r="K247" s="72">
        <f t="shared" si="6"/>
        <v>238</v>
      </c>
      <c r="L247" s="73" t="s">
        <v>598</v>
      </c>
      <c r="M247" s="81" t="s">
        <v>790</v>
      </c>
      <c r="N247" s="74"/>
      <c r="O247" s="74"/>
      <c r="P247" s="81" t="s">
        <v>72</v>
      </c>
      <c r="Q247" s="75">
        <v>255</v>
      </c>
      <c r="R247" s="75" t="s">
        <v>594</v>
      </c>
      <c r="S247" s="76"/>
      <c r="T247" s="82" t="s">
        <v>349</v>
      </c>
      <c r="U247" s="70" t="s">
        <v>268</v>
      </c>
      <c r="V247" s="70"/>
      <c r="W247" s="79" t="s">
        <v>269</v>
      </c>
      <c r="Y247" s="48" t="s">
        <v>549</v>
      </c>
    </row>
    <row r="248" spans="3:25" x14ac:dyDescent="0.2">
      <c r="C248" s="126"/>
      <c r="D248" s="117"/>
      <c r="E248" s="117"/>
      <c r="F248" s="117"/>
      <c r="G248" s="102">
        <f t="shared" si="7"/>
        <v>239</v>
      </c>
      <c r="H248" s="70" t="str">
        <f>"Check code of #0"&amp;G247</f>
        <v>Check code of #0238</v>
      </c>
      <c r="I248" s="70"/>
      <c r="J248" s="71" t="s">
        <v>590</v>
      </c>
      <c r="K248" s="72">
        <f t="shared" si="6"/>
        <v>239</v>
      </c>
      <c r="L248" s="73" t="s">
        <v>591</v>
      </c>
      <c r="M248" s="81" t="str">
        <f>"#0"&amp;K247&amp;"のチェックコード"</f>
        <v>#0238のチェックコード</v>
      </c>
      <c r="N248" s="74"/>
      <c r="O248" s="74"/>
      <c r="P248" s="81" t="s">
        <v>69</v>
      </c>
      <c r="Q248" s="75">
        <v>2</v>
      </c>
      <c r="R248" s="75" t="s">
        <v>594</v>
      </c>
      <c r="S248" s="76"/>
      <c r="T248" s="82" t="s">
        <v>349</v>
      </c>
      <c r="U248" s="70"/>
      <c r="V248" s="70"/>
      <c r="W248" s="79" t="s">
        <v>269</v>
      </c>
    </row>
    <row r="249" spans="3:25" x14ac:dyDescent="0.2">
      <c r="C249" s="127"/>
      <c r="D249" s="123"/>
      <c r="E249" s="123"/>
      <c r="F249" s="123"/>
      <c r="G249" s="102">
        <f t="shared" si="7"/>
        <v>240</v>
      </c>
      <c r="H249" s="102" t="s">
        <v>157</v>
      </c>
      <c r="I249" s="102"/>
      <c r="J249" s="97"/>
      <c r="K249" s="72">
        <f t="shared" si="6"/>
        <v>240</v>
      </c>
      <c r="L249" s="73" t="s">
        <v>715</v>
      </c>
      <c r="M249" s="81" t="str">
        <f>"#0"&amp;K247&amp;"の割合（%）"</f>
        <v>#0238の割合（%）</v>
      </c>
      <c r="N249" s="74"/>
      <c r="O249" s="74"/>
      <c r="P249" s="81" t="s">
        <v>77</v>
      </c>
      <c r="Q249" s="75">
        <v>5</v>
      </c>
      <c r="R249" s="75" t="s">
        <v>594</v>
      </c>
      <c r="S249" s="76" t="s">
        <v>791</v>
      </c>
      <c r="T249" s="82" t="s">
        <v>349</v>
      </c>
      <c r="U249" s="70" t="s">
        <v>268</v>
      </c>
      <c r="V249" s="70"/>
      <c r="W249" s="79" t="s">
        <v>269</v>
      </c>
      <c r="Y249" s="45" t="s">
        <v>550</v>
      </c>
    </row>
    <row r="250" spans="3:25" x14ac:dyDescent="0.2">
      <c r="C250" s="126"/>
      <c r="D250" s="117"/>
      <c r="E250" s="78"/>
      <c r="F250" s="117"/>
      <c r="G250" s="102">
        <f t="shared" si="7"/>
        <v>241</v>
      </c>
      <c r="H250" s="70" t="str">
        <f>"Check code of #0"&amp;G249</f>
        <v>Check code of #0240</v>
      </c>
      <c r="I250" s="70"/>
      <c r="J250" s="71" t="s">
        <v>590</v>
      </c>
      <c r="K250" s="72">
        <f t="shared" si="6"/>
        <v>241</v>
      </c>
      <c r="L250" s="73" t="s">
        <v>591</v>
      </c>
      <c r="M250" s="81" t="str">
        <f>"#0"&amp;K249&amp;"のチェックコード"</f>
        <v>#0240のチェックコード</v>
      </c>
      <c r="N250" s="74"/>
      <c r="O250" s="74"/>
      <c r="P250" s="81" t="s">
        <v>69</v>
      </c>
      <c r="Q250" s="75">
        <v>2</v>
      </c>
      <c r="R250" s="75" t="s">
        <v>594</v>
      </c>
      <c r="S250" s="76"/>
      <c r="T250" s="82" t="s">
        <v>349</v>
      </c>
      <c r="U250" s="70"/>
      <c r="V250" s="70"/>
      <c r="W250" s="79" t="s">
        <v>269</v>
      </c>
    </row>
    <row r="251" spans="3:25" x14ac:dyDescent="0.2">
      <c r="C251" s="127"/>
      <c r="D251" s="123"/>
      <c r="E251" s="125" t="s">
        <v>123</v>
      </c>
      <c r="F251" s="123"/>
      <c r="G251" s="102">
        <f t="shared" si="7"/>
        <v>242</v>
      </c>
      <c r="H251" s="102" t="s">
        <v>158</v>
      </c>
      <c r="I251" s="102"/>
      <c r="J251" s="97"/>
      <c r="K251" s="72">
        <f t="shared" si="6"/>
        <v>242</v>
      </c>
      <c r="L251" s="73" t="s">
        <v>598</v>
      </c>
      <c r="M251" s="81" t="s">
        <v>792</v>
      </c>
      <c r="N251" s="74"/>
      <c r="O251" s="74"/>
      <c r="P251" s="81" t="s">
        <v>72</v>
      </c>
      <c r="Q251" s="75">
        <v>255</v>
      </c>
      <c r="R251" s="75" t="s">
        <v>594</v>
      </c>
      <c r="S251" s="76"/>
      <c r="T251" s="82" t="s">
        <v>349</v>
      </c>
      <c r="U251" s="70" t="s">
        <v>268</v>
      </c>
      <c r="V251" s="70"/>
      <c r="W251" s="79" t="s">
        <v>269</v>
      </c>
    </row>
    <row r="252" spans="3:25" x14ac:dyDescent="0.2">
      <c r="C252" s="126"/>
      <c r="D252" s="117"/>
      <c r="E252" s="117"/>
      <c r="F252" s="117"/>
      <c r="G252" s="102">
        <f t="shared" si="7"/>
        <v>243</v>
      </c>
      <c r="H252" s="70" t="str">
        <f>"Check code of #0"&amp;G251</f>
        <v>Check code of #0242</v>
      </c>
      <c r="I252" s="70"/>
      <c r="J252" s="71" t="s">
        <v>590</v>
      </c>
      <c r="K252" s="72">
        <f t="shared" si="6"/>
        <v>243</v>
      </c>
      <c r="L252" s="73" t="s">
        <v>591</v>
      </c>
      <c r="M252" s="81" t="str">
        <f>"#0"&amp;K251&amp;"のチェックコード"</f>
        <v>#0242のチェックコード</v>
      </c>
      <c r="N252" s="74"/>
      <c r="O252" s="74"/>
      <c r="P252" s="81" t="s">
        <v>69</v>
      </c>
      <c r="Q252" s="75">
        <v>2</v>
      </c>
      <c r="R252" s="75" t="s">
        <v>594</v>
      </c>
      <c r="S252" s="76"/>
      <c r="T252" s="82" t="s">
        <v>349</v>
      </c>
      <c r="U252" s="70"/>
      <c r="V252" s="70"/>
      <c r="W252" s="79" t="s">
        <v>269</v>
      </c>
    </row>
    <row r="253" spans="3:25" x14ac:dyDescent="0.2">
      <c r="C253" s="127"/>
      <c r="D253" s="123"/>
      <c r="E253" s="123"/>
      <c r="F253" s="123"/>
      <c r="G253" s="102">
        <f t="shared" si="7"/>
        <v>244</v>
      </c>
      <c r="H253" s="102" t="s">
        <v>159</v>
      </c>
      <c r="I253" s="102"/>
      <c r="J253" s="97"/>
      <c r="K253" s="72">
        <f t="shared" si="6"/>
        <v>244</v>
      </c>
      <c r="L253" s="73" t="s">
        <v>715</v>
      </c>
      <c r="M253" s="81" t="str">
        <f>"#0"&amp;K251&amp;"の割合（%）"</f>
        <v>#0242の割合（%）</v>
      </c>
      <c r="N253" s="74"/>
      <c r="O253" s="74"/>
      <c r="P253" s="81" t="s">
        <v>77</v>
      </c>
      <c r="Q253" s="75">
        <v>5</v>
      </c>
      <c r="R253" s="75" t="s">
        <v>594</v>
      </c>
      <c r="S253" s="76" t="s">
        <v>791</v>
      </c>
      <c r="T253" s="82" t="s">
        <v>349</v>
      </c>
      <c r="U253" s="70" t="s">
        <v>268</v>
      </c>
      <c r="V253" s="70"/>
      <c r="W253" s="79" t="s">
        <v>269</v>
      </c>
    </row>
    <row r="254" spans="3:25" x14ac:dyDescent="0.2">
      <c r="C254" s="126"/>
      <c r="D254" s="117"/>
      <c r="E254" s="78"/>
      <c r="F254" s="117"/>
      <c r="G254" s="102">
        <f t="shared" si="7"/>
        <v>245</v>
      </c>
      <c r="H254" s="70" t="str">
        <f>"Check code of #0"&amp;G253</f>
        <v>Check code of #0244</v>
      </c>
      <c r="I254" s="70"/>
      <c r="J254" s="71" t="s">
        <v>590</v>
      </c>
      <c r="K254" s="72">
        <f t="shared" si="6"/>
        <v>245</v>
      </c>
      <c r="L254" s="73" t="s">
        <v>591</v>
      </c>
      <c r="M254" s="81" t="str">
        <f>"#0"&amp;K253&amp;"のチェックコード"</f>
        <v>#0244のチェックコード</v>
      </c>
      <c r="N254" s="74"/>
      <c r="O254" s="74"/>
      <c r="P254" s="81" t="s">
        <v>69</v>
      </c>
      <c r="Q254" s="75">
        <v>2</v>
      </c>
      <c r="R254" s="75" t="s">
        <v>594</v>
      </c>
      <c r="S254" s="76"/>
      <c r="T254" s="82" t="s">
        <v>349</v>
      </c>
      <c r="U254" s="70"/>
      <c r="V254" s="70"/>
      <c r="W254" s="79" t="s">
        <v>269</v>
      </c>
    </row>
    <row r="255" spans="3:25" x14ac:dyDescent="0.2">
      <c r="C255" s="127"/>
      <c r="D255" s="123"/>
      <c r="E255" s="125" t="s">
        <v>124</v>
      </c>
      <c r="F255" s="123"/>
      <c r="G255" s="102">
        <f t="shared" si="7"/>
        <v>246</v>
      </c>
      <c r="H255" s="102" t="s">
        <v>160</v>
      </c>
      <c r="I255" s="102"/>
      <c r="J255" s="97"/>
      <c r="K255" s="72">
        <f t="shared" si="6"/>
        <v>246</v>
      </c>
      <c r="L255" s="73" t="s">
        <v>598</v>
      </c>
      <c r="M255" s="81" t="s">
        <v>793</v>
      </c>
      <c r="N255" s="74"/>
      <c r="O255" s="74"/>
      <c r="P255" s="81" t="s">
        <v>72</v>
      </c>
      <c r="Q255" s="75">
        <v>255</v>
      </c>
      <c r="R255" s="75" t="s">
        <v>594</v>
      </c>
      <c r="S255" s="76"/>
      <c r="T255" s="82" t="s">
        <v>349</v>
      </c>
      <c r="U255" s="70" t="s">
        <v>268</v>
      </c>
      <c r="V255" s="70"/>
      <c r="W255" s="79" t="s">
        <v>269</v>
      </c>
    </row>
    <row r="256" spans="3:25" x14ac:dyDescent="0.2">
      <c r="C256" s="126"/>
      <c r="D256" s="117"/>
      <c r="E256" s="117"/>
      <c r="F256" s="117"/>
      <c r="G256" s="102">
        <f t="shared" si="7"/>
        <v>247</v>
      </c>
      <c r="H256" s="70" t="str">
        <f>"Check code of #0"&amp;G255</f>
        <v>Check code of #0246</v>
      </c>
      <c r="I256" s="70"/>
      <c r="J256" s="71" t="s">
        <v>590</v>
      </c>
      <c r="K256" s="72">
        <f t="shared" si="6"/>
        <v>247</v>
      </c>
      <c r="L256" s="73" t="s">
        <v>591</v>
      </c>
      <c r="M256" s="81" t="str">
        <f>"#0"&amp;K255&amp;"のチェックコード"</f>
        <v>#0246のチェックコード</v>
      </c>
      <c r="N256" s="74"/>
      <c r="O256" s="74"/>
      <c r="P256" s="81" t="s">
        <v>69</v>
      </c>
      <c r="Q256" s="75">
        <v>2</v>
      </c>
      <c r="R256" s="75" t="s">
        <v>594</v>
      </c>
      <c r="S256" s="76"/>
      <c r="T256" s="82" t="s">
        <v>349</v>
      </c>
      <c r="U256" s="70"/>
      <c r="V256" s="70"/>
      <c r="W256" s="79" t="s">
        <v>269</v>
      </c>
    </row>
    <row r="257" spans="3:25" x14ac:dyDescent="0.2">
      <c r="C257" s="127"/>
      <c r="D257" s="123"/>
      <c r="E257" s="123"/>
      <c r="F257" s="123"/>
      <c r="G257" s="102">
        <f t="shared" si="7"/>
        <v>248</v>
      </c>
      <c r="H257" s="102" t="s">
        <v>161</v>
      </c>
      <c r="I257" s="102"/>
      <c r="J257" s="97"/>
      <c r="K257" s="72">
        <f t="shared" si="6"/>
        <v>248</v>
      </c>
      <c r="L257" s="73" t="s">
        <v>715</v>
      </c>
      <c r="M257" s="81" t="str">
        <f>"#0"&amp;K255&amp;"の割合（%）"</f>
        <v>#0246の割合（%）</v>
      </c>
      <c r="N257" s="74"/>
      <c r="O257" s="74"/>
      <c r="P257" s="81" t="s">
        <v>77</v>
      </c>
      <c r="Q257" s="75">
        <v>5</v>
      </c>
      <c r="R257" s="75" t="s">
        <v>594</v>
      </c>
      <c r="S257" s="76" t="s">
        <v>791</v>
      </c>
      <c r="T257" s="82" t="s">
        <v>349</v>
      </c>
      <c r="U257" s="70" t="s">
        <v>268</v>
      </c>
      <c r="V257" s="70"/>
      <c r="W257" s="79" t="s">
        <v>269</v>
      </c>
    </row>
    <row r="258" spans="3:25" x14ac:dyDescent="0.2">
      <c r="C258" s="126"/>
      <c r="D258" s="117"/>
      <c r="E258" s="78"/>
      <c r="F258" s="117"/>
      <c r="G258" s="102">
        <f t="shared" si="7"/>
        <v>249</v>
      </c>
      <c r="H258" s="70" t="str">
        <f>"Check code of #0"&amp;G257</f>
        <v>Check code of #0248</v>
      </c>
      <c r="I258" s="70"/>
      <c r="J258" s="71" t="s">
        <v>590</v>
      </c>
      <c r="K258" s="72">
        <f t="shared" si="6"/>
        <v>249</v>
      </c>
      <c r="L258" s="73" t="s">
        <v>591</v>
      </c>
      <c r="M258" s="81" t="str">
        <f>"#0"&amp;K257&amp;"のチェックコード"</f>
        <v>#0248のチェックコード</v>
      </c>
      <c r="N258" s="74"/>
      <c r="O258" s="74"/>
      <c r="P258" s="81" t="s">
        <v>69</v>
      </c>
      <c r="Q258" s="75">
        <v>2</v>
      </c>
      <c r="R258" s="75" t="s">
        <v>594</v>
      </c>
      <c r="S258" s="76"/>
      <c r="T258" s="82" t="s">
        <v>349</v>
      </c>
      <c r="U258" s="70"/>
      <c r="V258" s="70"/>
      <c r="W258" s="79" t="s">
        <v>269</v>
      </c>
    </row>
    <row r="259" spans="3:25" x14ac:dyDescent="0.2">
      <c r="C259" s="127"/>
      <c r="D259" s="123"/>
      <c r="E259" s="125" t="s">
        <v>125</v>
      </c>
      <c r="F259" s="123"/>
      <c r="G259" s="102">
        <f t="shared" si="7"/>
        <v>250</v>
      </c>
      <c r="H259" s="102" t="s">
        <v>162</v>
      </c>
      <c r="I259" s="102"/>
      <c r="J259" s="97"/>
      <c r="K259" s="72">
        <f t="shared" si="6"/>
        <v>250</v>
      </c>
      <c r="L259" s="73" t="s">
        <v>598</v>
      </c>
      <c r="M259" s="81" t="s">
        <v>794</v>
      </c>
      <c r="N259" s="74"/>
      <c r="O259" s="74"/>
      <c r="P259" s="81" t="s">
        <v>72</v>
      </c>
      <c r="Q259" s="75">
        <v>255</v>
      </c>
      <c r="R259" s="75" t="s">
        <v>594</v>
      </c>
      <c r="S259" s="76"/>
      <c r="T259" s="82" t="s">
        <v>349</v>
      </c>
      <c r="U259" s="70" t="s">
        <v>268</v>
      </c>
      <c r="V259" s="70"/>
      <c r="W259" s="79" t="s">
        <v>269</v>
      </c>
    </row>
    <row r="260" spans="3:25" x14ac:dyDescent="0.2">
      <c r="C260" s="126"/>
      <c r="D260" s="117"/>
      <c r="E260" s="117"/>
      <c r="F260" s="117"/>
      <c r="G260" s="102">
        <f t="shared" si="7"/>
        <v>251</v>
      </c>
      <c r="H260" s="70" t="str">
        <f>"Check code of #0"&amp;G259</f>
        <v>Check code of #0250</v>
      </c>
      <c r="I260" s="70"/>
      <c r="J260" s="71" t="s">
        <v>590</v>
      </c>
      <c r="K260" s="72">
        <f t="shared" si="6"/>
        <v>251</v>
      </c>
      <c r="L260" s="73" t="s">
        <v>591</v>
      </c>
      <c r="M260" s="81" t="str">
        <f>"#0"&amp;K259&amp;"のチェックコード"</f>
        <v>#0250のチェックコード</v>
      </c>
      <c r="N260" s="74"/>
      <c r="O260" s="74"/>
      <c r="P260" s="81" t="s">
        <v>69</v>
      </c>
      <c r="Q260" s="75">
        <v>2</v>
      </c>
      <c r="R260" s="75" t="s">
        <v>594</v>
      </c>
      <c r="S260" s="76"/>
      <c r="T260" s="82" t="s">
        <v>349</v>
      </c>
      <c r="U260" s="70"/>
      <c r="V260" s="70"/>
      <c r="W260" s="79" t="s">
        <v>269</v>
      </c>
    </row>
    <row r="261" spans="3:25" x14ac:dyDescent="0.2">
      <c r="C261" s="127"/>
      <c r="D261" s="123"/>
      <c r="E261" s="123"/>
      <c r="F261" s="123"/>
      <c r="G261" s="102">
        <f t="shared" si="7"/>
        <v>252</v>
      </c>
      <c r="H261" s="102" t="s">
        <v>163</v>
      </c>
      <c r="I261" s="102"/>
      <c r="J261" s="97"/>
      <c r="K261" s="72">
        <f t="shared" si="6"/>
        <v>252</v>
      </c>
      <c r="L261" s="73" t="s">
        <v>715</v>
      </c>
      <c r="M261" s="81" t="str">
        <f>"#0"&amp;K259&amp;"の割合（%）"</f>
        <v>#0250の割合（%）</v>
      </c>
      <c r="N261" s="74"/>
      <c r="O261" s="74"/>
      <c r="P261" s="81" t="s">
        <v>77</v>
      </c>
      <c r="Q261" s="75">
        <v>5</v>
      </c>
      <c r="R261" s="75" t="s">
        <v>594</v>
      </c>
      <c r="S261" s="76" t="s">
        <v>791</v>
      </c>
      <c r="T261" s="82" t="s">
        <v>349</v>
      </c>
      <c r="U261" s="70" t="s">
        <v>268</v>
      </c>
      <c r="V261" s="70"/>
      <c r="W261" s="79" t="s">
        <v>269</v>
      </c>
    </row>
    <row r="262" spans="3:25" x14ac:dyDescent="0.2">
      <c r="C262" s="126"/>
      <c r="D262" s="117"/>
      <c r="E262" s="78"/>
      <c r="F262" s="117"/>
      <c r="G262" s="102">
        <f t="shared" si="7"/>
        <v>253</v>
      </c>
      <c r="H262" s="70" t="str">
        <f>"Check code of #0"&amp;G261</f>
        <v>Check code of #0252</v>
      </c>
      <c r="I262" s="70"/>
      <c r="J262" s="71" t="s">
        <v>590</v>
      </c>
      <c r="K262" s="72">
        <f t="shared" si="6"/>
        <v>253</v>
      </c>
      <c r="L262" s="73" t="s">
        <v>591</v>
      </c>
      <c r="M262" s="81" t="str">
        <f>"#0"&amp;K261&amp;"のチェックコード"</f>
        <v>#0252のチェックコード</v>
      </c>
      <c r="N262" s="74"/>
      <c r="O262" s="74"/>
      <c r="P262" s="81" t="s">
        <v>69</v>
      </c>
      <c r="Q262" s="75">
        <v>2</v>
      </c>
      <c r="R262" s="75" t="s">
        <v>594</v>
      </c>
      <c r="S262" s="76"/>
      <c r="T262" s="82" t="s">
        <v>349</v>
      </c>
      <c r="U262" s="70"/>
      <c r="V262" s="70"/>
      <c r="W262" s="79" t="s">
        <v>269</v>
      </c>
    </row>
    <row r="263" spans="3:25" x14ac:dyDescent="0.2">
      <c r="C263" s="127"/>
      <c r="D263" s="123"/>
      <c r="E263" s="125" t="s">
        <v>126</v>
      </c>
      <c r="F263" s="123"/>
      <c r="G263" s="102">
        <f t="shared" si="7"/>
        <v>254</v>
      </c>
      <c r="H263" s="102" t="s">
        <v>164</v>
      </c>
      <c r="I263" s="102"/>
      <c r="J263" s="97"/>
      <c r="K263" s="72">
        <f t="shared" si="6"/>
        <v>254</v>
      </c>
      <c r="L263" s="73" t="s">
        <v>598</v>
      </c>
      <c r="M263" s="81" t="s">
        <v>795</v>
      </c>
      <c r="N263" s="74"/>
      <c r="O263" s="74"/>
      <c r="P263" s="81" t="s">
        <v>72</v>
      </c>
      <c r="Q263" s="75">
        <v>255</v>
      </c>
      <c r="R263" s="75" t="s">
        <v>594</v>
      </c>
      <c r="S263" s="76"/>
      <c r="T263" s="82" t="s">
        <v>349</v>
      </c>
      <c r="U263" s="70" t="s">
        <v>268</v>
      </c>
      <c r="V263" s="70"/>
      <c r="W263" s="79" t="s">
        <v>269</v>
      </c>
    </row>
    <row r="264" spans="3:25" x14ac:dyDescent="0.2">
      <c r="C264" s="126"/>
      <c r="D264" s="117"/>
      <c r="E264" s="117"/>
      <c r="F264" s="117"/>
      <c r="G264" s="102">
        <f t="shared" si="7"/>
        <v>255</v>
      </c>
      <c r="H264" s="70" t="str">
        <f>"Check code of #0"&amp;G263</f>
        <v>Check code of #0254</v>
      </c>
      <c r="I264" s="70"/>
      <c r="J264" s="71" t="s">
        <v>590</v>
      </c>
      <c r="K264" s="72">
        <f t="shared" si="6"/>
        <v>255</v>
      </c>
      <c r="L264" s="73" t="s">
        <v>591</v>
      </c>
      <c r="M264" s="81" t="str">
        <f>"#0"&amp;K263&amp;"のチェックコード"</f>
        <v>#0254のチェックコード</v>
      </c>
      <c r="N264" s="74"/>
      <c r="O264" s="74"/>
      <c r="P264" s="81" t="s">
        <v>69</v>
      </c>
      <c r="Q264" s="75">
        <v>2</v>
      </c>
      <c r="R264" s="75" t="s">
        <v>594</v>
      </c>
      <c r="S264" s="76"/>
      <c r="T264" s="82" t="s">
        <v>349</v>
      </c>
      <c r="U264" s="70"/>
      <c r="V264" s="70"/>
      <c r="W264" s="79" t="s">
        <v>269</v>
      </c>
    </row>
    <row r="265" spans="3:25" x14ac:dyDescent="0.2">
      <c r="C265" s="127"/>
      <c r="D265" s="123"/>
      <c r="E265" s="123"/>
      <c r="F265" s="123"/>
      <c r="G265" s="102">
        <f t="shared" si="7"/>
        <v>256</v>
      </c>
      <c r="H265" s="102" t="s">
        <v>165</v>
      </c>
      <c r="I265" s="102"/>
      <c r="J265" s="97"/>
      <c r="K265" s="72">
        <f t="shared" si="6"/>
        <v>256</v>
      </c>
      <c r="L265" s="73" t="s">
        <v>715</v>
      </c>
      <c r="M265" s="81" t="str">
        <f>"#0"&amp;K263&amp;"の割合（%）"</f>
        <v>#0254の割合（%）</v>
      </c>
      <c r="N265" s="74"/>
      <c r="O265" s="74"/>
      <c r="P265" s="81" t="s">
        <v>77</v>
      </c>
      <c r="Q265" s="75">
        <v>5</v>
      </c>
      <c r="R265" s="75" t="s">
        <v>594</v>
      </c>
      <c r="S265" s="76" t="s">
        <v>791</v>
      </c>
      <c r="T265" s="82" t="s">
        <v>349</v>
      </c>
      <c r="U265" s="70" t="s">
        <v>268</v>
      </c>
      <c r="V265" s="70"/>
      <c r="W265" s="79" t="s">
        <v>269</v>
      </c>
    </row>
    <row r="266" spans="3:25" x14ac:dyDescent="0.2">
      <c r="C266" s="126"/>
      <c r="D266" s="117"/>
      <c r="E266" s="78"/>
      <c r="F266" s="78"/>
      <c r="G266" s="102">
        <f t="shared" si="7"/>
        <v>257</v>
      </c>
      <c r="H266" s="70" t="str">
        <f>"Check code of #0"&amp;G265</f>
        <v>Check code of #0256</v>
      </c>
      <c r="I266" s="70"/>
      <c r="J266" s="71" t="s">
        <v>590</v>
      </c>
      <c r="K266" s="72">
        <f t="shared" si="6"/>
        <v>257</v>
      </c>
      <c r="L266" s="73" t="s">
        <v>591</v>
      </c>
      <c r="M266" s="81" t="str">
        <f>"#0"&amp;K265&amp;"のチェックコード"</f>
        <v>#0256のチェックコード</v>
      </c>
      <c r="N266" s="74"/>
      <c r="O266" s="74"/>
      <c r="P266" s="81" t="s">
        <v>69</v>
      </c>
      <c r="Q266" s="75">
        <v>2</v>
      </c>
      <c r="R266" s="75" t="s">
        <v>594</v>
      </c>
      <c r="S266" s="76"/>
      <c r="T266" s="82" t="s">
        <v>349</v>
      </c>
      <c r="U266" s="70"/>
      <c r="V266" s="70"/>
      <c r="W266" s="79" t="s">
        <v>269</v>
      </c>
    </row>
    <row r="267" spans="3:25" x14ac:dyDescent="0.2">
      <c r="C267" s="127"/>
      <c r="D267" s="123"/>
      <c r="E267" s="125" t="s">
        <v>128</v>
      </c>
      <c r="F267" s="115" t="s">
        <v>45</v>
      </c>
      <c r="G267" s="102">
        <f t="shared" si="7"/>
        <v>258</v>
      </c>
      <c r="H267" s="102" t="s">
        <v>553</v>
      </c>
      <c r="I267" s="102"/>
      <c r="J267" s="97"/>
      <c r="K267" s="72">
        <f t="shared" si="6"/>
        <v>258</v>
      </c>
      <c r="L267" s="73" t="s">
        <v>598</v>
      </c>
      <c r="M267" s="81" t="s">
        <v>796</v>
      </c>
      <c r="N267" s="74"/>
      <c r="O267" s="74"/>
      <c r="P267" s="81" t="s">
        <v>72</v>
      </c>
      <c r="Q267" s="75">
        <v>255</v>
      </c>
      <c r="R267" s="75" t="s">
        <v>594</v>
      </c>
      <c r="S267" s="76"/>
      <c r="T267" s="82" t="s">
        <v>349</v>
      </c>
      <c r="U267" s="70" t="s">
        <v>268</v>
      </c>
      <c r="V267" s="70"/>
      <c r="W267" s="79" t="s">
        <v>269</v>
      </c>
      <c r="Y267" s="48" t="s">
        <v>551</v>
      </c>
    </row>
    <row r="268" spans="3:25" x14ac:dyDescent="0.2">
      <c r="C268" s="126"/>
      <c r="D268" s="117"/>
      <c r="E268" s="117"/>
      <c r="F268" s="117"/>
      <c r="G268" s="102">
        <f t="shared" si="7"/>
        <v>259</v>
      </c>
      <c r="H268" s="70" t="str">
        <f>"Check code of #0"&amp;G267</f>
        <v>Check code of #0258</v>
      </c>
      <c r="I268" s="70"/>
      <c r="J268" s="71" t="s">
        <v>590</v>
      </c>
      <c r="K268" s="72">
        <f t="shared" ref="K268:K331" si="8">K267+1</f>
        <v>259</v>
      </c>
      <c r="L268" s="73" t="s">
        <v>591</v>
      </c>
      <c r="M268" s="81" t="str">
        <f>"#0"&amp;K267&amp;"のチェックコード"</f>
        <v>#0258のチェックコード</v>
      </c>
      <c r="N268" s="74"/>
      <c r="O268" s="74"/>
      <c r="P268" s="81" t="s">
        <v>69</v>
      </c>
      <c r="Q268" s="75">
        <v>2</v>
      </c>
      <c r="R268" s="75" t="s">
        <v>594</v>
      </c>
      <c r="S268" s="76"/>
      <c r="T268" s="82" t="s">
        <v>349</v>
      </c>
      <c r="U268" s="70"/>
      <c r="V268" s="70"/>
      <c r="W268" s="79" t="s">
        <v>269</v>
      </c>
    </row>
    <row r="269" spans="3:25" x14ac:dyDescent="0.2">
      <c r="C269" s="127"/>
      <c r="D269" s="123"/>
      <c r="E269" s="123"/>
      <c r="F269" s="123"/>
      <c r="G269" s="102">
        <f t="shared" si="7"/>
        <v>260</v>
      </c>
      <c r="H269" s="102" t="s">
        <v>166</v>
      </c>
      <c r="I269" s="102"/>
      <c r="J269" s="97"/>
      <c r="K269" s="72">
        <f t="shared" si="8"/>
        <v>260</v>
      </c>
      <c r="L269" s="73" t="s">
        <v>715</v>
      </c>
      <c r="M269" s="81" t="str">
        <f>"#0"&amp;K267&amp;"の割合（%）"</f>
        <v>#0258の割合（%）</v>
      </c>
      <c r="N269" s="74"/>
      <c r="O269" s="74"/>
      <c r="P269" s="81" t="s">
        <v>77</v>
      </c>
      <c r="Q269" s="75">
        <v>5</v>
      </c>
      <c r="R269" s="75" t="s">
        <v>594</v>
      </c>
      <c r="S269" s="76" t="s">
        <v>791</v>
      </c>
      <c r="T269" s="82" t="s">
        <v>349</v>
      </c>
      <c r="U269" s="70" t="s">
        <v>268</v>
      </c>
      <c r="V269" s="70"/>
      <c r="W269" s="79" t="s">
        <v>269</v>
      </c>
      <c r="Y269" s="45" t="s">
        <v>554</v>
      </c>
    </row>
    <row r="270" spans="3:25" x14ac:dyDescent="0.2">
      <c r="C270" s="126"/>
      <c r="D270" s="117"/>
      <c r="E270" s="78"/>
      <c r="F270" s="117"/>
      <c r="G270" s="102">
        <f t="shared" si="7"/>
        <v>261</v>
      </c>
      <c r="H270" s="70" t="str">
        <f>"Check code of #0"&amp;G269</f>
        <v>Check code of #0260</v>
      </c>
      <c r="I270" s="70"/>
      <c r="J270" s="71" t="s">
        <v>590</v>
      </c>
      <c r="K270" s="72">
        <f t="shared" si="8"/>
        <v>261</v>
      </c>
      <c r="L270" s="73" t="s">
        <v>591</v>
      </c>
      <c r="M270" s="81" t="str">
        <f>"#0"&amp;K269&amp;"のチェックコード"</f>
        <v>#0260のチェックコード</v>
      </c>
      <c r="N270" s="74"/>
      <c r="O270" s="74"/>
      <c r="P270" s="81" t="s">
        <v>69</v>
      </c>
      <c r="Q270" s="75">
        <v>2</v>
      </c>
      <c r="R270" s="75" t="s">
        <v>594</v>
      </c>
      <c r="S270" s="76"/>
      <c r="T270" s="82" t="s">
        <v>349</v>
      </c>
      <c r="U270" s="70"/>
      <c r="V270" s="70"/>
      <c r="W270" s="79" t="s">
        <v>269</v>
      </c>
    </row>
    <row r="271" spans="3:25" x14ac:dyDescent="0.2">
      <c r="C271" s="127"/>
      <c r="D271" s="123"/>
      <c r="E271" s="125" t="s">
        <v>127</v>
      </c>
      <c r="F271" s="123"/>
      <c r="G271" s="102">
        <f t="shared" si="7"/>
        <v>262</v>
      </c>
      <c r="H271" s="102" t="s">
        <v>167</v>
      </c>
      <c r="I271" s="102"/>
      <c r="J271" s="97"/>
      <c r="K271" s="72">
        <f t="shared" si="8"/>
        <v>262</v>
      </c>
      <c r="L271" s="73" t="s">
        <v>598</v>
      </c>
      <c r="M271" s="81" t="s">
        <v>797</v>
      </c>
      <c r="N271" s="74"/>
      <c r="O271" s="74"/>
      <c r="P271" s="81" t="s">
        <v>72</v>
      </c>
      <c r="Q271" s="75">
        <v>255</v>
      </c>
      <c r="R271" s="75" t="s">
        <v>594</v>
      </c>
      <c r="S271" s="76"/>
      <c r="T271" s="82" t="s">
        <v>349</v>
      </c>
      <c r="U271" s="70" t="s">
        <v>268</v>
      </c>
      <c r="V271" s="70"/>
      <c r="W271" s="79" t="s">
        <v>269</v>
      </c>
    </row>
    <row r="272" spans="3:25" x14ac:dyDescent="0.2">
      <c r="C272" s="126"/>
      <c r="D272" s="117"/>
      <c r="E272" s="117"/>
      <c r="F272" s="117"/>
      <c r="G272" s="102">
        <f t="shared" si="7"/>
        <v>263</v>
      </c>
      <c r="H272" s="70" t="str">
        <f>"Check code of #0"&amp;G271</f>
        <v>Check code of #0262</v>
      </c>
      <c r="I272" s="70"/>
      <c r="J272" s="71" t="s">
        <v>590</v>
      </c>
      <c r="K272" s="72">
        <f t="shared" si="8"/>
        <v>263</v>
      </c>
      <c r="L272" s="73" t="s">
        <v>591</v>
      </c>
      <c r="M272" s="81" t="str">
        <f>"#0"&amp;K271&amp;"のチェックコード"</f>
        <v>#0262のチェックコード</v>
      </c>
      <c r="N272" s="74"/>
      <c r="O272" s="74"/>
      <c r="P272" s="81" t="s">
        <v>69</v>
      </c>
      <c r="Q272" s="75">
        <v>2</v>
      </c>
      <c r="R272" s="75" t="s">
        <v>594</v>
      </c>
      <c r="S272" s="76"/>
      <c r="T272" s="82" t="s">
        <v>349</v>
      </c>
      <c r="U272" s="70"/>
      <c r="V272" s="70"/>
      <c r="W272" s="79" t="s">
        <v>269</v>
      </c>
    </row>
    <row r="273" spans="3:25" x14ac:dyDescent="0.2">
      <c r="C273" s="127"/>
      <c r="D273" s="123"/>
      <c r="E273" s="123"/>
      <c r="F273" s="123"/>
      <c r="G273" s="102">
        <f t="shared" si="7"/>
        <v>264</v>
      </c>
      <c r="H273" s="102" t="s">
        <v>168</v>
      </c>
      <c r="I273" s="102"/>
      <c r="J273" s="97"/>
      <c r="K273" s="72">
        <f t="shared" si="8"/>
        <v>264</v>
      </c>
      <c r="L273" s="73" t="s">
        <v>715</v>
      </c>
      <c r="M273" s="81" t="str">
        <f>"#0"&amp;K271&amp;"の割合（%）"</f>
        <v>#0262の割合（%）</v>
      </c>
      <c r="N273" s="74"/>
      <c r="O273" s="74"/>
      <c r="P273" s="81" t="s">
        <v>77</v>
      </c>
      <c r="Q273" s="75">
        <v>5</v>
      </c>
      <c r="R273" s="75" t="s">
        <v>594</v>
      </c>
      <c r="S273" s="76" t="s">
        <v>791</v>
      </c>
      <c r="T273" s="82" t="s">
        <v>349</v>
      </c>
      <c r="U273" s="70" t="s">
        <v>268</v>
      </c>
      <c r="V273" s="70"/>
      <c r="W273" s="79" t="s">
        <v>269</v>
      </c>
    </row>
    <row r="274" spans="3:25" x14ac:dyDescent="0.2">
      <c r="C274" s="126"/>
      <c r="D274" s="117"/>
      <c r="E274" s="78"/>
      <c r="F274" s="117"/>
      <c r="G274" s="102">
        <f t="shared" si="7"/>
        <v>265</v>
      </c>
      <c r="H274" s="70" t="str">
        <f>"Check code of #0"&amp;G273</f>
        <v>Check code of #0264</v>
      </c>
      <c r="I274" s="70"/>
      <c r="J274" s="71" t="s">
        <v>590</v>
      </c>
      <c r="K274" s="72">
        <f t="shared" si="8"/>
        <v>265</v>
      </c>
      <c r="L274" s="73" t="s">
        <v>591</v>
      </c>
      <c r="M274" s="81" t="str">
        <f>"#0"&amp;K273&amp;"のチェックコード"</f>
        <v>#0264のチェックコード</v>
      </c>
      <c r="N274" s="74"/>
      <c r="O274" s="74"/>
      <c r="P274" s="81" t="s">
        <v>69</v>
      </c>
      <c r="Q274" s="75">
        <v>2</v>
      </c>
      <c r="R274" s="75" t="s">
        <v>594</v>
      </c>
      <c r="S274" s="76"/>
      <c r="T274" s="82" t="s">
        <v>349</v>
      </c>
      <c r="U274" s="70"/>
      <c r="V274" s="70"/>
      <c r="W274" s="79" t="s">
        <v>269</v>
      </c>
    </row>
    <row r="275" spans="3:25" x14ac:dyDescent="0.2">
      <c r="C275" s="127"/>
      <c r="D275" s="123"/>
      <c r="E275" s="125" t="s">
        <v>129</v>
      </c>
      <c r="F275" s="123"/>
      <c r="G275" s="102">
        <f t="shared" ref="G275:G338" si="9">G274+1</f>
        <v>266</v>
      </c>
      <c r="H275" s="102" t="s">
        <v>169</v>
      </c>
      <c r="I275" s="102"/>
      <c r="J275" s="97"/>
      <c r="K275" s="72">
        <f t="shared" si="8"/>
        <v>266</v>
      </c>
      <c r="L275" s="73" t="s">
        <v>598</v>
      </c>
      <c r="M275" s="81" t="s">
        <v>798</v>
      </c>
      <c r="N275" s="74"/>
      <c r="O275" s="74"/>
      <c r="P275" s="81" t="s">
        <v>72</v>
      </c>
      <c r="Q275" s="75">
        <v>255</v>
      </c>
      <c r="R275" s="75" t="s">
        <v>594</v>
      </c>
      <c r="S275" s="76"/>
      <c r="T275" s="82" t="s">
        <v>349</v>
      </c>
      <c r="U275" s="70" t="s">
        <v>268</v>
      </c>
      <c r="V275" s="70"/>
      <c r="W275" s="79" t="s">
        <v>269</v>
      </c>
    </row>
    <row r="276" spans="3:25" x14ac:dyDescent="0.2">
      <c r="C276" s="126"/>
      <c r="D276" s="117"/>
      <c r="E276" s="117"/>
      <c r="F276" s="117"/>
      <c r="G276" s="102">
        <f t="shared" si="9"/>
        <v>267</v>
      </c>
      <c r="H276" s="70" t="str">
        <f>"Check code of #0"&amp;G275</f>
        <v>Check code of #0266</v>
      </c>
      <c r="I276" s="70"/>
      <c r="J276" s="71" t="s">
        <v>590</v>
      </c>
      <c r="K276" s="72">
        <f t="shared" si="8"/>
        <v>267</v>
      </c>
      <c r="L276" s="73" t="s">
        <v>591</v>
      </c>
      <c r="M276" s="81" t="str">
        <f>"#0"&amp;K275&amp;"のチェックコード"</f>
        <v>#0266のチェックコード</v>
      </c>
      <c r="N276" s="74"/>
      <c r="O276" s="74"/>
      <c r="P276" s="81" t="s">
        <v>69</v>
      </c>
      <c r="Q276" s="75">
        <v>2</v>
      </c>
      <c r="R276" s="75" t="s">
        <v>594</v>
      </c>
      <c r="S276" s="76"/>
      <c r="T276" s="82" t="s">
        <v>349</v>
      </c>
      <c r="U276" s="70"/>
      <c r="V276" s="70"/>
      <c r="W276" s="79" t="s">
        <v>269</v>
      </c>
    </row>
    <row r="277" spans="3:25" x14ac:dyDescent="0.2">
      <c r="C277" s="127"/>
      <c r="D277" s="123"/>
      <c r="E277" s="123"/>
      <c r="F277" s="123"/>
      <c r="G277" s="102">
        <f t="shared" si="9"/>
        <v>268</v>
      </c>
      <c r="H277" s="102" t="s">
        <v>170</v>
      </c>
      <c r="I277" s="102"/>
      <c r="J277" s="97"/>
      <c r="K277" s="72">
        <f t="shared" si="8"/>
        <v>268</v>
      </c>
      <c r="L277" s="73" t="s">
        <v>715</v>
      </c>
      <c r="M277" s="81" t="str">
        <f>"#0"&amp;K275&amp;"の割合（%）"</f>
        <v>#0266の割合（%）</v>
      </c>
      <c r="N277" s="74"/>
      <c r="O277" s="74"/>
      <c r="P277" s="81" t="s">
        <v>77</v>
      </c>
      <c r="Q277" s="75">
        <v>5</v>
      </c>
      <c r="R277" s="75" t="s">
        <v>594</v>
      </c>
      <c r="S277" s="76" t="s">
        <v>791</v>
      </c>
      <c r="T277" s="82" t="s">
        <v>349</v>
      </c>
      <c r="U277" s="70" t="s">
        <v>268</v>
      </c>
      <c r="V277" s="70"/>
      <c r="W277" s="79" t="s">
        <v>269</v>
      </c>
    </row>
    <row r="278" spans="3:25" x14ac:dyDescent="0.2">
      <c r="C278" s="126"/>
      <c r="D278" s="117"/>
      <c r="E278" s="78"/>
      <c r="F278" s="117"/>
      <c r="G278" s="102">
        <f t="shared" si="9"/>
        <v>269</v>
      </c>
      <c r="H278" s="70" t="str">
        <f>"Check code of #0"&amp;G277</f>
        <v>Check code of #0268</v>
      </c>
      <c r="I278" s="70"/>
      <c r="J278" s="71" t="s">
        <v>590</v>
      </c>
      <c r="K278" s="72">
        <f t="shared" si="8"/>
        <v>269</v>
      </c>
      <c r="L278" s="73" t="s">
        <v>591</v>
      </c>
      <c r="M278" s="81" t="str">
        <f>"#0"&amp;K277&amp;"のチェックコード"</f>
        <v>#0268のチェックコード</v>
      </c>
      <c r="N278" s="74"/>
      <c r="O278" s="74"/>
      <c r="P278" s="81" t="s">
        <v>69</v>
      </c>
      <c r="Q278" s="75">
        <v>2</v>
      </c>
      <c r="R278" s="75" t="s">
        <v>594</v>
      </c>
      <c r="S278" s="76"/>
      <c r="T278" s="82" t="s">
        <v>349</v>
      </c>
      <c r="U278" s="70"/>
      <c r="V278" s="70"/>
      <c r="W278" s="79" t="s">
        <v>269</v>
      </c>
    </row>
    <row r="279" spans="3:25" x14ac:dyDescent="0.2">
      <c r="C279" s="127"/>
      <c r="D279" s="123"/>
      <c r="E279" s="125" t="s">
        <v>130</v>
      </c>
      <c r="F279" s="123"/>
      <c r="G279" s="102">
        <f t="shared" si="9"/>
        <v>270</v>
      </c>
      <c r="H279" s="102" t="s">
        <v>171</v>
      </c>
      <c r="I279" s="102"/>
      <c r="J279" s="97"/>
      <c r="K279" s="72">
        <f t="shared" si="8"/>
        <v>270</v>
      </c>
      <c r="L279" s="73" t="s">
        <v>598</v>
      </c>
      <c r="M279" s="81" t="s">
        <v>799</v>
      </c>
      <c r="N279" s="74"/>
      <c r="O279" s="74"/>
      <c r="P279" s="81" t="s">
        <v>72</v>
      </c>
      <c r="Q279" s="75">
        <v>255</v>
      </c>
      <c r="R279" s="75" t="s">
        <v>594</v>
      </c>
      <c r="S279" s="76"/>
      <c r="T279" s="82" t="s">
        <v>349</v>
      </c>
      <c r="U279" s="70" t="s">
        <v>268</v>
      </c>
      <c r="V279" s="70"/>
      <c r="W279" s="79" t="s">
        <v>269</v>
      </c>
    </row>
    <row r="280" spans="3:25" x14ac:dyDescent="0.2">
      <c r="C280" s="126"/>
      <c r="D280" s="117"/>
      <c r="E280" s="117"/>
      <c r="F280" s="117"/>
      <c r="G280" s="102">
        <f t="shared" si="9"/>
        <v>271</v>
      </c>
      <c r="H280" s="70" t="str">
        <f>"Check code of #0"&amp;G279</f>
        <v>Check code of #0270</v>
      </c>
      <c r="I280" s="70"/>
      <c r="J280" s="71" t="s">
        <v>590</v>
      </c>
      <c r="K280" s="72">
        <f t="shared" si="8"/>
        <v>271</v>
      </c>
      <c r="L280" s="73" t="s">
        <v>591</v>
      </c>
      <c r="M280" s="81" t="str">
        <f>"#0"&amp;K279&amp;"のチェックコード"</f>
        <v>#0270のチェックコード</v>
      </c>
      <c r="N280" s="74"/>
      <c r="O280" s="74"/>
      <c r="P280" s="81" t="s">
        <v>69</v>
      </c>
      <c r="Q280" s="75">
        <v>2</v>
      </c>
      <c r="R280" s="75" t="s">
        <v>594</v>
      </c>
      <c r="S280" s="76"/>
      <c r="T280" s="82" t="s">
        <v>349</v>
      </c>
      <c r="U280" s="70"/>
      <c r="V280" s="70"/>
      <c r="W280" s="79" t="s">
        <v>269</v>
      </c>
    </row>
    <row r="281" spans="3:25" x14ac:dyDescent="0.2">
      <c r="C281" s="127"/>
      <c r="D281" s="123"/>
      <c r="E281" s="123"/>
      <c r="F281" s="123"/>
      <c r="G281" s="102">
        <f t="shared" si="9"/>
        <v>272</v>
      </c>
      <c r="H281" s="102" t="s">
        <v>172</v>
      </c>
      <c r="I281" s="102"/>
      <c r="J281" s="97"/>
      <c r="K281" s="72">
        <f t="shared" si="8"/>
        <v>272</v>
      </c>
      <c r="L281" s="73" t="s">
        <v>715</v>
      </c>
      <c r="M281" s="81" t="str">
        <f>"#0"&amp;K279&amp;"の割合（%）"</f>
        <v>#0270の割合（%）</v>
      </c>
      <c r="N281" s="74"/>
      <c r="O281" s="74"/>
      <c r="P281" s="81" t="s">
        <v>77</v>
      </c>
      <c r="Q281" s="75">
        <v>5</v>
      </c>
      <c r="R281" s="75" t="s">
        <v>594</v>
      </c>
      <c r="S281" s="76" t="s">
        <v>791</v>
      </c>
      <c r="T281" s="82" t="s">
        <v>349</v>
      </c>
      <c r="U281" s="70" t="s">
        <v>268</v>
      </c>
      <c r="V281" s="70"/>
      <c r="W281" s="79" t="s">
        <v>269</v>
      </c>
    </row>
    <row r="282" spans="3:25" x14ac:dyDescent="0.2">
      <c r="C282" s="126"/>
      <c r="D282" s="117"/>
      <c r="E282" s="78"/>
      <c r="F282" s="117"/>
      <c r="G282" s="102">
        <f t="shared" si="9"/>
        <v>273</v>
      </c>
      <c r="H282" s="70" t="str">
        <f>"Check code of #0"&amp;G281</f>
        <v>Check code of #0272</v>
      </c>
      <c r="I282" s="70"/>
      <c r="J282" s="71" t="s">
        <v>590</v>
      </c>
      <c r="K282" s="72">
        <f t="shared" si="8"/>
        <v>273</v>
      </c>
      <c r="L282" s="73" t="s">
        <v>591</v>
      </c>
      <c r="M282" s="81" t="str">
        <f>"#0"&amp;K281&amp;"のチェックコード"</f>
        <v>#0272のチェックコード</v>
      </c>
      <c r="N282" s="74"/>
      <c r="O282" s="74"/>
      <c r="P282" s="81" t="s">
        <v>69</v>
      </c>
      <c r="Q282" s="75">
        <v>2</v>
      </c>
      <c r="R282" s="75" t="s">
        <v>594</v>
      </c>
      <c r="S282" s="76"/>
      <c r="T282" s="82" t="s">
        <v>349</v>
      </c>
      <c r="U282" s="70"/>
      <c r="V282" s="70"/>
      <c r="W282" s="79" t="s">
        <v>269</v>
      </c>
    </row>
    <row r="283" spans="3:25" x14ac:dyDescent="0.2">
      <c r="C283" s="127"/>
      <c r="D283" s="123"/>
      <c r="E283" s="125" t="s">
        <v>131</v>
      </c>
      <c r="F283" s="123"/>
      <c r="G283" s="102">
        <f t="shared" si="9"/>
        <v>274</v>
      </c>
      <c r="H283" s="102" t="s">
        <v>173</v>
      </c>
      <c r="I283" s="102"/>
      <c r="J283" s="97"/>
      <c r="K283" s="72">
        <f t="shared" si="8"/>
        <v>274</v>
      </c>
      <c r="L283" s="73" t="s">
        <v>598</v>
      </c>
      <c r="M283" s="81" t="s">
        <v>800</v>
      </c>
      <c r="N283" s="74"/>
      <c r="O283" s="74"/>
      <c r="P283" s="81" t="s">
        <v>72</v>
      </c>
      <c r="Q283" s="75">
        <v>255</v>
      </c>
      <c r="R283" s="75" t="s">
        <v>594</v>
      </c>
      <c r="S283" s="76"/>
      <c r="T283" s="82" t="s">
        <v>349</v>
      </c>
      <c r="U283" s="70" t="s">
        <v>268</v>
      </c>
      <c r="V283" s="70"/>
      <c r="W283" s="79" t="s">
        <v>269</v>
      </c>
    </row>
    <row r="284" spans="3:25" x14ac:dyDescent="0.2">
      <c r="C284" s="126"/>
      <c r="D284" s="117"/>
      <c r="E284" s="117"/>
      <c r="F284" s="117"/>
      <c r="G284" s="102">
        <f t="shared" si="9"/>
        <v>275</v>
      </c>
      <c r="H284" s="70" t="str">
        <f>"Check code of #0"&amp;G283</f>
        <v>Check code of #0274</v>
      </c>
      <c r="I284" s="70"/>
      <c r="J284" s="71" t="s">
        <v>590</v>
      </c>
      <c r="K284" s="72">
        <f t="shared" si="8"/>
        <v>275</v>
      </c>
      <c r="L284" s="73" t="s">
        <v>591</v>
      </c>
      <c r="M284" s="81" t="str">
        <f>"#0"&amp;K283&amp;"のチェックコード"</f>
        <v>#0274のチェックコード</v>
      </c>
      <c r="N284" s="74"/>
      <c r="O284" s="74"/>
      <c r="P284" s="81" t="s">
        <v>69</v>
      </c>
      <c r="Q284" s="75">
        <v>2</v>
      </c>
      <c r="R284" s="75" t="s">
        <v>594</v>
      </c>
      <c r="S284" s="76"/>
      <c r="T284" s="82" t="s">
        <v>349</v>
      </c>
      <c r="U284" s="70"/>
      <c r="V284" s="70"/>
      <c r="W284" s="79" t="s">
        <v>269</v>
      </c>
    </row>
    <row r="285" spans="3:25" x14ac:dyDescent="0.2">
      <c r="C285" s="127"/>
      <c r="D285" s="123"/>
      <c r="E285" s="123"/>
      <c r="F285" s="123"/>
      <c r="G285" s="102">
        <f t="shared" si="9"/>
        <v>276</v>
      </c>
      <c r="H285" s="102" t="s">
        <v>174</v>
      </c>
      <c r="I285" s="102"/>
      <c r="J285" s="97"/>
      <c r="K285" s="72">
        <f t="shared" si="8"/>
        <v>276</v>
      </c>
      <c r="L285" s="73" t="s">
        <v>715</v>
      </c>
      <c r="M285" s="81" t="str">
        <f>"#0"&amp;K283&amp;"の割合（%）"</f>
        <v>#0274の割合（%）</v>
      </c>
      <c r="N285" s="74"/>
      <c r="O285" s="74"/>
      <c r="P285" s="81" t="s">
        <v>77</v>
      </c>
      <c r="Q285" s="75">
        <v>5</v>
      </c>
      <c r="R285" s="75" t="s">
        <v>594</v>
      </c>
      <c r="S285" s="76" t="s">
        <v>791</v>
      </c>
      <c r="T285" s="82" t="s">
        <v>349</v>
      </c>
      <c r="U285" s="70" t="s">
        <v>268</v>
      </c>
      <c r="V285" s="70"/>
      <c r="W285" s="79" t="s">
        <v>269</v>
      </c>
    </row>
    <row r="286" spans="3:25" x14ac:dyDescent="0.2">
      <c r="C286" s="126"/>
      <c r="D286" s="117"/>
      <c r="E286" s="78"/>
      <c r="F286" s="78"/>
      <c r="G286" s="102">
        <f t="shared" si="9"/>
        <v>277</v>
      </c>
      <c r="H286" s="70" t="str">
        <f>"Check code of #0"&amp;G285</f>
        <v>Check code of #0276</v>
      </c>
      <c r="I286" s="70"/>
      <c r="J286" s="71" t="s">
        <v>590</v>
      </c>
      <c r="K286" s="72">
        <f t="shared" si="8"/>
        <v>277</v>
      </c>
      <c r="L286" s="73" t="s">
        <v>591</v>
      </c>
      <c r="M286" s="81" t="str">
        <f>"#0"&amp;K285&amp;"のチェックコード"</f>
        <v>#0276のチェックコード</v>
      </c>
      <c r="N286" s="74"/>
      <c r="O286" s="74"/>
      <c r="P286" s="81" t="s">
        <v>69</v>
      </c>
      <c r="Q286" s="75">
        <v>2</v>
      </c>
      <c r="R286" s="75" t="s">
        <v>594</v>
      </c>
      <c r="S286" s="76"/>
      <c r="T286" s="82" t="s">
        <v>349</v>
      </c>
      <c r="U286" s="70"/>
      <c r="V286" s="70"/>
      <c r="W286" s="79" t="s">
        <v>269</v>
      </c>
    </row>
    <row r="287" spans="3:25" x14ac:dyDescent="0.2">
      <c r="C287" s="127"/>
      <c r="D287" s="123"/>
      <c r="E287" s="125" t="s">
        <v>379</v>
      </c>
      <c r="F287" s="115" t="s">
        <v>45</v>
      </c>
      <c r="G287" s="102">
        <f t="shared" si="9"/>
        <v>278</v>
      </c>
      <c r="H287" s="102" t="s">
        <v>555</v>
      </c>
      <c r="I287" s="102"/>
      <c r="J287" s="97"/>
      <c r="K287" s="72">
        <f t="shared" si="8"/>
        <v>278</v>
      </c>
      <c r="L287" s="73" t="s">
        <v>598</v>
      </c>
      <c r="M287" s="81" t="s">
        <v>801</v>
      </c>
      <c r="N287" s="74"/>
      <c r="O287" s="74"/>
      <c r="P287" s="81" t="s">
        <v>72</v>
      </c>
      <c r="Q287" s="75">
        <v>255</v>
      </c>
      <c r="R287" s="75" t="s">
        <v>594</v>
      </c>
      <c r="S287" s="76"/>
      <c r="T287" s="82" t="s">
        <v>349</v>
      </c>
      <c r="U287" s="70" t="s">
        <v>268</v>
      </c>
      <c r="V287" s="70"/>
      <c r="W287" s="79" t="s">
        <v>269</v>
      </c>
      <c r="Y287" s="48" t="s">
        <v>552</v>
      </c>
    </row>
    <row r="288" spans="3:25" x14ac:dyDescent="0.2">
      <c r="C288" s="126"/>
      <c r="D288" s="117"/>
      <c r="E288" s="117"/>
      <c r="F288" s="117"/>
      <c r="G288" s="102">
        <f t="shared" si="9"/>
        <v>279</v>
      </c>
      <c r="H288" s="70" t="str">
        <f>"Check code of #0"&amp;G287</f>
        <v>Check code of #0278</v>
      </c>
      <c r="I288" s="70"/>
      <c r="J288" s="71" t="s">
        <v>590</v>
      </c>
      <c r="K288" s="72">
        <f t="shared" si="8"/>
        <v>279</v>
      </c>
      <c r="L288" s="73" t="s">
        <v>591</v>
      </c>
      <c r="M288" s="81" t="str">
        <f>"#0"&amp;K287&amp;"のチェックコード"</f>
        <v>#0278のチェックコード</v>
      </c>
      <c r="N288" s="74"/>
      <c r="O288" s="74"/>
      <c r="P288" s="81" t="s">
        <v>69</v>
      </c>
      <c r="Q288" s="75">
        <v>2</v>
      </c>
      <c r="R288" s="75" t="s">
        <v>594</v>
      </c>
      <c r="S288" s="76"/>
      <c r="T288" s="82" t="s">
        <v>349</v>
      </c>
      <c r="U288" s="70"/>
      <c r="V288" s="70"/>
      <c r="W288" s="79" t="s">
        <v>269</v>
      </c>
    </row>
    <row r="289" spans="3:25" x14ac:dyDescent="0.2">
      <c r="C289" s="127"/>
      <c r="D289" s="123"/>
      <c r="E289" s="123"/>
      <c r="F289" s="123"/>
      <c r="G289" s="102">
        <f t="shared" si="9"/>
        <v>280</v>
      </c>
      <c r="H289" s="102" t="s">
        <v>380</v>
      </c>
      <c r="I289" s="102"/>
      <c r="J289" s="97"/>
      <c r="K289" s="72">
        <f t="shared" si="8"/>
        <v>280</v>
      </c>
      <c r="L289" s="73" t="s">
        <v>715</v>
      </c>
      <c r="M289" s="81" t="str">
        <f>"#0"&amp;K287&amp;"の割合（%）"</f>
        <v>#0278の割合（%）</v>
      </c>
      <c r="N289" s="74"/>
      <c r="O289" s="74"/>
      <c r="P289" s="81" t="s">
        <v>77</v>
      </c>
      <c r="Q289" s="75">
        <v>5</v>
      </c>
      <c r="R289" s="75" t="s">
        <v>594</v>
      </c>
      <c r="S289" s="76" t="s">
        <v>791</v>
      </c>
      <c r="T289" s="82" t="s">
        <v>349</v>
      </c>
      <c r="U289" s="70" t="s">
        <v>268</v>
      </c>
      <c r="V289" s="70"/>
      <c r="W289" s="79" t="s">
        <v>269</v>
      </c>
      <c r="Y289" s="45" t="s">
        <v>556</v>
      </c>
    </row>
    <row r="290" spans="3:25" x14ac:dyDescent="0.2">
      <c r="C290" s="126"/>
      <c r="D290" s="117"/>
      <c r="E290" s="78"/>
      <c r="F290" s="117"/>
      <c r="G290" s="102">
        <f t="shared" si="9"/>
        <v>281</v>
      </c>
      <c r="H290" s="70" t="str">
        <f>"Check code of #0"&amp;G289</f>
        <v>Check code of #0280</v>
      </c>
      <c r="I290" s="70"/>
      <c r="J290" s="71" t="s">
        <v>590</v>
      </c>
      <c r="K290" s="72">
        <f t="shared" si="8"/>
        <v>281</v>
      </c>
      <c r="L290" s="73" t="s">
        <v>591</v>
      </c>
      <c r="M290" s="81" t="str">
        <f>"#0"&amp;K289&amp;"のチェックコード"</f>
        <v>#0280のチェックコード</v>
      </c>
      <c r="N290" s="74"/>
      <c r="O290" s="74"/>
      <c r="P290" s="81" t="s">
        <v>69</v>
      </c>
      <c r="Q290" s="75">
        <v>2</v>
      </c>
      <c r="R290" s="75" t="s">
        <v>594</v>
      </c>
      <c r="S290" s="76"/>
      <c r="T290" s="82" t="s">
        <v>349</v>
      </c>
      <c r="U290" s="70"/>
      <c r="V290" s="70"/>
      <c r="W290" s="79" t="s">
        <v>269</v>
      </c>
    </row>
    <row r="291" spans="3:25" x14ac:dyDescent="0.2">
      <c r="C291" s="127"/>
      <c r="D291" s="123"/>
      <c r="E291" s="125" t="s">
        <v>381</v>
      </c>
      <c r="F291" s="123"/>
      <c r="G291" s="102">
        <f t="shared" si="9"/>
        <v>282</v>
      </c>
      <c r="H291" s="102" t="s">
        <v>382</v>
      </c>
      <c r="I291" s="102"/>
      <c r="J291" s="97"/>
      <c r="K291" s="72">
        <f t="shared" si="8"/>
        <v>282</v>
      </c>
      <c r="L291" s="73" t="s">
        <v>598</v>
      </c>
      <c r="M291" s="81" t="s">
        <v>802</v>
      </c>
      <c r="N291" s="74"/>
      <c r="O291" s="74"/>
      <c r="P291" s="81" t="s">
        <v>72</v>
      </c>
      <c r="Q291" s="75">
        <v>255</v>
      </c>
      <c r="R291" s="75" t="s">
        <v>594</v>
      </c>
      <c r="S291" s="76"/>
      <c r="T291" s="82" t="s">
        <v>349</v>
      </c>
      <c r="U291" s="70" t="s">
        <v>268</v>
      </c>
      <c r="V291" s="70"/>
      <c r="W291" s="79" t="s">
        <v>269</v>
      </c>
    </row>
    <row r="292" spans="3:25" x14ac:dyDescent="0.2">
      <c r="C292" s="126"/>
      <c r="D292" s="117"/>
      <c r="E292" s="117"/>
      <c r="F292" s="117"/>
      <c r="G292" s="102">
        <f t="shared" si="9"/>
        <v>283</v>
      </c>
      <c r="H292" s="70" t="str">
        <f>"Check code of #0"&amp;G291</f>
        <v>Check code of #0282</v>
      </c>
      <c r="I292" s="70"/>
      <c r="J292" s="71" t="s">
        <v>590</v>
      </c>
      <c r="K292" s="72">
        <f t="shared" si="8"/>
        <v>283</v>
      </c>
      <c r="L292" s="73" t="s">
        <v>591</v>
      </c>
      <c r="M292" s="81" t="str">
        <f>"#0"&amp;K291&amp;"のチェックコード"</f>
        <v>#0282のチェックコード</v>
      </c>
      <c r="N292" s="74"/>
      <c r="O292" s="74"/>
      <c r="P292" s="81" t="s">
        <v>69</v>
      </c>
      <c r="Q292" s="75">
        <v>2</v>
      </c>
      <c r="R292" s="75" t="s">
        <v>594</v>
      </c>
      <c r="S292" s="76"/>
      <c r="T292" s="82" t="s">
        <v>349</v>
      </c>
      <c r="U292" s="70"/>
      <c r="V292" s="70"/>
      <c r="W292" s="79" t="s">
        <v>269</v>
      </c>
    </row>
    <row r="293" spans="3:25" x14ac:dyDescent="0.2">
      <c r="C293" s="127"/>
      <c r="D293" s="123"/>
      <c r="E293" s="123"/>
      <c r="F293" s="123"/>
      <c r="G293" s="102">
        <f t="shared" si="9"/>
        <v>284</v>
      </c>
      <c r="H293" s="102" t="s">
        <v>383</v>
      </c>
      <c r="I293" s="102"/>
      <c r="J293" s="97"/>
      <c r="K293" s="72">
        <f t="shared" si="8"/>
        <v>284</v>
      </c>
      <c r="L293" s="73" t="s">
        <v>715</v>
      </c>
      <c r="M293" s="81" t="str">
        <f>"#0"&amp;K291&amp;"の割合（%）"</f>
        <v>#0282の割合（%）</v>
      </c>
      <c r="N293" s="74"/>
      <c r="O293" s="74"/>
      <c r="P293" s="81" t="s">
        <v>77</v>
      </c>
      <c r="Q293" s="75">
        <v>5</v>
      </c>
      <c r="R293" s="75" t="s">
        <v>594</v>
      </c>
      <c r="S293" s="76" t="s">
        <v>791</v>
      </c>
      <c r="T293" s="82" t="s">
        <v>349</v>
      </c>
      <c r="U293" s="70" t="s">
        <v>268</v>
      </c>
      <c r="V293" s="70"/>
      <c r="W293" s="79" t="s">
        <v>269</v>
      </c>
    </row>
    <row r="294" spans="3:25" x14ac:dyDescent="0.2">
      <c r="C294" s="126"/>
      <c r="D294" s="117"/>
      <c r="E294" s="78"/>
      <c r="F294" s="117"/>
      <c r="G294" s="102">
        <f t="shared" si="9"/>
        <v>285</v>
      </c>
      <c r="H294" s="70" t="str">
        <f>"Check code of #0"&amp;G293</f>
        <v>Check code of #0284</v>
      </c>
      <c r="I294" s="70"/>
      <c r="J294" s="71" t="s">
        <v>590</v>
      </c>
      <c r="K294" s="72">
        <f t="shared" si="8"/>
        <v>285</v>
      </c>
      <c r="L294" s="73" t="s">
        <v>591</v>
      </c>
      <c r="M294" s="81" t="str">
        <f>"#0"&amp;K293&amp;"のチェックコード"</f>
        <v>#0284のチェックコード</v>
      </c>
      <c r="N294" s="74"/>
      <c r="O294" s="74"/>
      <c r="P294" s="81" t="s">
        <v>69</v>
      </c>
      <c r="Q294" s="75">
        <v>2</v>
      </c>
      <c r="R294" s="75" t="s">
        <v>594</v>
      </c>
      <c r="S294" s="76"/>
      <c r="T294" s="82" t="s">
        <v>349</v>
      </c>
      <c r="U294" s="70"/>
      <c r="V294" s="70"/>
      <c r="W294" s="79" t="s">
        <v>269</v>
      </c>
    </row>
    <row r="295" spans="3:25" x14ac:dyDescent="0.2">
      <c r="C295" s="127"/>
      <c r="D295" s="123"/>
      <c r="E295" s="125" t="s">
        <v>384</v>
      </c>
      <c r="F295" s="123"/>
      <c r="G295" s="102">
        <f t="shared" si="9"/>
        <v>286</v>
      </c>
      <c r="H295" s="102" t="s">
        <v>385</v>
      </c>
      <c r="I295" s="102"/>
      <c r="J295" s="97"/>
      <c r="K295" s="72">
        <f t="shared" si="8"/>
        <v>286</v>
      </c>
      <c r="L295" s="73" t="s">
        <v>598</v>
      </c>
      <c r="M295" s="81" t="s">
        <v>803</v>
      </c>
      <c r="N295" s="74"/>
      <c r="O295" s="74"/>
      <c r="P295" s="81" t="s">
        <v>72</v>
      </c>
      <c r="Q295" s="75">
        <v>255</v>
      </c>
      <c r="R295" s="75" t="s">
        <v>594</v>
      </c>
      <c r="S295" s="76"/>
      <c r="T295" s="82" t="s">
        <v>349</v>
      </c>
      <c r="U295" s="70" t="s">
        <v>268</v>
      </c>
      <c r="V295" s="70"/>
      <c r="W295" s="79" t="s">
        <v>269</v>
      </c>
    </row>
    <row r="296" spans="3:25" x14ac:dyDescent="0.2">
      <c r="C296" s="126"/>
      <c r="D296" s="117"/>
      <c r="E296" s="117"/>
      <c r="F296" s="117"/>
      <c r="G296" s="102">
        <f t="shared" si="9"/>
        <v>287</v>
      </c>
      <c r="H296" s="70" t="str">
        <f>"Check code of #0"&amp;G295</f>
        <v>Check code of #0286</v>
      </c>
      <c r="I296" s="70"/>
      <c r="J296" s="71" t="s">
        <v>590</v>
      </c>
      <c r="K296" s="72">
        <f t="shared" si="8"/>
        <v>287</v>
      </c>
      <c r="L296" s="73" t="s">
        <v>591</v>
      </c>
      <c r="M296" s="81" t="str">
        <f>"#0"&amp;K295&amp;"のチェックコード"</f>
        <v>#0286のチェックコード</v>
      </c>
      <c r="N296" s="74"/>
      <c r="O296" s="74"/>
      <c r="P296" s="81" t="s">
        <v>69</v>
      </c>
      <c r="Q296" s="75">
        <v>2</v>
      </c>
      <c r="R296" s="75" t="s">
        <v>594</v>
      </c>
      <c r="S296" s="76"/>
      <c r="T296" s="82" t="s">
        <v>349</v>
      </c>
      <c r="U296" s="70"/>
      <c r="V296" s="70"/>
      <c r="W296" s="79" t="s">
        <v>269</v>
      </c>
    </row>
    <row r="297" spans="3:25" x14ac:dyDescent="0.2">
      <c r="C297" s="127"/>
      <c r="D297" s="123"/>
      <c r="E297" s="123"/>
      <c r="F297" s="123"/>
      <c r="G297" s="102">
        <f t="shared" si="9"/>
        <v>288</v>
      </c>
      <c r="H297" s="102" t="s">
        <v>386</v>
      </c>
      <c r="I297" s="102"/>
      <c r="J297" s="97"/>
      <c r="K297" s="72">
        <f t="shared" si="8"/>
        <v>288</v>
      </c>
      <c r="L297" s="73" t="s">
        <v>715</v>
      </c>
      <c r="M297" s="81" t="str">
        <f>"#0"&amp;K295&amp;"の割合（%）"</f>
        <v>#0286の割合（%）</v>
      </c>
      <c r="N297" s="74"/>
      <c r="O297" s="74"/>
      <c r="P297" s="81" t="s">
        <v>77</v>
      </c>
      <c r="Q297" s="75">
        <v>5</v>
      </c>
      <c r="R297" s="75" t="s">
        <v>594</v>
      </c>
      <c r="S297" s="76" t="s">
        <v>791</v>
      </c>
      <c r="T297" s="82" t="s">
        <v>349</v>
      </c>
      <c r="U297" s="70" t="s">
        <v>268</v>
      </c>
      <c r="V297" s="70"/>
      <c r="W297" s="79" t="s">
        <v>269</v>
      </c>
    </row>
    <row r="298" spans="3:25" x14ac:dyDescent="0.2">
      <c r="C298" s="126"/>
      <c r="D298" s="117"/>
      <c r="E298" s="78"/>
      <c r="F298" s="117"/>
      <c r="G298" s="102">
        <f t="shared" si="9"/>
        <v>289</v>
      </c>
      <c r="H298" s="70" t="str">
        <f>"Check code of #0"&amp;G297</f>
        <v>Check code of #0288</v>
      </c>
      <c r="I298" s="70"/>
      <c r="J298" s="71" t="s">
        <v>590</v>
      </c>
      <c r="K298" s="72">
        <f t="shared" si="8"/>
        <v>289</v>
      </c>
      <c r="L298" s="73" t="s">
        <v>591</v>
      </c>
      <c r="M298" s="81" t="str">
        <f>"#0"&amp;K297&amp;"のチェックコード"</f>
        <v>#0288のチェックコード</v>
      </c>
      <c r="N298" s="74"/>
      <c r="O298" s="74"/>
      <c r="P298" s="81" t="s">
        <v>69</v>
      </c>
      <c r="Q298" s="75">
        <v>2</v>
      </c>
      <c r="R298" s="75" t="s">
        <v>594</v>
      </c>
      <c r="S298" s="76"/>
      <c r="T298" s="82" t="s">
        <v>349</v>
      </c>
      <c r="U298" s="70"/>
      <c r="V298" s="70"/>
      <c r="W298" s="79" t="s">
        <v>269</v>
      </c>
    </row>
    <row r="299" spans="3:25" x14ac:dyDescent="0.2">
      <c r="C299" s="127"/>
      <c r="D299" s="123"/>
      <c r="E299" s="125" t="s">
        <v>387</v>
      </c>
      <c r="F299" s="123"/>
      <c r="G299" s="102">
        <f t="shared" si="9"/>
        <v>290</v>
      </c>
      <c r="H299" s="102" t="s">
        <v>388</v>
      </c>
      <c r="I299" s="102"/>
      <c r="J299" s="97"/>
      <c r="K299" s="72">
        <f t="shared" si="8"/>
        <v>290</v>
      </c>
      <c r="L299" s="73" t="s">
        <v>598</v>
      </c>
      <c r="M299" s="81" t="s">
        <v>804</v>
      </c>
      <c r="N299" s="74"/>
      <c r="O299" s="74"/>
      <c r="P299" s="81" t="s">
        <v>72</v>
      </c>
      <c r="Q299" s="75">
        <v>255</v>
      </c>
      <c r="R299" s="75" t="s">
        <v>594</v>
      </c>
      <c r="S299" s="76"/>
      <c r="T299" s="82" t="s">
        <v>349</v>
      </c>
      <c r="U299" s="70" t="s">
        <v>268</v>
      </c>
      <c r="V299" s="70"/>
      <c r="W299" s="79" t="s">
        <v>269</v>
      </c>
    </row>
    <row r="300" spans="3:25" x14ac:dyDescent="0.2">
      <c r="C300" s="126"/>
      <c r="D300" s="117"/>
      <c r="E300" s="117"/>
      <c r="F300" s="117"/>
      <c r="G300" s="102">
        <f t="shared" si="9"/>
        <v>291</v>
      </c>
      <c r="H300" s="70" t="str">
        <f>"Check code of #0"&amp;G299</f>
        <v>Check code of #0290</v>
      </c>
      <c r="I300" s="70"/>
      <c r="J300" s="71" t="s">
        <v>590</v>
      </c>
      <c r="K300" s="72">
        <f t="shared" si="8"/>
        <v>291</v>
      </c>
      <c r="L300" s="73" t="s">
        <v>591</v>
      </c>
      <c r="M300" s="81" t="str">
        <f>"#0"&amp;K299&amp;"のチェックコード"</f>
        <v>#0290のチェックコード</v>
      </c>
      <c r="N300" s="74"/>
      <c r="O300" s="74"/>
      <c r="P300" s="81" t="s">
        <v>69</v>
      </c>
      <c r="Q300" s="75">
        <v>2</v>
      </c>
      <c r="R300" s="75" t="s">
        <v>594</v>
      </c>
      <c r="S300" s="76"/>
      <c r="T300" s="82" t="s">
        <v>349</v>
      </c>
      <c r="U300" s="70"/>
      <c r="V300" s="70"/>
      <c r="W300" s="79" t="s">
        <v>269</v>
      </c>
    </row>
    <row r="301" spans="3:25" x14ac:dyDescent="0.2">
      <c r="C301" s="127"/>
      <c r="D301" s="123"/>
      <c r="E301" s="123"/>
      <c r="F301" s="123"/>
      <c r="G301" s="102">
        <f t="shared" si="9"/>
        <v>292</v>
      </c>
      <c r="H301" s="102" t="s">
        <v>389</v>
      </c>
      <c r="I301" s="102"/>
      <c r="J301" s="97"/>
      <c r="K301" s="72">
        <f t="shared" si="8"/>
        <v>292</v>
      </c>
      <c r="L301" s="73" t="s">
        <v>715</v>
      </c>
      <c r="M301" s="81" t="str">
        <f>"#0"&amp;K299&amp;"の割合（%）"</f>
        <v>#0290の割合（%）</v>
      </c>
      <c r="N301" s="74"/>
      <c r="O301" s="74"/>
      <c r="P301" s="81" t="s">
        <v>77</v>
      </c>
      <c r="Q301" s="75">
        <v>5</v>
      </c>
      <c r="R301" s="75" t="s">
        <v>594</v>
      </c>
      <c r="S301" s="76" t="s">
        <v>791</v>
      </c>
      <c r="T301" s="82" t="s">
        <v>349</v>
      </c>
      <c r="U301" s="70" t="s">
        <v>268</v>
      </c>
      <c r="V301" s="70"/>
      <c r="W301" s="79" t="s">
        <v>269</v>
      </c>
    </row>
    <row r="302" spans="3:25" x14ac:dyDescent="0.2">
      <c r="C302" s="126"/>
      <c r="D302" s="117"/>
      <c r="E302" s="78"/>
      <c r="F302" s="117"/>
      <c r="G302" s="102">
        <f t="shared" si="9"/>
        <v>293</v>
      </c>
      <c r="H302" s="70" t="str">
        <f>"Check code of #0"&amp;G301</f>
        <v>Check code of #0292</v>
      </c>
      <c r="I302" s="70"/>
      <c r="J302" s="71" t="s">
        <v>590</v>
      </c>
      <c r="K302" s="72">
        <f t="shared" si="8"/>
        <v>293</v>
      </c>
      <c r="L302" s="73" t="s">
        <v>591</v>
      </c>
      <c r="M302" s="81" t="str">
        <f>"#0"&amp;K301&amp;"のチェックコード"</f>
        <v>#0292のチェックコード</v>
      </c>
      <c r="N302" s="74"/>
      <c r="O302" s="74"/>
      <c r="P302" s="81" t="s">
        <v>69</v>
      </c>
      <c r="Q302" s="75">
        <v>2</v>
      </c>
      <c r="R302" s="75" t="s">
        <v>594</v>
      </c>
      <c r="S302" s="76"/>
      <c r="T302" s="82" t="s">
        <v>349</v>
      </c>
      <c r="U302" s="70"/>
      <c r="V302" s="70"/>
      <c r="W302" s="79" t="s">
        <v>269</v>
      </c>
    </row>
    <row r="303" spans="3:25" x14ac:dyDescent="0.2">
      <c r="C303" s="127"/>
      <c r="D303" s="123"/>
      <c r="E303" s="125" t="s">
        <v>390</v>
      </c>
      <c r="F303" s="123"/>
      <c r="G303" s="102">
        <f t="shared" si="9"/>
        <v>294</v>
      </c>
      <c r="H303" s="102" t="s">
        <v>391</v>
      </c>
      <c r="I303" s="102"/>
      <c r="J303" s="97"/>
      <c r="K303" s="72">
        <f t="shared" si="8"/>
        <v>294</v>
      </c>
      <c r="L303" s="73" t="s">
        <v>598</v>
      </c>
      <c r="M303" s="81" t="s">
        <v>805</v>
      </c>
      <c r="N303" s="74"/>
      <c r="O303" s="74"/>
      <c r="P303" s="81" t="s">
        <v>72</v>
      </c>
      <c r="Q303" s="75">
        <v>255</v>
      </c>
      <c r="R303" s="75" t="s">
        <v>594</v>
      </c>
      <c r="S303" s="76"/>
      <c r="T303" s="82" t="s">
        <v>349</v>
      </c>
      <c r="U303" s="70" t="s">
        <v>268</v>
      </c>
      <c r="V303" s="70"/>
      <c r="W303" s="79" t="s">
        <v>269</v>
      </c>
    </row>
    <row r="304" spans="3:25" x14ac:dyDescent="0.2">
      <c r="C304" s="126"/>
      <c r="D304" s="117"/>
      <c r="E304" s="117"/>
      <c r="F304" s="117"/>
      <c r="G304" s="102">
        <f t="shared" si="9"/>
        <v>295</v>
      </c>
      <c r="H304" s="70" t="str">
        <f>"Check code of #0"&amp;G303</f>
        <v>Check code of #0294</v>
      </c>
      <c r="I304" s="70"/>
      <c r="J304" s="71" t="s">
        <v>590</v>
      </c>
      <c r="K304" s="72">
        <f t="shared" si="8"/>
        <v>295</v>
      </c>
      <c r="L304" s="73" t="s">
        <v>591</v>
      </c>
      <c r="M304" s="81" t="str">
        <f>"#0"&amp;K303&amp;"のチェックコード"</f>
        <v>#0294のチェックコード</v>
      </c>
      <c r="N304" s="74"/>
      <c r="O304" s="74"/>
      <c r="P304" s="81" t="s">
        <v>69</v>
      </c>
      <c r="Q304" s="75">
        <v>2</v>
      </c>
      <c r="R304" s="75" t="s">
        <v>594</v>
      </c>
      <c r="S304" s="76"/>
      <c r="T304" s="82" t="s">
        <v>349</v>
      </c>
      <c r="U304" s="70"/>
      <c r="V304" s="70"/>
      <c r="W304" s="79" t="s">
        <v>269</v>
      </c>
    </row>
    <row r="305" spans="3:23" x14ac:dyDescent="0.2">
      <c r="C305" s="127"/>
      <c r="D305" s="123"/>
      <c r="E305" s="123"/>
      <c r="F305" s="123"/>
      <c r="G305" s="102">
        <f t="shared" si="9"/>
        <v>296</v>
      </c>
      <c r="H305" s="102" t="s">
        <v>392</v>
      </c>
      <c r="I305" s="102"/>
      <c r="J305" s="97"/>
      <c r="K305" s="72">
        <f t="shared" si="8"/>
        <v>296</v>
      </c>
      <c r="L305" s="73" t="s">
        <v>715</v>
      </c>
      <c r="M305" s="81" t="str">
        <f>"#0"&amp;K303&amp;"の割合（%）"</f>
        <v>#0294の割合（%）</v>
      </c>
      <c r="N305" s="74"/>
      <c r="O305" s="74"/>
      <c r="P305" s="81" t="s">
        <v>77</v>
      </c>
      <c r="Q305" s="75">
        <v>5</v>
      </c>
      <c r="R305" s="75" t="s">
        <v>594</v>
      </c>
      <c r="S305" s="76" t="s">
        <v>791</v>
      </c>
      <c r="T305" s="82" t="s">
        <v>349</v>
      </c>
      <c r="U305" s="70" t="s">
        <v>268</v>
      </c>
      <c r="V305" s="70"/>
      <c r="W305" s="79" t="s">
        <v>269</v>
      </c>
    </row>
    <row r="306" spans="3:23" x14ac:dyDescent="0.2">
      <c r="C306" s="126"/>
      <c r="D306" s="117"/>
      <c r="E306" s="78"/>
      <c r="F306" s="78"/>
      <c r="G306" s="102">
        <f t="shared" si="9"/>
        <v>297</v>
      </c>
      <c r="H306" s="70" t="str">
        <f>"Check code of #0"&amp;G305</f>
        <v>Check code of #0296</v>
      </c>
      <c r="I306" s="70"/>
      <c r="J306" s="71" t="s">
        <v>590</v>
      </c>
      <c r="K306" s="72">
        <f t="shared" si="8"/>
        <v>297</v>
      </c>
      <c r="L306" s="73" t="s">
        <v>591</v>
      </c>
      <c r="M306" s="81" t="str">
        <f>"#0"&amp;K305&amp;"のチェックコード"</f>
        <v>#0296のチェックコード</v>
      </c>
      <c r="N306" s="74"/>
      <c r="O306" s="74"/>
      <c r="P306" s="81" t="s">
        <v>69</v>
      </c>
      <c r="Q306" s="75">
        <v>2</v>
      </c>
      <c r="R306" s="75" t="s">
        <v>594</v>
      </c>
      <c r="S306" s="76"/>
      <c r="T306" s="82" t="s">
        <v>349</v>
      </c>
      <c r="U306" s="70"/>
      <c r="V306" s="70"/>
      <c r="W306" s="79" t="s">
        <v>269</v>
      </c>
    </row>
    <row r="307" spans="3:23" x14ac:dyDescent="0.2">
      <c r="C307" s="127"/>
      <c r="D307" s="115" t="s">
        <v>806</v>
      </c>
      <c r="E307" s="125" t="s">
        <v>122</v>
      </c>
      <c r="F307" s="115" t="s">
        <v>319</v>
      </c>
      <c r="G307" s="102">
        <f t="shared" si="9"/>
        <v>298</v>
      </c>
      <c r="H307" s="102" t="s">
        <v>195</v>
      </c>
      <c r="I307" s="102"/>
      <c r="J307" s="97"/>
      <c r="K307" s="72">
        <f t="shared" si="8"/>
        <v>298</v>
      </c>
      <c r="L307" s="73" t="s">
        <v>598</v>
      </c>
      <c r="M307" s="81" t="s">
        <v>807</v>
      </c>
      <c r="N307" s="74"/>
      <c r="O307" s="74"/>
      <c r="P307" s="81" t="s">
        <v>72</v>
      </c>
      <c r="Q307" s="75">
        <v>255</v>
      </c>
      <c r="R307" s="75" t="s">
        <v>594</v>
      </c>
      <c r="S307" s="76"/>
      <c r="T307" s="82" t="s">
        <v>349</v>
      </c>
      <c r="U307" s="70" t="s">
        <v>268</v>
      </c>
      <c r="V307" s="70"/>
      <c r="W307" s="79" t="s">
        <v>269</v>
      </c>
    </row>
    <row r="308" spans="3:23" x14ac:dyDescent="0.2">
      <c r="C308" s="126"/>
      <c r="D308" s="117"/>
      <c r="E308" s="117"/>
      <c r="F308" s="117"/>
      <c r="G308" s="102">
        <f t="shared" si="9"/>
        <v>299</v>
      </c>
      <c r="H308" s="70" t="str">
        <f>"Check code of #0"&amp;G307</f>
        <v>Check code of #0298</v>
      </c>
      <c r="I308" s="70"/>
      <c r="J308" s="71" t="s">
        <v>590</v>
      </c>
      <c r="K308" s="72">
        <f t="shared" si="8"/>
        <v>299</v>
      </c>
      <c r="L308" s="73" t="s">
        <v>591</v>
      </c>
      <c r="M308" s="81" t="str">
        <f>"#0"&amp;K307&amp;"のチェックコード"</f>
        <v>#0298のチェックコード</v>
      </c>
      <c r="N308" s="74"/>
      <c r="O308" s="74"/>
      <c r="P308" s="81" t="s">
        <v>69</v>
      </c>
      <c r="Q308" s="75">
        <v>2</v>
      </c>
      <c r="R308" s="75" t="s">
        <v>594</v>
      </c>
      <c r="S308" s="76"/>
      <c r="T308" s="82" t="s">
        <v>349</v>
      </c>
      <c r="U308" s="70"/>
      <c r="V308" s="70"/>
      <c r="W308" s="79" t="s">
        <v>269</v>
      </c>
    </row>
    <row r="309" spans="3:23" x14ac:dyDescent="0.2">
      <c r="C309" s="127"/>
      <c r="D309" s="123"/>
      <c r="E309" s="123"/>
      <c r="F309" s="123"/>
      <c r="G309" s="102">
        <f t="shared" si="9"/>
        <v>300</v>
      </c>
      <c r="H309" s="102" t="s">
        <v>196</v>
      </c>
      <c r="I309" s="102"/>
      <c r="J309" s="97"/>
      <c r="K309" s="72">
        <f t="shared" si="8"/>
        <v>300</v>
      </c>
      <c r="L309" s="73" t="s">
        <v>715</v>
      </c>
      <c r="M309" s="81" t="str">
        <f>"#0"&amp;K307&amp;"の割合（%）"</f>
        <v>#0298の割合（%）</v>
      </c>
      <c r="N309" s="74"/>
      <c r="O309" s="74"/>
      <c r="P309" s="81" t="s">
        <v>77</v>
      </c>
      <c r="Q309" s="75">
        <v>5</v>
      </c>
      <c r="R309" s="75" t="s">
        <v>594</v>
      </c>
      <c r="S309" s="76" t="s">
        <v>791</v>
      </c>
      <c r="T309" s="82" t="s">
        <v>349</v>
      </c>
      <c r="U309" s="70" t="s">
        <v>268</v>
      </c>
      <c r="V309" s="70"/>
      <c r="W309" s="79" t="s">
        <v>269</v>
      </c>
    </row>
    <row r="310" spans="3:23" x14ac:dyDescent="0.2">
      <c r="C310" s="126"/>
      <c r="D310" s="117"/>
      <c r="E310" s="78"/>
      <c r="F310" s="117"/>
      <c r="G310" s="102">
        <f t="shared" si="9"/>
        <v>301</v>
      </c>
      <c r="H310" s="70" t="str">
        <f>"Check code of #0"&amp;G309</f>
        <v>Check code of #0300</v>
      </c>
      <c r="I310" s="70"/>
      <c r="J310" s="71" t="s">
        <v>590</v>
      </c>
      <c r="K310" s="72">
        <f t="shared" si="8"/>
        <v>301</v>
      </c>
      <c r="L310" s="73" t="s">
        <v>591</v>
      </c>
      <c r="M310" s="81" t="str">
        <f>"#0"&amp;K309&amp;"のチェックコード"</f>
        <v>#0300のチェックコード</v>
      </c>
      <c r="N310" s="74"/>
      <c r="O310" s="74"/>
      <c r="P310" s="81" t="s">
        <v>69</v>
      </c>
      <c r="Q310" s="75">
        <v>2</v>
      </c>
      <c r="R310" s="75" t="s">
        <v>594</v>
      </c>
      <c r="S310" s="76"/>
      <c r="T310" s="82" t="s">
        <v>349</v>
      </c>
      <c r="U310" s="70"/>
      <c r="V310" s="70"/>
      <c r="W310" s="79" t="s">
        <v>269</v>
      </c>
    </row>
    <row r="311" spans="3:23" x14ac:dyDescent="0.2">
      <c r="C311" s="127"/>
      <c r="D311" s="123"/>
      <c r="E311" s="125" t="s">
        <v>123</v>
      </c>
      <c r="F311" s="123"/>
      <c r="G311" s="102">
        <f t="shared" si="9"/>
        <v>302</v>
      </c>
      <c r="H311" s="102" t="s">
        <v>197</v>
      </c>
      <c r="I311" s="102"/>
      <c r="J311" s="97"/>
      <c r="K311" s="72">
        <f t="shared" si="8"/>
        <v>302</v>
      </c>
      <c r="L311" s="73" t="s">
        <v>598</v>
      </c>
      <c r="M311" s="81" t="s">
        <v>808</v>
      </c>
      <c r="N311" s="74"/>
      <c r="O311" s="74"/>
      <c r="P311" s="81" t="s">
        <v>72</v>
      </c>
      <c r="Q311" s="75">
        <v>255</v>
      </c>
      <c r="R311" s="75" t="s">
        <v>594</v>
      </c>
      <c r="S311" s="76"/>
      <c r="T311" s="82" t="s">
        <v>349</v>
      </c>
      <c r="U311" s="70" t="s">
        <v>268</v>
      </c>
      <c r="V311" s="70"/>
      <c r="W311" s="79" t="s">
        <v>269</v>
      </c>
    </row>
    <row r="312" spans="3:23" x14ac:dyDescent="0.2">
      <c r="C312" s="126"/>
      <c r="D312" s="117"/>
      <c r="E312" s="117"/>
      <c r="F312" s="117"/>
      <c r="G312" s="102">
        <f t="shared" si="9"/>
        <v>303</v>
      </c>
      <c r="H312" s="70" t="str">
        <f>"Check code of #0"&amp;G311</f>
        <v>Check code of #0302</v>
      </c>
      <c r="I312" s="70"/>
      <c r="J312" s="71" t="s">
        <v>590</v>
      </c>
      <c r="K312" s="72">
        <f t="shared" si="8"/>
        <v>303</v>
      </c>
      <c r="L312" s="73" t="s">
        <v>591</v>
      </c>
      <c r="M312" s="81" t="str">
        <f>"#0"&amp;K311&amp;"のチェックコード"</f>
        <v>#0302のチェックコード</v>
      </c>
      <c r="N312" s="74"/>
      <c r="O312" s="74"/>
      <c r="P312" s="81" t="s">
        <v>69</v>
      </c>
      <c r="Q312" s="75">
        <v>2</v>
      </c>
      <c r="R312" s="75" t="s">
        <v>594</v>
      </c>
      <c r="S312" s="76"/>
      <c r="T312" s="82" t="s">
        <v>349</v>
      </c>
      <c r="U312" s="70"/>
      <c r="V312" s="70"/>
      <c r="W312" s="79" t="s">
        <v>269</v>
      </c>
    </row>
    <row r="313" spans="3:23" x14ac:dyDescent="0.2">
      <c r="C313" s="127"/>
      <c r="D313" s="123"/>
      <c r="E313" s="123"/>
      <c r="F313" s="123"/>
      <c r="G313" s="102">
        <f t="shared" si="9"/>
        <v>304</v>
      </c>
      <c r="H313" s="102" t="s">
        <v>198</v>
      </c>
      <c r="I313" s="102"/>
      <c r="J313" s="97"/>
      <c r="K313" s="72">
        <f t="shared" si="8"/>
        <v>304</v>
      </c>
      <c r="L313" s="73" t="s">
        <v>715</v>
      </c>
      <c r="M313" s="81" t="str">
        <f>"#0"&amp;K311&amp;"の割合（%）"</f>
        <v>#0302の割合（%）</v>
      </c>
      <c r="N313" s="74"/>
      <c r="O313" s="74"/>
      <c r="P313" s="81" t="s">
        <v>77</v>
      </c>
      <c r="Q313" s="75">
        <v>5</v>
      </c>
      <c r="R313" s="75" t="s">
        <v>594</v>
      </c>
      <c r="S313" s="76" t="s">
        <v>791</v>
      </c>
      <c r="T313" s="82" t="s">
        <v>349</v>
      </c>
      <c r="U313" s="70" t="s">
        <v>268</v>
      </c>
      <c r="V313" s="70"/>
      <c r="W313" s="79" t="s">
        <v>269</v>
      </c>
    </row>
    <row r="314" spans="3:23" x14ac:dyDescent="0.2">
      <c r="C314" s="126"/>
      <c r="D314" s="117"/>
      <c r="E314" s="78"/>
      <c r="F314" s="117"/>
      <c r="G314" s="102">
        <f t="shared" si="9"/>
        <v>305</v>
      </c>
      <c r="H314" s="70" t="str">
        <f>"Check code of #0"&amp;G313</f>
        <v>Check code of #0304</v>
      </c>
      <c r="I314" s="70"/>
      <c r="J314" s="71" t="s">
        <v>590</v>
      </c>
      <c r="K314" s="72">
        <f t="shared" si="8"/>
        <v>305</v>
      </c>
      <c r="L314" s="73" t="s">
        <v>591</v>
      </c>
      <c r="M314" s="81" t="str">
        <f>"#0"&amp;K313&amp;"のチェックコード"</f>
        <v>#0304のチェックコード</v>
      </c>
      <c r="N314" s="74"/>
      <c r="O314" s="74"/>
      <c r="P314" s="81" t="s">
        <v>69</v>
      </c>
      <c r="Q314" s="75">
        <v>2</v>
      </c>
      <c r="R314" s="75" t="s">
        <v>594</v>
      </c>
      <c r="S314" s="76"/>
      <c r="T314" s="82" t="s">
        <v>349</v>
      </c>
      <c r="U314" s="70"/>
      <c r="V314" s="70"/>
      <c r="W314" s="79" t="s">
        <v>269</v>
      </c>
    </row>
    <row r="315" spans="3:23" x14ac:dyDescent="0.2">
      <c r="C315" s="127"/>
      <c r="D315" s="123"/>
      <c r="E315" s="125" t="s">
        <v>124</v>
      </c>
      <c r="F315" s="123"/>
      <c r="G315" s="102">
        <f t="shared" si="9"/>
        <v>306</v>
      </c>
      <c r="H315" s="102" t="s">
        <v>199</v>
      </c>
      <c r="I315" s="102"/>
      <c r="J315" s="97"/>
      <c r="K315" s="72">
        <f t="shared" si="8"/>
        <v>306</v>
      </c>
      <c r="L315" s="73" t="s">
        <v>598</v>
      </c>
      <c r="M315" s="81" t="s">
        <v>809</v>
      </c>
      <c r="N315" s="74"/>
      <c r="O315" s="74"/>
      <c r="P315" s="81" t="s">
        <v>72</v>
      </c>
      <c r="Q315" s="75">
        <v>255</v>
      </c>
      <c r="R315" s="75" t="s">
        <v>594</v>
      </c>
      <c r="S315" s="76"/>
      <c r="T315" s="82" t="s">
        <v>349</v>
      </c>
      <c r="U315" s="70" t="s">
        <v>268</v>
      </c>
      <c r="V315" s="70"/>
      <c r="W315" s="79" t="s">
        <v>269</v>
      </c>
    </row>
    <row r="316" spans="3:23" x14ac:dyDescent="0.2">
      <c r="C316" s="126"/>
      <c r="D316" s="117"/>
      <c r="E316" s="117"/>
      <c r="F316" s="117"/>
      <c r="G316" s="102">
        <f t="shared" si="9"/>
        <v>307</v>
      </c>
      <c r="H316" s="70" t="str">
        <f>"Check code of #0"&amp;G315</f>
        <v>Check code of #0306</v>
      </c>
      <c r="I316" s="70"/>
      <c r="J316" s="71" t="s">
        <v>590</v>
      </c>
      <c r="K316" s="72">
        <f t="shared" si="8"/>
        <v>307</v>
      </c>
      <c r="L316" s="73" t="s">
        <v>591</v>
      </c>
      <c r="M316" s="81" t="str">
        <f>"#0"&amp;K315&amp;"のチェックコード"</f>
        <v>#0306のチェックコード</v>
      </c>
      <c r="N316" s="74"/>
      <c r="O316" s="74"/>
      <c r="P316" s="81" t="s">
        <v>69</v>
      </c>
      <c r="Q316" s="75">
        <v>2</v>
      </c>
      <c r="R316" s="75" t="s">
        <v>594</v>
      </c>
      <c r="S316" s="76"/>
      <c r="T316" s="82" t="s">
        <v>349</v>
      </c>
      <c r="U316" s="70"/>
      <c r="V316" s="70"/>
      <c r="W316" s="79" t="s">
        <v>269</v>
      </c>
    </row>
    <row r="317" spans="3:23" x14ac:dyDescent="0.2">
      <c r="C317" s="127"/>
      <c r="D317" s="123"/>
      <c r="E317" s="123"/>
      <c r="F317" s="123"/>
      <c r="G317" s="102">
        <f t="shared" si="9"/>
        <v>308</v>
      </c>
      <c r="H317" s="102" t="s">
        <v>200</v>
      </c>
      <c r="I317" s="102"/>
      <c r="J317" s="97"/>
      <c r="K317" s="72">
        <f t="shared" si="8"/>
        <v>308</v>
      </c>
      <c r="L317" s="73" t="s">
        <v>715</v>
      </c>
      <c r="M317" s="81" t="str">
        <f>"#0"&amp;K315&amp;"の割合（%）"</f>
        <v>#0306の割合（%）</v>
      </c>
      <c r="N317" s="74"/>
      <c r="O317" s="74"/>
      <c r="P317" s="81" t="s">
        <v>77</v>
      </c>
      <c r="Q317" s="75">
        <v>5</v>
      </c>
      <c r="R317" s="75" t="s">
        <v>594</v>
      </c>
      <c r="S317" s="76" t="s">
        <v>791</v>
      </c>
      <c r="T317" s="82" t="s">
        <v>349</v>
      </c>
      <c r="U317" s="70" t="s">
        <v>268</v>
      </c>
      <c r="V317" s="70"/>
      <c r="W317" s="79" t="s">
        <v>269</v>
      </c>
    </row>
    <row r="318" spans="3:23" x14ac:dyDescent="0.2">
      <c r="C318" s="126"/>
      <c r="D318" s="117"/>
      <c r="E318" s="78"/>
      <c r="F318" s="117"/>
      <c r="G318" s="102">
        <f t="shared" si="9"/>
        <v>309</v>
      </c>
      <c r="H318" s="70" t="str">
        <f>"Check code of #0"&amp;G317</f>
        <v>Check code of #0308</v>
      </c>
      <c r="I318" s="70"/>
      <c r="J318" s="71" t="s">
        <v>590</v>
      </c>
      <c r="K318" s="72">
        <f t="shared" si="8"/>
        <v>309</v>
      </c>
      <c r="L318" s="73" t="s">
        <v>591</v>
      </c>
      <c r="M318" s="81" t="str">
        <f>"#0"&amp;K317&amp;"のチェックコード"</f>
        <v>#0308のチェックコード</v>
      </c>
      <c r="N318" s="74"/>
      <c r="O318" s="74"/>
      <c r="P318" s="81" t="s">
        <v>69</v>
      </c>
      <c r="Q318" s="75">
        <v>2</v>
      </c>
      <c r="R318" s="75" t="s">
        <v>594</v>
      </c>
      <c r="S318" s="76"/>
      <c r="T318" s="82" t="s">
        <v>349</v>
      </c>
      <c r="U318" s="70"/>
      <c r="V318" s="70"/>
      <c r="W318" s="79" t="s">
        <v>269</v>
      </c>
    </row>
    <row r="319" spans="3:23" x14ac:dyDescent="0.2">
      <c r="C319" s="127"/>
      <c r="D319" s="123"/>
      <c r="E319" s="125" t="s">
        <v>125</v>
      </c>
      <c r="F319" s="123"/>
      <c r="G319" s="102">
        <f t="shared" si="9"/>
        <v>310</v>
      </c>
      <c r="H319" s="102" t="s">
        <v>201</v>
      </c>
      <c r="I319" s="102"/>
      <c r="J319" s="97"/>
      <c r="K319" s="72">
        <f t="shared" si="8"/>
        <v>310</v>
      </c>
      <c r="L319" s="73" t="s">
        <v>598</v>
      </c>
      <c r="M319" s="81" t="s">
        <v>810</v>
      </c>
      <c r="N319" s="74"/>
      <c r="O319" s="74"/>
      <c r="P319" s="81" t="s">
        <v>72</v>
      </c>
      <c r="Q319" s="75">
        <v>255</v>
      </c>
      <c r="R319" s="75" t="s">
        <v>594</v>
      </c>
      <c r="S319" s="76"/>
      <c r="T319" s="82" t="s">
        <v>349</v>
      </c>
      <c r="U319" s="70" t="s">
        <v>268</v>
      </c>
      <c r="V319" s="70"/>
      <c r="W319" s="79" t="s">
        <v>269</v>
      </c>
    </row>
    <row r="320" spans="3:23" x14ac:dyDescent="0.2">
      <c r="C320" s="126"/>
      <c r="D320" s="117"/>
      <c r="E320" s="117"/>
      <c r="F320" s="117"/>
      <c r="G320" s="102">
        <f t="shared" si="9"/>
        <v>311</v>
      </c>
      <c r="H320" s="70" t="str">
        <f>"Check code of #0"&amp;G319</f>
        <v>Check code of #0310</v>
      </c>
      <c r="I320" s="70"/>
      <c r="J320" s="71" t="s">
        <v>590</v>
      </c>
      <c r="K320" s="72">
        <f t="shared" si="8"/>
        <v>311</v>
      </c>
      <c r="L320" s="73" t="s">
        <v>591</v>
      </c>
      <c r="M320" s="81" t="str">
        <f>"#0"&amp;K319&amp;"のチェックコード"</f>
        <v>#0310のチェックコード</v>
      </c>
      <c r="N320" s="74"/>
      <c r="O320" s="74"/>
      <c r="P320" s="81" t="s">
        <v>69</v>
      </c>
      <c r="Q320" s="75">
        <v>2</v>
      </c>
      <c r="R320" s="75" t="s">
        <v>594</v>
      </c>
      <c r="S320" s="76"/>
      <c r="T320" s="82" t="s">
        <v>349</v>
      </c>
      <c r="U320" s="70"/>
      <c r="V320" s="70"/>
      <c r="W320" s="79" t="s">
        <v>269</v>
      </c>
    </row>
    <row r="321" spans="3:23" x14ac:dyDescent="0.2">
      <c r="C321" s="127"/>
      <c r="D321" s="123"/>
      <c r="E321" s="123"/>
      <c r="F321" s="123"/>
      <c r="G321" s="102">
        <f t="shared" si="9"/>
        <v>312</v>
      </c>
      <c r="H321" s="102" t="s">
        <v>202</v>
      </c>
      <c r="I321" s="102"/>
      <c r="J321" s="97"/>
      <c r="K321" s="72">
        <f t="shared" si="8"/>
        <v>312</v>
      </c>
      <c r="L321" s="73" t="s">
        <v>715</v>
      </c>
      <c r="M321" s="81" t="str">
        <f>"#0"&amp;K319&amp;"の割合（%）"</f>
        <v>#0310の割合（%）</v>
      </c>
      <c r="N321" s="74"/>
      <c r="O321" s="74"/>
      <c r="P321" s="81" t="s">
        <v>77</v>
      </c>
      <c r="Q321" s="75">
        <v>5</v>
      </c>
      <c r="R321" s="75" t="s">
        <v>594</v>
      </c>
      <c r="S321" s="76" t="s">
        <v>791</v>
      </c>
      <c r="T321" s="82" t="s">
        <v>349</v>
      </c>
      <c r="U321" s="70" t="s">
        <v>268</v>
      </c>
      <c r="V321" s="70"/>
      <c r="W321" s="79" t="s">
        <v>269</v>
      </c>
    </row>
    <row r="322" spans="3:23" x14ac:dyDescent="0.2">
      <c r="C322" s="126"/>
      <c r="D322" s="117"/>
      <c r="E322" s="78"/>
      <c r="F322" s="117"/>
      <c r="G322" s="102">
        <f t="shared" si="9"/>
        <v>313</v>
      </c>
      <c r="H322" s="70" t="str">
        <f>"Check code of #0"&amp;G321</f>
        <v>Check code of #0312</v>
      </c>
      <c r="I322" s="70"/>
      <c r="J322" s="71" t="s">
        <v>590</v>
      </c>
      <c r="K322" s="72">
        <f t="shared" si="8"/>
        <v>313</v>
      </c>
      <c r="L322" s="73" t="s">
        <v>591</v>
      </c>
      <c r="M322" s="81" t="str">
        <f>"#0"&amp;K321&amp;"のチェックコード"</f>
        <v>#0312のチェックコード</v>
      </c>
      <c r="N322" s="74"/>
      <c r="O322" s="74"/>
      <c r="P322" s="81" t="s">
        <v>69</v>
      </c>
      <c r="Q322" s="75">
        <v>2</v>
      </c>
      <c r="R322" s="75" t="s">
        <v>594</v>
      </c>
      <c r="S322" s="76"/>
      <c r="T322" s="82" t="s">
        <v>349</v>
      </c>
      <c r="U322" s="70"/>
      <c r="V322" s="70"/>
      <c r="W322" s="79" t="s">
        <v>269</v>
      </c>
    </row>
    <row r="323" spans="3:23" x14ac:dyDescent="0.2">
      <c r="C323" s="127"/>
      <c r="D323" s="123"/>
      <c r="E323" s="125" t="s">
        <v>126</v>
      </c>
      <c r="F323" s="123"/>
      <c r="G323" s="102">
        <f t="shared" si="9"/>
        <v>314</v>
      </c>
      <c r="H323" s="102" t="s">
        <v>203</v>
      </c>
      <c r="I323" s="102"/>
      <c r="J323" s="97"/>
      <c r="K323" s="72">
        <f t="shared" si="8"/>
        <v>314</v>
      </c>
      <c r="L323" s="73" t="s">
        <v>598</v>
      </c>
      <c r="M323" s="81" t="s">
        <v>811</v>
      </c>
      <c r="N323" s="74"/>
      <c r="O323" s="74"/>
      <c r="P323" s="81" t="s">
        <v>72</v>
      </c>
      <c r="Q323" s="75">
        <v>255</v>
      </c>
      <c r="R323" s="75" t="s">
        <v>594</v>
      </c>
      <c r="S323" s="76"/>
      <c r="T323" s="82" t="s">
        <v>349</v>
      </c>
      <c r="U323" s="70" t="s">
        <v>268</v>
      </c>
      <c r="V323" s="70"/>
      <c r="W323" s="79" t="s">
        <v>269</v>
      </c>
    </row>
    <row r="324" spans="3:23" x14ac:dyDescent="0.2">
      <c r="C324" s="126"/>
      <c r="D324" s="117"/>
      <c r="E324" s="117"/>
      <c r="F324" s="117"/>
      <c r="G324" s="102">
        <f t="shared" si="9"/>
        <v>315</v>
      </c>
      <c r="H324" s="70" t="str">
        <f>"Check code of #0"&amp;G323</f>
        <v>Check code of #0314</v>
      </c>
      <c r="I324" s="70"/>
      <c r="J324" s="71" t="s">
        <v>590</v>
      </c>
      <c r="K324" s="72">
        <f t="shared" si="8"/>
        <v>315</v>
      </c>
      <c r="L324" s="73" t="s">
        <v>591</v>
      </c>
      <c r="M324" s="81" t="str">
        <f>"#0"&amp;K323&amp;"のチェックコード"</f>
        <v>#0314のチェックコード</v>
      </c>
      <c r="N324" s="74"/>
      <c r="O324" s="74"/>
      <c r="P324" s="81" t="s">
        <v>69</v>
      </c>
      <c r="Q324" s="75">
        <v>2</v>
      </c>
      <c r="R324" s="75" t="s">
        <v>594</v>
      </c>
      <c r="S324" s="76"/>
      <c r="T324" s="82" t="s">
        <v>349</v>
      </c>
      <c r="U324" s="70"/>
      <c r="V324" s="70"/>
      <c r="W324" s="79" t="s">
        <v>269</v>
      </c>
    </row>
    <row r="325" spans="3:23" x14ac:dyDescent="0.2">
      <c r="C325" s="127"/>
      <c r="D325" s="123"/>
      <c r="E325" s="123"/>
      <c r="F325" s="123"/>
      <c r="G325" s="102">
        <f t="shared" si="9"/>
        <v>316</v>
      </c>
      <c r="H325" s="102" t="s">
        <v>204</v>
      </c>
      <c r="I325" s="102"/>
      <c r="J325" s="97"/>
      <c r="K325" s="72">
        <f t="shared" si="8"/>
        <v>316</v>
      </c>
      <c r="L325" s="73" t="s">
        <v>715</v>
      </c>
      <c r="M325" s="81" t="str">
        <f>"#0"&amp;K323&amp;"の割合（%）"</f>
        <v>#0314の割合（%）</v>
      </c>
      <c r="N325" s="74"/>
      <c r="O325" s="74"/>
      <c r="P325" s="81" t="s">
        <v>77</v>
      </c>
      <c r="Q325" s="75">
        <v>5</v>
      </c>
      <c r="R325" s="75" t="s">
        <v>594</v>
      </c>
      <c r="S325" s="76" t="s">
        <v>791</v>
      </c>
      <c r="T325" s="82" t="s">
        <v>349</v>
      </c>
      <c r="U325" s="70" t="s">
        <v>268</v>
      </c>
      <c r="V325" s="70"/>
      <c r="W325" s="79" t="s">
        <v>269</v>
      </c>
    </row>
    <row r="326" spans="3:23" x14ac:dyDescent="0.2">
      <c r="C326" s="126"/>
      <c r="D326" s="117"/>
      <c r="E326" s="78"/>
      <c r="F326" s="78"/>
      <c r="G326" s="102">
        <f t="shared" si="9"/>
        <v>317</v>
      </c>
      <c r="H326" s="70" t="str">
        <f>"Check code of #0"&amp;G325</f>
        <v>Check code of #0316</v>
      </c>
      <c r="I326" s="70"/>
      <c r="J326" s="71" t="s">
        <v>590</v>
      </c>
      <c r="K326" s="72">
        <f t="shared" si="8"/>
        <v>317</v>
      </c>
      <c r="L326" s="73" t="s">
        <v>591</v>
      </c>
      <c r="M326" s="81" t="str">
        <f>"#0"&amp;K325&amp;"のチェックコード"</f>
        <v>#0316のチェックコード</v>
      </c>
      <c r="N326" s="74"/>
      <c r="O326" s="74"/>
      <c r="P326" s="81" t="s">
        <v>69</v>
      </c>
      <c r="Q326" s="75">
        <v>2</v>
      </c>
      <c r="R326" s="75" t="s">
        <v>594</v>
      </c>
      <c r="S326" s="76"/>
      <c r="T326" s="82" t="s">
        <v>349</v>
      </c>
      <c r="U326" s="70"/>
      <c r="V326" s="70"/>
      <c r="W326" s="79" t="s">
        <v>269</v>
      </c>
    </row>
    <row r="327" spans="3:23" x14ac:dyDescent="0.2">
      <c r="C327" s="80"/>
      <c r="D327" s="129"/>
      <c r="E327" s="125" t="s">
        <v>128</v>
      </c>
      <c r="F327" s="93" t="s">
        <v>45</v>
      </c>
      <c r="G327" s="69">
        <f t="shared" si="9"/>
        <v>318</v>
      </c>
      <c r="H327" s="102" t="s">
        <v>205</v>
      </c>
      <c r="I327" s="102"/>
      <c r="J327" s="97"/>
      <c r="K327" s="72">
        <f t="shared" si="8"/>
        <v>318</v>
      </c>
      <c r="L327" s="73" t="s">
        <v>598</v>
      </c>
      <c r="M327" s="81" t="s">
        <v>812</v>
      </c>
      <c r="N327" s="74"/>
      <c r="O327" s="74"/>
      <c r="P327" s="81" t="s">
        <v>72</v>
      </c>
      <c r="Q327" s="75">
        <v>255</v>
      </c>
      <c r="R327" s="75" t="s">
        <v>594</v>
      </c>
      <c r="S327" s="76"/>
      <c r="T327" s="82" t="s">
        <v>349</v>
      </c>
      <c r="U327" s="70" t="s">
        <v>268</v>
      </c>
      <c r="V327" s="70"/>
      <c r="W327" s="79" t="s">
        <v>269</v>
      </c>
    </row>
    <row r="328" spans="3:23" x14ac:dyDescent="0.2">
      <c r="C328" s="98"/>
      <c r="D328" s="130"/>
      <c r="E328" s="117"/>
      <c r="F328" s="104"/>
      <c r="G328" s="69">
        <f t="shared" si="9"/>
        <v>319</v>
      </c>
      <c r="H328" s="70" t="str">
        <f>"Check code of #0"&amp;G327</f>
        <v>Check code of #0318</v>
      </c>
      <c r="I328" s="70"/>
      <c r="J328" s="71" t="s">
        <v>590</v>
      </c>
      <c r="K328" s="72">
        <f t="shared" si="8"/>
        <v>319</v>
      </c>
      <c r="L328" s="73" t="s">
        <v>591</v>
      </c>
      <c r="M328" s="81" t="str">
        <f>"#0"&amp;K327&amp;"のチェックコード"</f>
        <v>#0318のチェックコード</v>
      </c>
      <c r="N328" s="74"/>
      <c r="O328" s="74"/>
      <c r="P328" s="81" t="s">
        <v>69</v>
      </c>
      <c r="Q328" s="75">
        <v>2</v>
      </c>
      <c r="R328" s="75" t="s">
        <v>594</v>
      </c>
      <c r="S328" s="76"/>
      <c r="T328" s="82" t="s">
        <v>349</v>
      </c>
      <c r="U328" s="70"/>
      <c r="V328" s="70"/>
      <c r="W328" s="79" t="s">
        <v>269</v>
      </c>
    </row>
    <row r="329" spans="3:23" x14ac:dyDescent="0.2">
      <c r="C329" s="80"/>
      <c r="D329" s="129"/>
      <c r="E329" s="123"/>
      <c r="F329" s="93"/>
      <c r="G329" s="69">
        <f t="shared" si="9"/>
        <v>320</v>
      </c>
      <c r="H329" s="102" t="s">
        <v>206</v>
      </c>
      <c r="I329" s="102"/>
      <c r="J329" s="97"/>
      <c r="K329" s="72">
        <f t="shared" si="8"/>
        <v>320</v>
      </c>
      <c r="L329" s="73" t="s">
        <v>715</v>
      </c>
      <c r="M329" s="81" t="str">
        <f>"#0"&amp;K327&amp;"の割合（%）"</f>
        <v>#0318の割合（%）</v>
      </c>
      <c r="N329" s="74"/>
      <c r="O329" s="74"/>
      <c r="P329" s="81" t="s">
        <v>77</v>
      </c>
      <c r="Q329" s="75">
        <v>5</v>
      </c>
      <c r="R329" s="75" t="s">
        <v>594</v>
      </c>
      <c r="S329" s="76" t="s">
        <v>791</v>
      </c>
      <c r="T329" s="82" t="s">
        <v>349</v>
      </c>
      <c r="U329" s="70" t="s">
        <v>268</v>
      </c>
      <c r="V329" s="70"/>
      <c r="W329" s="79" t="s">
        <v>269</v>
      </c>
    </row>
    <row r="330" spans="3:23" x14ac:dyDescent="0.2">
      <c r="C330" s="98"/>
      <c r="D330" s="130"/>
      <c r="E330" s="78"/>
      <c r="F330" s="104"/>
      <c r="G330" s="69">
        <f t="shared" si="9"/>
        <v>321</v>
      </c>
      <c r="H330" s="70" t="str">
        <f>"Check code of #0"&amp;G329</f>
        <v>Check code of #0320</v>
      </c>
      <c r="I330" s="70"/>
      <c r="J330" s="71" t="s">
        <v>590</v>
      </c>
      <c r="K330" s="72">
        <f t="shared" si="8"/>
        <v>321</v>
      </c>
      <c r="L330" s="73" t="s">
        <v>591</v>
      </c>
      <c r="M330" s="81" t="str">
        <f>"#0"&amp;K329&amp;"のチェックコード"</f>
        <v>#0320のチェックコード</v>
      </c>
      <c r="N330" s="74"/>
      <c r="O330" s="74"/>
      <c r="P330" s="81" t="s">
        <v>69</v>
      </c>
      <c r="Q330" s="75">
        <v>2</v>
      </c>
      <c r="R330" s="75" t="s">
        <v>594</v>
      </c>
      <c r="S330" s="76"/>
      <c r="T330" s="82" t="s">
        <v>349</v>
      </c>
      <c r="U330" s="70"/>
      <c r="V330" s="70"/>
      <c r="W330" s="79" t="s">
        <v>269</v>
      </c>
    </row>
    <row r="331" spans="3:23" x14ac:dyDescent="0.2">
      <c r="C331" s="80"/>
      <c r="D331" s="129"/>
      <c r="E331" s="125" t="s">
        <v>127</v>
      </c>
      <c r="F331" s="93"/>
      <c r="G331" s="69">
        <f t="shared" si="9"/>
        <v>322</v>
      </c>
      <c r="H331" s="102" t="s">
        <v>207</v>
      </c>
      <c r="I331" s="102"/>
      <c r="J331" s="97"/>
      <c r="K331" s="72">
        <f t="shared" si="8"/>
        <v>322</v>
      </c>
      <c r="L331" s="73" t="s">
        <v>598</v>
      </c>
      <c r="M331" s="81" t="s">
        <v>813</v>
      </c>
      <c r="N331" s="74"/>
      <c r="O331" s="74"/>
      <c r="P331" s="81" t="s">
        <v>72</v>
      </c>
      <c r="Q331" s="75">
        <v>255</v>
      </c>
      <c r="R331" s="75" t="s">
        <v>594</v>
      </c>
      <c r="S331" s="76"/>
      <c r="T331" s="82" t="s">
        <v>349</v>
      </c>
      <c r="U331" s="70" t="s">
        <v>268</v>
      </c>
      <c r="V331" s="70"/>
      <c r="W331" s="79" t="s">
        <v>269</v>
      </c>
    </row>
    <row r="332" spans="3:23" x14ac:dyDescent="0.2">
      <c r="C332" s="98"/>
      <c r="D332" s="130"/>
      <c r="E332" s="117"/>
      <c r="F332" s="104"/>
      <c r="G332" s="69">
        <f t="shared" si="9"/>
        <v>323</v>
      </c>
      <c r="H332" s="70" t="str">
        <f>"Check code of #0"&amp;G331</f>
        <v>Check code of #0322</v>
      </c>
      <c r="I332" s="70"/>
      <c r="J332" s="71" t="s">
        <v>590</v>
      </c>
      <c r="K332" s="72">
        <f t="shared" ref="K332:K395" si="10">K331+1</f>
        <v>323</v>
      </c>
      <c r="L332" s="73" t="s">
        <v>591</v>
      </c>
      <c r="M332" s="81" t="str">
        <f>"#0"&amp;K331&amp;"のチェックコード"</f>
        <v>#0322のチェックコード</v>
      </c>
      <c r="N332" s="74"/>
      <c r="O332" s="74"/>
      <c r="P332" s="81" t="s">
        <v>69</v>
      </c>
      <c r="Q332" s="75">
        <v>2</v>
      </c>
      <c r="R332" s="75" t="s">
        <v>594</v>
      </c>
      <c r="S332" s="76"/>
      <c r="T332" s="82" t="s">
        <v>349</v>
      </c>
      <c r="U332" s="70"/>
      <c r="V332" s="70"/>
      <c r="W332" s="79" t="s">
        <v>269</v>
      </c>
    </row>
    <row r="333" spans="3:23" x14ac:dyDescent="0.2">
      <c r="C333" s="80"/>
      <c r="D333" s="129"/>
      <c r="E333" s="123"/>
      <c r="F333" s="93"/>
      <c r="G333" s="69">
        <f t="shared" si="9"/>
        <v>324</v>
      </c>
      <c r="H333" s="102" t="s">
        <v>208</v>
      </c>
      <c r="I333" s="102"/>
      <c r="J333" s="97"/>
      <c r="K333" s="72">
        <f t="shared" si="10"/>
        <v>324</v>
      </c>
      <c r="L333" s="73" t="s">
        <v>715</v>
      </c>
      <c r="M333" s="81" t="str">
        <f>"#0"&amp;K331&amp;"の割合（%）"</f>
        <v>#0322の割合（%）</v>
      </c>
      <c r="N333" s="74"/>
      <c r="O333" s="74"/>
      <c r="P333" s="81" t="s">
        <v>77</v>
      </c>
      <c r="Q333" s="75">
        <v>5</v>
      </c>
      <c r="R333" s="75" t="s">
        <v>594</v>
      </c>
      <c r="S333" s="76" t="s">
        <v>791</v>
      </c>
      <c r="T333" s="82" t="s">
        <v>349</v>
      </c>
      <c r="U333" s="70" t="s">
        <v>268</v>
      </c>
      <c r="V333" s="70"/>
      <c r="W333" s="79" t="s">
        <v>269</v>
      </c>
    </row>
    <row r="334" spans="3:23" x14ac:dyDescent="0.2">
      <c r="C334" s="98"/>
      <c r="D334" s="130"/>
      <c r="E334" s="78"/>
      <c r="F334" s="104"/>
      <c r="G334" s="69">
        <f t="shared" si="9"/>
        <v>325</v>
      </c>
      <c r="H334" s="70" t="str">
        <f>"Check code of #0"&amp;G333</f>
        <v>Check code of #0324</v>
      </c>
      <c r="I334" s="70"/>
      <c r="J334" s="71" t="s">
        <v>590</v>
      </c>
      <c r="K334" s="72">
        <f t="shared" si="10"/>
        <v>325</v>
      </c>
      <c r="L334" s="73" t="s">
        <v>591</v>
      </c>
      <c r="M334" s="81" t="str">
        <f>"#0"&amp;K333&amp;"のチェックコード"</f>
        <v>#0324のチェックコード</v>
      </c>
      <c r="N334" s="74"/>
      <c r="O334" s="74"/>
      <c r="P334" s="81" t="s">
        <v>69</v>
      </c>
      <c r="Q334" s="75">
        <v>2</v>
      </c>
      <c r="R334" s="75" t="s">
        <v>594</v>
      </c>
      <c r="S334" s="76"/>
      <c r="T334" s="82" t="s">
        <v>349</v>
      </c>
      <c r="U334" s="70"/>
      <c r="V334" s="70"/>
      <c r="W334" s="79" t="s">
        <v>269</v>
      </c>
    </row>
    <row r="335" spans="3:23" x14ac:dyDescent="0.2">
      <c r="C335" s="80"/>
      <c r="D335" s="129"/>
      <c r="E335" s="125" t="s">
        <v>129</v>
      </c>
      <c r="F335" s="93"/>
      <c r="G335" s="69">
        <f t="shared" si="9"/>
        <v>326</v>
      </c>
      <c r="H335" s="102" t="s">
        <v>209</v>
      </c>
      <c r="I335" s="102"/>
      <c r="J335" s="97"/>
      <c r="K335" s="72">
        <f t="shared" si="10"/>
        <v>326</v>
      </c>
      <c r="L335" s="73" t="s">
        <v>598</v>
      </c>
      <c r="M335" s="81" t="s">
        <v>814</v>
      </c>
      <c r="N335" s="74"/>
      <c r="O335" s="74"/>
      <c r="P335" s="81" t="s">
        <v>72</v>
      </c>
      <c r="Q335" s="75">
        <v>255</v>
      </c>
      <c r="R335" s="75" t="s">
        <v>594</v>
      </c>
      <c r="S335" s="76"/>
      <c r="T335" s="82" t="s">
        <v>349</v>
      </c>
      <c r="U335" s="70" t="s">
        <v>268</v>
      </c>
      <c r="V335" s="70"/>
      <c r="W335" s="79" t="s">
        <v>269</v>
      </c>
    </row>
    <row r="336" spans="3:23" x14ac:dyDescent="0.2">
      <c r="C336" s="98"/>
      <c r="D336" s="130"/>
      <c r="E336" s="117"/>
      <c r="F336" s="104"/>
      <c r="G336" s="69">
        <f t="shared" si="9"/>
        <v>327</v>
      </c>
      <c r="H336" s="70" t="str">
        <f>"Check code of #0"&amp;G335</f>
        <v>Check code of #0326</v>
      </c>
      <c r="I336" s="70"/>
      <c r="J336" s="71" t="s">
        <v>590</v>
      </c>
      <c r="K336" s="72">
        <f t="shared" si="10"/>
        <v>327</v>
      </c>
      <c r="L336" s="73" t="s">
        <v>591</v>
      </c>
      <c r="M336" s="81" t="str">
        <f>"#0"&amp;K335&amp;"のチェックコード"</f>
        <v>#0326のチェックコード</v>
      </c>
      <c r="N336" s="74"/>
      <c r="O336" s="74"/>
      <c r="P336" s="81" t="s">
        <v>69</v>
      </c>
      <c r="Q336" s="75">
        <v>2</v>
      </c>
      <c r="R336" s="75" t="s">
        <v>594</v>
      </c>
      <c r="S336" s="76"/>
      <c r="T336" s="82" t="s">
        <v>349</v>
      </c>
      <c r="U336" s="70"/>
      <c r="V336" s="70"/>
      <c r="W336" s="79" t="s">
        <v>269</v>
      </c>
    </row>
    <row r="337" spans="3:23" x14ac:dyDescent="0.2">
      <c r="C337" s="80"/>
      <c r="D337" s="129"/>
      <c r="E337" s="123"/>
      <c r="F337" s="93"/>
      <c r="G337" s="69">
        <f t="shared" si="9"/>
        <v>328</v>
      </c>
      <c r="H337" s="102" t="s">
        <v>210</v>
      </c>
      <c r="I337" s="102"/>
      <c r="J337" s="97"/>
      <c r="K337" s="72">
        <f t="shared" si="10"/>
        <v>328</v>
      </c>
      <c r="L337" s="73" t="s">
        <v>715</v>
      </c>
      <c r="M337" s="81" t="str">
        <f>"#0"&amp;K335&amp;"の割合（%）"</f>
        <v>#0326の割合（%）</v>
      </c>
      <c r="N337" s="74"/>
      <c r="O337" s="74"/>
      <c r="P337" s="81" t="s">
        <v>77</v>
      </c>
      <c r="Q337" s="75">
        <v>5</v>
      </c>
      <c r="R337" s="75" t="s">
        <v>594</v>
      </c>
      <c r="S337" s="76" t="s">
        <v>791</v>
      </c>
      <c r="T337" s="82" t="s">
        <v>349</v>
      </c>
      <c r="U337" s="70" t="s">
        <v>268</v>
      </c>
      <c r="V337" s="70"/>
      <c r="W337" s="79" t="s">
        <v>269</v>
      </c>
    </row>
    <row r="338" spans="3:23" x14ac:dyDescent="0.2">
      <c r="C338" s="98"/>
      <c r="D338" s="130"/>
      <c r="E338" s="78"/>
      <c r="F338" s="104"/>
      <c r="G338" s="69">
        <f t="shared" si="9"/>
        <v>329</v>
      </c>
      <c r="H338" s="70" t="str">
        <f>"Check code of #0"&amp;G337</f>
        <v>Check code of #0328</v>
      </c>
      <c r="I338" s="70"/>
      <c r="J338" s="71" t="s">
        <v>590</v>
      </c>
      <c r="K338" s="72">
        <f t="shared" si="10"/>
        <v>329</v>
      </c>
      <c r="L338" s="73" t="s">
        <v>591</v>
      </c>
      <c r="M338" s="81" t="str">
        <f>"#0"&amp;K337&amp;"のチェックコード"</f>
        <v>#0328のチェックコード</v>
      </c>
      <c r="N338" s="74"/>
      <c r="O338" s="74"/>
      <c r="P338" s="81" t="s">
        <v>69</v>
      </c>
      <c r="Q338" s="75">
        <v>2</v>
      </c>
      <c r="R338" s="75" t="s">
        <v>594</v>
      </c>
      <c r="S338" s="76"/>
      <c r="T338" s="82" t="s">
        <v>349</v>
      </c>
      <c r="U338" s="70"/>
      <c r="V338" s="70"/>
      <c r="W338" s="79" t="s">
        <v>269</v>
      </c>
    </row>
    <row r="339" spans="3:23" x14ac:dyDescent="0.2">
      <c r="C339" s="80"/>
      <c r="D339" s="129"/>
      <c r="E339" s="125" t="s">
        <v>130</v>
      </c>
      <c r="F339" s="93"/>
      <c r="G339" s="69">
        <f t="shared" ref="G339:G402" si="11">G338+1</f>
        <v>330</v>
      </c>
      <c r="H339" s="102" t="s">
        <v>211</v>
      </c>
      <c r="I339" s="102"/>
      <c r="J339" s="97"/>
      <c r="K339" s="72">
        <f t="shared" si="10"/>
        <v>330</v>
      </c>
      <c r="L339" s="73" t="s">
        <v>598</v>
      </c>
      <c r="M339" s="81" t="s">
        <v>815</v>
      </c>
      <c r="N339" s="74"/>
      <c r="O339" s="74"/>
      <c r="P339" s="81" t="s">
        <v>72</v>
      </c>
      <c r="Q339" s="75">
        <v>255</v>
      </c>
      <c r="R339" s="75" t="s">
        <v>594</v>
      </c>
      <c r="S339" s="76"/>
      <c r="T339" s="82" t="s">
        <v>349</v>
      </c>
      <c r="U339" s="70" t="s">
        <v>268</v>
      </c>
      <c r="V339" s="70"/>
      <c r="W339" s="79" t="s">
        <v>269</v>
      </c>
    </row>
    <row r="340" spans="3:23" x14ac:dyDescent="0.2">
      <c r="C340" s="98"/>
      <c r="D340" s="130"/>
      <c r="E340" s="117"/>
      <c r="F340" s="104"/>
      <c r="G340" s="69">
        <f t="shared" si="11"/>
        <v>331</v>
      </c>
      <c r="H340" s="70" t="str">
        <f>"Check code of #0"&amp;G339</f>
        <v>Check code of #0330</v>
      </c>
      <c r="I340" s="70"/>
      <c r="J340" s="71" t="s">
        <v>590</v>
      </c>
      <c r="K340" s="72">
        <f t="shared" si="10"/>
        <v>331</v>
      </c>
      <c r="L340" s="73" t="s">
        <v>591</v>
      </c>
      <c r="M340" s="81" t="str">
        <f>"#0"&amp;K339&amp;"のチェックコード"</f>
        <v>#0330のチェックコード</v>
      </c>
      <c r="N340" s="74"/>
      <c r="O340" s="74"/>
      <c r="P340" s="81" t="s">
        <v>69</v>
      </c>
      <c r="Q340" s="75">
        <v>2</v>
      </c>
      <c r="R340" s="75" t="s">
        <v>594</v>
      </c>
      <c r="S340" s="76"/>
      <c r="T340" s="82" t="s">
        <v>349</v>
      </c>
      <c r="U340" s="70"/>
      <c r="V340" s="70"/>
      <c r="W340" s="79" t="s">
        <v>269</v>
      </c>
    </row>
    <row r="341" spans="3:23" x14ac:dyDescent="0.2">
      <c r="C341" s="80"/>
      <c r="D341" s="129"/>
      <c r="E341" s="123"/>
      <c r="F341" s="93"/>
      <c r="G341" s="69">
        <f t="shared" si="11"/>
        <v>332</v>
      </c>
      <c r="H341" s="102" t="s">
        <v>212</v>
      </c>
      <c r="I341" s="102"/>
      <c r="J341" s="97"/>
      <c r="K341" s="72">
        <f t="shared" si="10"/>
        <v>332</v>
      </c>
      <c r="L341" s="73" t="s">
        <v>715</v>
      </c>
      <c r="M341" s="81" t="str">
        <f>"#0"&amp;K339&amp;"の割合（%）"</f>
        <v>#0330の割合（%）</v>
      </c>
      <c r="N341" s="74"/>
      <c r="O341" s="74"/>
      <c r="P341" s="81" t="s">
        <v>77</v>
      </c>
      <c r="Q341" s="75">
        <v>5</v>
      </c>
      <c r="R341" s="75" t="s">
        <v>594</v>
      </c>
      <c r="S341" s="76" t="s">
        <v>791</v>
      </c>
      <c r="T341" s="82" t="s">
        <v>349</v>
      </c>
      <c r="U341" s="70" t="s">
        <v>268</v>
      </c>
      <c r="V341" s="70"/>
      <c r="W341" s="79" t="s">
        <v>269</v>
      </c>
    </row>
    <row r="342" spans="3:23" x14ac:dyDescent="0.2">
      <c r="C342" s="98"/>
      <c r="D342" s="130"/>
      <c r="E342" s="78"/>
      <c r="F342" s="104"/>
      <c r="G342" s="69">
        <f t="shared" si="11"/>
        <v>333</v>
      </c>
      <c r="H342" s="70" t="str">
        <f>"Check code of #0"&amp;G341</f>
        <v>Check code of #0332</v>
      </c>
      <c r="I342" s="70"/>
      <c r="J342" s="71" t="s">
        <v>590</v>
      </c>
      <c r="K342" s="72">
        <f t="shared" si="10"/>
        <v>333</v>
      </c>
      <c r="L342" s="73" t="s">
        <v>591</v>
      </c>
      <c r="M342" s="81" t="str">
        <f>"#0"&amp;K341&amp;"のチェックコード"</f>
        <v>#0332のチェックコード</v>
      </c>
      <c r="N342" s="74"/>
      <c r="O342" s="74"/>
      <c r="P342" s="81" t="s">
        <v>69</v>
      </c>
      <c r="Q342" s="75">
        <v>2</v>
      </c>
      <c r="R342" s="75" t="s">
        <v>594</v>
      </c>
      <c r="S342" s="76"/>
      <c r="T342" s="82" t="s">
        <v>349</v>
      </c>
      <c r="U342" s="70"/>
      <c r="V342" s="70"/>
      <c r="W342" s="79" t="s">
        <v>269</v>
      </c>
    </row>
    <row r="343" spans="3:23" x14ac:dyDescent="0.2">
      <c r="C343" s="80"/>
      <c r="D343" s="129"/>
      <c r="E343" s="125" t="s">
        <v>131</v>
      </c>
      <c r="F343" s="93"/>
      <c r="G343" s="69">
        <f t="shared" si="11"/>
        <v>334</v>
      </c>
      <c r="H343" s="102" t="s">
        <v>213</v>
      </c>
      <c r="I343" s="102"/>
      <c r="J343" s="97"/>
      <c r="K343" s="72">
        <f t="shared" si="10"/>
        <v>334</v>
      </c>
      <c r="L343" s="73" t="s">
        <v>598</v>
      </c>
      <c r="M343" s="81" t="s">
        <v>816</v>
      </c>
      <c r="N343" s="74"/>
      <c r="O343" s="74"/>
      <c r="P343" s="81" t="s">
        <v>72</v>
      </c>
      <c r="Q343" s="75">
        <v>255</v>
      </c>
      <c r="R343" s="75" t="s">
        <v>594</v>
      </c>
      <c r="S343" s="76"/>
      <c r="T343" s="82" t="s">
        <v>349</v>
      </c>
      <c r="U343" s="70" t="s">
        <v>268</v>
      </c>
      <c r="V343" s="70"/>
      <c r="W343" s="79" t="s">
        <v>269</v>
      </c>
    </row>
    <row r="344" spans="3:23" x14ac:dyDescent="0.2">
      <c r="C344" s="98"/>
      <c r="D344" s="130"/>
      <c r="E344" s="117"/>
      <c r="F344" s="104"/>
      <c r="G344" s="69">
        <f t="shared" si="11"/>
        <v>335</v>
      </c>
      <c r="H344" s="70" t="str">
        <f>"Check code of #0"&amp;G343</f>
        <v>Check code of #0334</v>
      </c>
      <c r="I344" s="70"/>
      <c r="J344" s="71" t="s">
        <v>590</v>
      </c>
      <c r="K344" s="72">
        <f t="shared" si="10"/>
        <v>335</v>
      </c>
      <c r="L344" s="73" t="s">
        <v>591</v>
      </c>
      <c r="M344" s="81" t="str">
        <f>"#0"&amp;K343&amp;"のチェックコード"</f>
        <v>#0334のチェックコード</v>
      </c>
      <c r="N344" s="74"/>
      <c r="O344" s="74"/>
      <c r="P344" s="81" t="s">
        <v>69</v>
      </c>
      <c r="Q344" s="75">
        <v>2</v>
      </c>
      <c r="R344" s="75" t="s">
        <v>594</v>
      </c>
      <c r="S344" s="76"/>
      <c r="T344" s="82" t="s">
        <v>349</v>
      </c>
      <c r="U344" s="70"/>
      <c r="V344" s="70"/>
      <c r="W344" s="79" t="s">
        <v>269</v>
      </c>
    </row>
    <row r="345" spans="3:23" x14ac:dyDescent="0.2">
      <c r="C345" s="80"/>
      <c r="D345" s="129"/>
      <c r="E345" s="123"/>
      <c r="F345" s="93"/>
      <c r="G345" s="69">
        <f t="shared" si="11"/>
        <v>336</v>
      </c>
      <c r="H345" s="102" t="s">
        <v>214</v>
      </c>
      <c r="I345" s="102"/>
      <c r="J345" s="97"/>
      <c r="K345" s="72">
        <f t="shared" si="10"/>
        <v>336</v>
      </c>
      <c r="L345" s="73" t="s">
        <v>715</v>
      </c>
      <c r="M345" s="81" t="str">
        <f>"#0"&amp;K343&amp;"の割合（%）"</f>
        <v>#0334の割合（%）</v>
      </c>
      <c r="N345" s="74"/>
      <c r="O345" s="74"/>
      <c r="P345" s="81" t="s">
        <v>77</v>
      </c>
      <c r="Q345" s="75">
        <v>5</v>
      </c>
      <c r="R345" s="75" t="s">
        <v>594</v>
      </c>
      <c r="S345" s="76" t="s">
        <v>791</v>
      </c>
      <c r="T345" s="82" t="s">
        <v>349</v>
      </c>
      <c r="U345" s="70" t="s">
        <v>268</v>
      </c>
      <c r="V345" s="70"/>
      <c r="W345" s="79" t="s">
        <v>269</v>
      </c>
    </row>
    <row r="346" spans="3:23" x14ac:dyDescent="0.2">
      <c r="C346" s="98"/>
      <c r="D346" s="130"/>
      <c r="E346" s="78"/>
      <c r="F346" s="101"/>
      <c r="G346" s="69">
        <f t="shared" si="11"/>
        <v>337</v>
      </c>
      <c r="H346" s="70" t="str">
        <f>"Check code of #0"&amp;G345</f>
        <v>Check code of #0336</v>
      </c>
      <c r="I346" s="70"/>
      <c r="J346" s="71" t="s">
        <v>590</v>
      </c>
      <c r="K346" s="72">
        <f t="shared" si="10"/>
        <v>337</v>
      </c>
      <c r="L346" s="73" t="s">
        <v>591</v>
      </c>
      <c r="M346" s="81" t="str">
        <f>"#0"&amp;K345&amp;"のチェックコード"</f>
        <v>#0336のチェックコード</v>
      </c>
      <c r="N346" s="74"/>
      <c r="O346" s="74"/>
      <c r="P346" s="81" t="s">
        <v>69</v>
      </c>
      <c r="Q346" s="75">
        <v>2</v>
      </c>
      <c r="R346" s="75" t="s">
        <v>594</v>
      </c>
      <c r="S346" s="76"/>
      <c r="T346" s="82" t="s">
        <v>349</v>
      </c>
      <c r="U346" s="70"/>
      <c r="V346" s="70"/>
      <c r="W346" s="79" t="s">
        <v>269</v>
      </c>
    </row>
    <row r="347" spans="3:23" x14ac:dyDescent="0.2">
      <c r="C347" s="80"/>
      <c r="D347" s="129"/>
      <c r="E347" s="125" t="s">
        <v>379</v>
      </c>
      <c r="F347" s="86" t="s">
        <v>45</v>
      </c>
      <c r="G347" s="69">
        <f t="shared" si="11"/>
        <v>338</v>
      </c>
      <c r="H347" s="102" t="s">
        <v>393</v>
      </c>
      <c r="I347" s="102"/>
      <c r="J347" s="97"/>
      <c r="K347" s="72">
        <f t="shared" si="10"/>
        <v>338</v>
      </c>
      <c r="L347" s="73" t="s">
        <v>598</v>
      </c>
      <c r="M347" s="81" t="s">
        <v>817</v>
      </c>
      <c r="N347" s="74"/>
      <c r="O347" s="74"/>
      <c r="P347" s="81" t="s">
        <v>72</v>
      </c>
      <c r="Q347" s="75">
        <v>255</v>
      </c>
      <c r="R347" s="75" t="s">
        <v>594</v>
      </c>
      <c r="S347" s="76"/>
      <c r="T347" s="82" t="s">
        <v>349</v>
      </c>
      <c r="U347" s="70" t="s">
        <v>268</v>
      </c>
      <c r="V347" s="70"/>
      <c r="W347" s="79" t="s">
        <v>269</v>
      </c>
    </row>
    <row r="348" spans="3:23" x14ac:dyDescent="0.2">
      <c r="C348" s="98"/>
      <c r="D348" s="130"/>
      <c r="E348" s="117"/>
      <c r="F348" s="104"/>
      <c r="G348" s="69">
        <f t="shared" si="11"/>
        <v>339</v>
      </c>
      <c r="H348" s="70" t="str">
        <f>"Check code of #0"&amp;G347</f>
        <v>Check code of #0338</v>
      </c>
      <c r="I348" s="70"/>
      <c r="J348" s="71" t="s">
        <v>590</v>
      </c>
      <c r="K348" s="72">
        <f t="shared" si="10"/>
        <v>339</v>
      </c>
      <c r="L348" s="73" t="s">
        <v>591</v>
      </c>
      <c r="M348" s="81" t="str">
        <f>"#0"&amp;K347&amp;"のチェックコード"</f>
        <v>#0338のチェックコード</v>
      </c>
      <c r="N348" s="74"/>
      <c r="O348" s="74"/>
      <c r="P348" s="81" t="s">
        <v>69</v>
      </c>
      <c r="Q348" s="75">
        <v>2</v>
      </c>
      <c r="R348" s="75" t="s">
        <v>594</v>
      </c>
      <c r="S348" s="76"/>
      <c r="T348" s="82" t="s">
        <v>349</v>
      </c>
      <c r="U348" s="70"/>
      <c r="V348" s="70"/>
      <c r="W348" s="79" t="s">
        <v>269</v>
      </c>
    </row>
    <row r="349" spans="3:23" x14ac:dyDescent="0.2">
      <c r="C349" s="80"/>
      <c r="D349" s="129"/>
      <c r="E349" s="123"/>
      <c r="F349" s="93"/>
      <c r="G349" s="69">
        <f t="shared" si="11"/>
        <v>340</v>
      </c>
      <c r="H349" s="102" t="s">
        <v>394</v>
      </c>
      <c r="I349" s="102"/>
      <c r="J349" s="97"/>
      <c r="K349" s="72">
        <f t="shared" si="10"/>
        <v>340</v>
      </c>
      <c r="L349" s="73" t="s">
        <v>715</v>
      </c>
      <c r="M349" s="81" t="str">
        <f>"#0"&amp;K347&amp;"の割合（%）"</f>
        <v>#0338の割合（%）</v>
      </c>
      <c r="N349" s="74"/>
      <c r="O349" s="74"/>
      <c r="P349" s="81" t="s">
        <v>77</v>
      </c>
      <c r="Q349" s="75">
        <v>5</v>
      </c>
      <c r="R349" s="75" t="s">
        <v>594</v>
      </c>
      <c r="S349" s="76" t="s">
        <v>791</v>
      </c>
      <c r="T349" s="82" t="s">
        <v>349</v>
      </c>
      <c r="U349" s="70" t="s">
        <v>268</v>
      </c>
      <c r="V349" s="70"/>
      <c r="W349" s="79" t="s">
        <v>269</v>
      </c>
    </row>
    <row r="350" spans="3:23" x14ac:dyDescent="0.2">
      <c r="C350" s="98"/>
      <c r="D350" s="130"/>
      <c r="E350" s="78"/>
      <c r="F350" s="104"/>
      <c r="G350" s="69">
        <f t="shared" si="11"/>
        <v>341</v>
      </c>
      <c r="H350" s="70" t="str">
        <f>"Check code of #0"&amp;G349</f>
        <v>Check code of #0340</v>
      </c>
      <c r="I350" s="70"/>
      <c r="J350" s="71" t="s">
        <v>590</v>
      </c>
      <c r="K350" s="72">
        <f t="shared" si="10"/>
        <v>341</v>
      </c>
      <c r="L350" s="73" t="s">
        <v>591</v>
      </c>
      <c r="M350" s="81" t="str">
        <f>"#0"&amp;K349&amp;"のチェックコード"</f>
        <v>#0340のチェックコード</v>
      </c>
      <c r="N350" s="74"/>
      <c r="O350" s="74"/>
      <c r="P350" s="81" t="s">
        <v>69</v>
      </c>
      <c r="Q350" s="75">
        <v>2</v>
      </c>
      <c r="R350" s="75" t="s">
        <v>594</v>
      </c>
      <c r="S350" s="76"/>
      <c r="T350" s="82" t="s">
        <v>349</v>
      </c>
      <c r="U350" s="70"/>
      <c r="V350" s="70"/>
      <c r="W350" s="79" t="s">
        <v>269</v>
      </c>
    </row>
    <row r="351" spans="3:23" x14ac:dyDescent="0.2">
      <c r="C351" s="80"/>
      <c r="D351" s="129"/>
      <c r="E351" s="125" t="s">
        <v>381</v>
      </c>
      <c r="F351" s="93"/>
      <c r="G351" s="69">
        <f t="shared" si="11"/>
        <v>342</v>
      </c>
      <c r="H351" s="102" t="s">
        <v>395</v>
      </c>
      <c r="I351" s="102"/>
      <c r="J351" s="97"/>
      <c r="K351" s="72">
        <f t="shared" si="10"/>
        <v>342</v>
      </c>
      <c r="L351" s="73" t="s">
        <v>598</v>
      </c>
      <c r="M351" s="81" t="s">
        <v>818</v>
      </c>
      <c r="N351" s="74"/>
      <c r="O351" s="74"/>
      <c r="P351" s="81" t="s">
        <v>72</v>
      </c>
      <c r="Q351" s="75">
        <v>255</v>
      </c>
      <c r="R351" s="75" t="s">
        <v>594</v>
      </c>
      <c r="S351" s="76"/>
      <c r="T351" s="82" t="s">
        <v>349</v>
      </c>
      <c r="U351" s="70" t="s">
        <v>268</v>
      </c>
      <c r="V351" s="70"/>
      <c r="W351" s="79" t="s">
        <v>269</v>
      </c>
    </row>
    <row r="352" spans="3:23" x14ac:dyDescent="0.2">
      <c r="C352" s="98"/>
      <c r="D352" s="130"/>
      <c r="E352" s="117"/>
      <c r="F352" s="104"/>
      <c r="G352" s="69">
        <f t="shared" si="11"/>
        <v>343</v>
      </c>
      <c r="H352" s="70" t="str">
        <f>"Check code of #0"&amp;G351</f>
        <v>Check code of #0342</v>
      </c>
      <c r="I352" s="70"/>
      <c r="J352" s="71" t="s">
        <v>590</v>
      </c>
      <c r="K352" s="72">
        <f t="shared" si="10"/>
        <v>343</v>
      </c>
      <c r="L352" s="73" t="s">
        <v>591</v>
      </c>
      <c r="M352" s="81" t="str">
        <f>"#0"&amp;K351&amp;"のチェックコード"</f>
        <v>#0342のチェックコード</v>
      </c>
      <c r="N352" s="74"/>
      <c r="O352" s="74"/>
      <c r="P352" s="81" t="s">
        <v>69</v>
      </c>
      <c r="Q352" s="75">
        <v>2</v>
      </c>
      <c r="R352" s="75" t="s">
        <v>594</v>
      </c>
      <c r="S352" s="76"/>
      <c r="T352" s="82" t="s">
        <v>349</v>
      </c>
      <c r="U352" s="70"/>
      <c r="V352" s="70"/>
      <c r="W352" s="79" t="s">
        <v>269</v>
      </c>
    </row>
    <row r="353" spans="3:23" x14ac:dyDescent="0.2">
      <c r="C353" s="80"/>
      <c r="D353" s="129"/>
      <c r="E353" s="123"/>
      <c r="F353" s="93"/>
      <c r="G353" s="69">
        <f t="shared" si="11"/>
        <v>344</v>
      </c>
      <c r="H353" s="102" t="s">
        <v>396</v>
      </c>
      <c r="I353" s="102"/>
      <c r="J353" s="97"/>
      <c r="K353" s="72">
        <f t="shared" si="10"/>
        <v>344</v>
      </c>
      <c r="L353" s="73" t="s">
        <v>715</v>
      </c>
      <c r="M353" s="81" t="str">
        <f>"#0"&amp;K351&amp;"の割合（%）"</f>
        <v>#0342の割合（%）</v>
      </c>
      <c r="N353" s="74"/>
      <c r="O353" s="74"/>
      <c r="P353" s="81" t="s">
        <v>77</v>
      </c>
      <c r="Q353" s="75">
        <v>5</v>
      </c>
      <c r="R353" s="75" t="s">
        <v>594</v>
      </c>
      <c r="S353" s="76" t="s">
        <v>791</v>
      </c>
      <c r="T353" s="82" t="s">
        <v>349</v>
      </c>
      <c r="U353" s="70" t="s">
        <v>268</v>
      </c>
      <c r="V353" s="70"/>
      <c r="W353" s="79" t="s">
        <v>269</v>
      </c>
    </row>
    <row r="354" spans="3:23" x14ac:dyDescent="0.2">
      <c r="C354" s="98"/>
      <c r="D354" s="130"/>
      <c r="E354" s="78"/>
      <c r="F354" s="104"/>
      <c r="G354" s="69">
        <f t="shared" si="11"/>
        <v>345</v>
      </c>
      <c r="H354" s="70" t="str">
        <f>"Check code of #0"&amp;G353</f>
        <v>Check code of #0344</v>
      </c>
      <c r="I354" s="70"/>
      <c r="J354" s="71" t="s">
        <v>590</v>
      </c>
      <c r="K354" s="72">
        <f t="shared" si="10"/>
        <v>345</v>
      </c>
      <c r="L354" s="73" t="s">
        <v>591</v>
      </c>
      <c r="M354" s="81" t="str">
        <f>"#0"&amp;K353&amp;"のチェックコード"</f>
        <v>#0344のチェックコード</v>
      </c>
      <c r="N354" s="74"/>
      <c r="O354" s="74"/>
      <c r="P354" s="81" t="s">
        <v>69</v>
      </c>
      <c r="Q354" s="75">
        <v>2</v>
      </c>
      <c r="R354" s="75" t="s">
        <v>594</v>
      </c>
      <c r="S354" s="76"/>
      <c r="T354" s="82" t="s">
        <v>349</v>
      </c>
      <c r="U354" s="70"/>
      <c r="V354" s="70"/>
      <c r="W354" s="79" t="s">
        <v>269</v>
      </c>
    </row>
    <row r="355" spans="3:23" x14ac:dyDescent="0.2">
      <c r="C355" s="80"/>
      <c r="D355" s="129"/>
      <c r="E355" s="125" t="s">
        <v>384</v>
      </c>
      <c r="F355" s="93"/>
      <c r="G355" s="69">
        <f t="shared" si="11"/>
        <v>346</v>
      </c>
      <c r="H355" s="102" t="s">
        <v>397</v>
      </c>
      <c r="I355" s="102"/>
      <c r="J355" s="97"/>
      <c r="K355" s="72">
        <f t="shared" si="10"/>
        <v>346</v>
      </c>
      <c r="L355" s="73" t="s">
        <v>598</v>
      </c>
      <c r="M355" s="81" t="s">
        <v>819</v>
      </c>
      <c r="N355" s="74"/>
      <c r="O355" s="74"/>
      <c r="P355" s="81" t="s">
        <v>72</v>
      </c>
      <c r="Q355" s="75">
        <v>255</v>
      </c>
      <c r="R355" s="75" t="s">
        <v>594</v>
      </c>
      <c r="S355" s="76"/>
      <c r="T355" s="82" t="s">
        <v>349</v>
      </c>
      <c r="U355" s="70" t="s">
        <v>268</v>
      </c>
      <c r="V355" s="70"/>
      <c r="W355" s="79" t="s">
        <v>269</v>
      </c>
    </row>
    <row r="356" spans="3:23" x14ac:dyDescent="0.2">
      <c r="C356" s="98"/>
      <c r="D356" s="130"/>
      <c r="E356" s="117"/>
      <c r="F356" s="104"/>
      <c r="G356" s="69">
        <f t="shared" si="11"/>
        <v>347</v>
      </c>
      <c r="H356" s="70" t="str">
        <f>"Check code of #0"&amp;G355</f>
        <v>Check code of #0346</v>
      </c>
      <c r="I356" s="70"/>
      <c r="J356" s="71" t="s">
        <v>590</v>
      </c>
      <c r="K356" s="72">
        <f t="shared" si="10"/>
        <v>347</v>
      </c>
      <c r="L356" s="73" t="s">
        <v>591</v>
      </c>
      <c r="M356" s="81" t="str">
        <f>"#0"&amp;K355&amp;"のチェックコード"</f>
        <v>#0346のチェックコード</v>
      </c>
      <c r="N356" s="74"/>
      <c r="O356" s="74"/>
      <c r="P356" s="81" t="s">
        <v>69</v>
      </c>
      <c r="Q356" s="75">
        <v>2</v>
      </c>
      <c r="R356" s="75" t="s">
        <v>594</v>
      </c>
      <c r="S356" s="76"/>
      <c r="T356" s="82" t="s">
        <v>349</v>
      </c>
      <c r="U356" s="70"/>
      <c r="V356" s="70"/>
      <c r="W356" s="79" t="s">
        <v>269</v>
      </c>
    </row>
    <row r="357" spans="3:23" x14ac:dyDescent="0.2">
      <c r="C357" s="80"/>
      <c r="D357" s="129"/>
      <c r="E357" s="123"/>
      <c r="F357" s="93"/>
      <c r="G357" s="69">
        <f t="shared" si="11"/>
        <v>348</v>
      </c>
      <c r="H357" s="102" t="s">
        <v>398</v>
      </c>
      <c r="I357" s="102"/>
      <c r="J357" s="97"/>
      <c r="K357" s="72">
        <f t="shared" si="10"/>
        <v>348</v>
      </c>
      <c r="L357" s="73" t="s">
        <v>715</v>
      </c>
      <c r="M357" s="81" t="str">
        <f>"#0"&amp;K355&amp;"の割合（%）"</f>
        <v>#0346の割合（%）</v>
      </c>
      <c r="N357" s="74"/>
      <c r="O357" s="74"/>
      <c r="P357" s="81" t="s">
        <v>77</v>
      </c>
      <c r="Q357" s="75">
        <v>5</v>
      </c>
      <c r="R357" s="75" t="s">
        <v>594</v>
      </c>
      <c r="S357" s="76" t="s">
        <v>791</v>
      </c>
      <c r="T357" s="82" t="s">
        <v>349</v>
      </c>
      <c r="U357" s="70" t="s">
        <v>268</v>
      </c>
      <c r="V357" s="70"/>
      <c r="W357" s="79" t="s">
        <v>269</v>
      </c>
    </row>
    <row r="358" spans="3:23" x14ac:dyDescent="0.2">
      <c r="C358" s="98"/>
      <c r="D358" s="130"/>
      <c r="E358" s="78"/>
      <c r="F358" s="104"/>
      <c r="G358" s="69">
        <f t="shared" si="11"/>
        <v>349</v>
      </c>
      <c r="H358" s="70" t="str">
        <f>"Check code of #0"&amp;G357</f>
        <v>Check code of #0348</v>
      </c>
      <c r="I358" s="70"/>
      <c r="J358" s="71" t="s">
        <v>590</v>
      </c>
      <c r="K358" s="72">
        <f t="shared" si="10"/>
        <v>349</v>
      </c>
      <c r="L358" s="73" t="s">
        <v>591</v>
      </c>
      <c r="M358" s="81" t="str">
        <f>"#0"&amp;K357&amp;"のチェックコード"</f>
        <v>#0348のチェックコード</v>
      </c>
      <c r="N358" s="74"/>
      <c r="O358" s="74"/>
      <c r="P358" s="81" t="s">
        <v>69</v>
      </c>
      <c r="Q358" s="75">
        <v>2</v>
      </c>
      <c r="R358" s="75" t="s">
        <v>594</v>
      </c>
      <c r="S358" s="76"/>
      <c r="T358" s="82" t="s">
        <v>349</v>
      </c>
      <c r="U358" s="70"/>
      <c r="V358" s="70"/>
      <c r="W358" s="79" t="s">
        <v>269</v>
      </c>
    </row>
    <row r="359" spans="3:23" x14ac:dyDescent="0.2">
      <c r="C359" s="80"/>
      <c r="D359" s="129"/>
      <c r="E359" s="125" t="s">
        <v>387</v>
      </c>
      <c r="F359" s="93"/>
      <c r="G359" s="69">
        <f t="shared" si="11"/>
        <v>350</v>
      </c>
      <c r="H359" s="102" t="s">
        <v>399</v>
      </c>
      <c r="I359" s="102"/>
      <c r="J359" s="97"/>
      <c r="K359" s="72">
        <f t="shared" si="10"/>
        <v>350</v>
      </c>
      <c r="L359" s="73" t="s">
        <v>598</v>
      </c>
      <c r="M359" s="81" t="s">
        <v>820</v>
      </c>
      <c r="N359" s="74"/>
      <c r="O359" s="74"/>
      <c r="P359" s="81" t="s">
        <v>72</v>
      </c>
      <c r="Q359" s="75">
        <v>255</v>
      </c>
      <c r="R359" s="75" t="s">
        <v>594</v>
      </c>
      <c r="S359" s="76"/>
      <c r="T359" s="82" t="s">
        <v>349</v>
      </c>
      <c r="U359" s="70" t="s">
        <v>268</v>
      </c>
      <c r="V359" s="70"/>
      <c r="W359" s="79" t="s">
        <v>269</v>
      </c>
    </row>
    <row r="360" spans="3:23" x14ac:dyDescent="0.2">
      <c r="C360" s="98"/>
      <c r="D360" s="130"/>
      <c r="E360" s="117"/>
      <c r="F360" s="104"/>
      <c r="G360" s="69">
        <f t="shared" si="11"/>
        <v>351</v>
      </c>
      <c r="H360" s="70" t="str">
        <f>"Check code of #0"&amp;G359</f>
        <v>Check code of #0350</v>
      </c>
      <c r="I360" s="70"/>
      <c r="J360" s="71" t="s">
        <v>590</v>
      </c>
      <c r="K360" s="72">
        <f t="shared" si="10"/>
        <v>351</v>
      </c>
      <c r="L360" s="73" t="s">
        <v>591</v>
      </c>
      <c r="M360" s="81" t="str">
        <f>"#0"&amp;K359&amp;"のチェックコード"</f>
        <v>#0350のチェックコード</v>
      </c>
      <c r="N360" s="74"/>
      <c r="O360" s="74"/>
      <c r="P360" s="81" t="s">
        <v>69</v>
      </c>
      <c r="Q360" s="75">
        <v>2</v>
      </c>
      <c r="R360" s="75" t="s">
        <v>594</v>
      </c>
      <c r="S360" s="76"/>
      <c r="T360" s="82" t="s">
        <v>349</v>
      </c>
      <c r="U360" s="70"/>
      <c r="V360" s="70"/>
      <c r="W360" s="79" t="s">
        <v>269</v>
      </c>
    </row>
    <row r="361" spans="3:23" x14ac:dyDescent="0.2">
      <c r="C361" s="80"/>
      <c r="D361" s="129"/>
      <c r="E361" s="123"/>
      <c r="F361" s="93"/>
      <c r="G361" s="69">
        <f t="shared" si="11"/>
        <v>352</v>
      </c>
      <c r="H361" s="102" t="s">
        <v>400</v>
      </c>
      <c r="I361" s="102"/>
      <c r="J361" s="97"/>
      <c r="K361" s="72">
        <f t="shared" si="10"/>
        <v>352</v>
      </c>
      <c r="L361" s="73" t="s">
        <v>715</v>
      </c>
      <c r="M361" s="81" t="str">
        <f>"#0"&amp;K359&amp;"の割合（%）"</f>
        <v>#0350の割合（%）</v>
      </c>
      <c r="N361" s="74"/>
      <c r="O361" s="74"/>
      <c r="P361" s="81" t="s">
        <v>77</v>
      </c>
      <c r="Q361" s="75">
        <v>5</v>
      </c>
      <c r="R361" s="75" t="s">
        <v>594</v>
      </c>
      <c r="S361" s="76" t="s">
        <v>791</v>
      </c>
      <c r="T361" s="82" t="s">
        <v>349</v>
      </c>
      <c r="U361" s="70" t="s">
        <v>268</v>
      </c>
      <c r="V361" s="70"/>
      <c r="W361" s="79" t="s">
        <v>269</v>
      </c>
    </row>
    <row r="362" spans="3:23" x14ac:dyDescent="0.2">
      <c r="C362" s="98"/>
      <c r="D362" s="130"/>
      <c r="E362" s="78"/>
      <c r="F362" s="104"/>
      <c r="G362" s="69">
        <f t="shared" si="11"/>
        <v>353</v>
      </c>
      <c r="H362" s="70" t="str">
        <f>"Check code of #0"&amp;G361</f>
        <v>Check code of #0352</v>
      </c>
      <c r="I362" s="70"/>
      <c r="J362" s="71" t="s">
        <v>590</v>
      </c>
      <c r="K362" s="72">
        <f t="shared" si="10"/>
        <v>353</v>
      </c>
      <c r="L362" s="73" t="s">
        <v>591</v>
      </c>
      <c r="M362" s="81" t="str">
        <f>"#0"&amp;K361&amp;"のチェックコード"</f>
        <v>#0352のチェックコード</v>
      </c>
      <c r="N362" s="74"/>
      <c r="O362" s="74"/>
      <c r="P362" s="81" t="s">
        <v>69</v>
      </c>
      <c r="Q362" s="75">
        <v>2</v>
      </c>
      <c r="R362" s="75" t="s">
        <v>594</v>
      </c>
      <c r="S362" s="76"/>
      <c r="T362" s="82" t="s">
        <v>349</v>
      </c>
      <c r="U362" s="70"/>
      <c r="V362" s="70"/>
      <c r="W362" s="79" t="s">
        <v>269</v>
      </c>
    </row>
    <row r="363" spans="3:23" x14ac:dyDescent="0.2">
      <c r="C363" s="80"/>
      <c r="D363" s="129"/>
      <c r="E363" s="125" t="s">
        <v>390</v>
      </c>
      <c r="F363" s="93"/>
      <c r="G363" s="69">
        <f t="shared" si="11"/>
        <v>354</v>
      </c>
      <c r="H363" s="102" t="s">
        <v>401</v>
      </c>
      <c r="I363" s="102"/>
      <c r="J363" s="97"/>
      <c r="K363" s="72">
        <f t="shared" si="10"/>
        <v>354</v>
      </c>
      <c r="L363" s="73" t="s">
        <v>598</v>
      </c>
      <c r="M363" s="81" t="s">
        <v>821</v>
      </c>
      <c r="N363" s="74"/>
      <c r="O363" s="74"/>
      <c r="P363" s="81" t="s">
        <v>72</v>
      </c>
      <c r="Q363" s="75">
        <v>255</v>
      </c>
      <c r="R363" s="75" t="s">
        <v>594</v>
      </c>
      <c r="S363" s="76"/>
      <c r="T363" s="82" t="s">
        <v>349</v>
      </c>
      <c r="U363" s="70" t="s">
        <v>268</v>
      </c>
      <c r="V363" s="70"/>
      <c r="W363" s="79" t="s">
        <v>269</v>
      </c>
    </row>
    <row r="364" spans="3:23" x14ac:dyDescent="0.2">
      <c r="C364" s="98"/>
      <c r="D364" s="130"/>
      <c r="E364" s="117"/>
      <c r="F364" s="104"/>
      <c r="G364" s="69">
        <f t="shared" si="11"/>
        <v>355</v>
      </c>
      <c r="H364" s="70" t="str">
        <f>"Check code of #0"&amp;G363</f>
        <v>Check code of #0354</v>
      </c>
      <c r="I364" s="70"/>
      <c r="J364" s="71" t="s">
        <v>590</v>
      </c>
      <c r="K364" s="72">
        <f t="shared" si="10"/>
        <v>355</v>
      </c>
      <c r="L364" s="73" t="s">
        <v>591</v>
      </c>
      <c r="M364" s="81" t="str">
        <f>"#0"&amp;K363&amp;"のチェックコード"</f>
        <v>#0354のチェックコード</v>
      </c>
      <c r="N364" s="74"/>
      <c r="O364" s="74"/>
      <c r="P364" s="81" t="s">
        <v>69</v>
      </c>
      <c r="Q364" s="75">
        <v>2</v>
      </c>
      <c r="R364" s="75" t="s">
        <v>594</v>
      </c>
      <c r="S364" s="76"/>
      <c r="T364" s="82" t="s">
        <v>349</v>
      </c>
      <c r="U364" s="70"/>
      <c r="V364" s="70"/>
      <c r="W364" s="79" t="s">
        <v>269</v>
      </c>
    </row>
    <row r="365" spans="3:23" x14ac:dyDescent="0.2">
      <c r="C365" s="80"/>
      <c r="D365" s="129"/>
      <c r="E365" s="123"/>
      <c r="F365" s="93"/>
      <c r="G365" s="69">
        <f t="shared" si="11"/>
        <v>356</v>
      </c>
      <c r="H365" s="102" t="s">
        <v>402</v>
      </c>
      <c r="I365" s="102"/>
      <c r="J365" s="97"/>
      <c r="K365" s="72">
        <f t="shared" si="10"/>
        <v>356</v>
      </c>
      <c r="L365" s="73" t="s">
        <v>715</v>
      </c>
      <c r="M365" s="81" t="str">
        <f>"#0"&amp;K363&amp;"の割合（%）"</f>
        <v>#0354の割合（%）</v>
      </c>
      <c r="N365" s="74"/>
      <c r="O365" s="74"/>
      <c r="P365" s="81" t="s">
        <v>77</v>
      </c>
      <c r="Q365" s="75">
        <v>5</v>
      </c>
      <c r="R365" s="75" t="s">
        <v>594</v>
      </c>
      <c r="S365" s="76" t="s">
        <v>791</v>
      </c>
      <c r="T365" s="82" t="s">
        <v>349</v>
      </c>
      <c r="U365" s="70" t="s">
        <v>268</v>
      </c>
      <c r="V365" s="70"/>
      <c r="W365" s="79" t="s">
        <v>269</v>
      </c>
    </row>
    <row r="366" spans="3:23" x14ac:dyDescent="0.2">
      <c r="C366" s="98"/>
      <c r="D366" s="130"/>
      <c r="E366" s="78"/>
      <c r="F366" s="101"/>
      <c r="G366" s="69">
        <f t="shared" si="11"/>
        <v>357</v>
      </c>
      <c r="H366" s="70" t="str">
        <f>"Check code of #0"&amp;G365</f>
        <v>Check code of #0356</v>
      </c>
      <c r="I366" s="70"/>
      <c r="J366" s="71" t="s">
        <v>590</v>
      </c>
      <c r="K366" s="72">
        <f t="shared" si="10"/>
        <v>357</v>
      </c>
      <c r="L366" s="73" t="s">
        <v>591</v>
      </c>
      <c r="M366" s="81" t="str">
        <f>"#0"&amp;K365&amp;"のチェックコード"</f>
        <v>#0356のチェックコード</v>
      </c>
      <c r="N366" s="74"/>
      <c r="O366" s="74"/>
      <c r="P366" s="81" t="s">
        <v>69</v>
      </c>
      <c r="Q366" s="75">
        <v>2</v>
      </c>
      <c r="R366" s="75" t="s">
        <v>594</v>
      </c>
      <c r="S366" s="76"/>
      <c r="T366" s="82" t="s">
        <v>349</v>
      </c>
      <c r="U366" s="70"/>
      <c r="V366" s="70"/>
      <c r="W366" s="79" t="s">
        <v>269</v>
      </c>
    </row>
    <row r="367" spans="3:23" x14ac:dyDescent="0.2">
      <c r="C367" s="80"/>
      <c r="D367" s="131" t="s">
        <v>346</v>
      </c>
      <c r="E367" s="125" t="s">
        <v>122</v>
      </c>
      <c r="F367" s="86" t="s">
        <v>45</v>
      </c>
      <c r="G367" s="69">
        <f t="shared" si="11"/>
        <v>358</v>
      </c>
      <c r="H367" s="102" t="s">
        <v>175</v>
      </c>
      <c r="I367" s="102"/>
      <c r="J367" s="97"/>
      <c r="K367" s="72">
        <f t="shared" si="10"/>
        <v>358</v>
      </c>
      <c r="L367" s="73" t="s">
        <v>598</v>
      </c>
      <c r="M367" s="81" t="s">
        <v>822</v>
      </c>
      <c r="N367" s="74"/>
      <c r="O367" s="74"/>
      <c r="P367" s="81" t="s">
        <v>72</v>
      </c>
      <c r="Q367" s="75">
        <v>255</v>
      </c>
      <c r="R367" s="75" t="s">
        <v>594</v>
      </c>
      <c r="S367" s="76"/>
      <c r="T367" s="82" t="s">
        <v>349</v>
      </c>
      <c r="U367" s="70" t="s">
        <v>268</v>
      </c>
      <c r="V367" s="70"/>
      <c r="W367" s="79" t="s">
        <v>269</v>
      </c>
    </row>
    <row r="368" spans="3:23" x14ac:dyDescent="0.2">
      <c r="C368" s="98"/>
      <c r="D368" s="130"/>
      <c r="E368" s="117"/>
      <c r="F368" s="104"/>
      <c r="G368" s="69">
        <f t="shared" si="11"/>
        <v>359</v>
      </c>
      <c r="H368" s="70" t="str">
        <f>"Check code of #0"&amp;G367</f>
        <v>Check code of #0358</v>
      </c>
      <c r="I368" s="70"/>
      <c r="J368" s="71" t="s">
        <v>590</v>
      </c>
      <c r="K368" s="72">
        <f t="shared" si="10"/>
        <v>359</v>
      </c>
      <c r="L368" s="73" t="s">
        <v>591</v>
      </c>
      <c r="M368" s="81" t="str">
        <f>"#0"&amp;K367&amp;"のチェックコード"</f>
        <v>#0358のチェックコード</v>
      </c>
      <c r="N368" s="74"/>
      <c r="O368" s="74"/>
      <c r="P368" s="81" t="s">
        <v>69</v>
      </c>
      <c r="Q368" s="75">
        <v>2</v>
      </c>
      <c r="R368" s="75" t="s">
        <v>594</v>
      </c>
      <c r="S368" s="76"/>
      <c r="T368" s="82" t="s">
        <v>349</v>
      </c>
      <c r="U368" s="70"/>
      <c r="V368" s="70"/>
      <c r="W368" s="79" t="s">
        <v>269</v>
      </c>
    </row>
    <row r="369" spans="3:23" x14ac:dyDescent="0.2">
      <c r="C369" s="80"/>
      <c r="D369" s="129"/>
      <c r="E369" s="123"/>
      <c r="F369" s="93"/>
      <c r="G369" s="69">
        <f t="shared" si="11"/>
        <v>360</v>
      </c>
      <c r="H369" s="102" t="s">
        <v>176</v>
      </c>
      <c r="I369" s="102"/>
      <c r="J369" s="97"/>
      <c r="K369" s="72">
        <f t="shared" si="10"/>
        <v>360</v>
      </c>
      <c r="L369" s="73" t="s">
        <v>715</v>
      </c>
      <c r="M369" s="81" t="str">
        <f>"#0"&amp;K367&amp;"の割合（%）"</f>
        <v>#0358の割合（%）</v>
      </c>
      <c r="N369" s="74"/>
      <c r="O369" s="74"/>
      <c r="P369" s="81" t="s">
        <v>77</v>
      </c>
      <c r="Q369" s="75">
        <v>5</v>
      </c>
      <c r="R369" s="75" t="s">
        <v>594</v>
      </c>
      <c r="S369" s="76" t="s">
        <v>791</v>
      </c>
      <c r="T369" s="82" t="s">
        <v>349</v>
      </c>
      <c r="U369" s="70" t="s">
        <v>268</v>
      </c>
      <c r="V369" s="70"/>
      <c r="W369" s="79" t="s">
        <v>269</v>
      </c>
    </row>
    <row r="370" spans="3:23" x14ac:dyDescent="0.2">
      <c r="C370" s="98"/>
      <c r="D370" s="130"/>
      <c r="E370" s="78"/>
      <c r="F370" s="104"/>
      <c r="G370" s="69">
        <f t="shared" si="11"/>
        <v>361</v>
      </c>
      <c r="H370" s="70" t="str">
        <f>"Check code of #0"&amp;G369</f>
        <v>Check code of #0360</v>
      </c>
      <c r="I370" s="70"/>
      <c r="J370" s="71" t="s">
        <v>590</v>
      </c>
      <c r="K370" s="72">
        <f t="shared" si="10"/>
        <v>361</v>
      </c>
      <c r="L370" s="73" t="s">
        <v>591</v>
      </c>
      <c r="M370" s="81" t="str">
        <f>"#0"&amp;K369&amp;"のチェックコード"</f>
        <v>#0360のチェックコード</v>
      </c>
      <c r="N370" s="74"/>
      <c r="O370" s="74"/>
      <c r="P370" s="81" t="s">
        <v>69</v>
      </c>
      <c r="Q370" s="75">
        <v>2</v>
      </c>
      <c r="R370" s="75" t="s">
        <v>594</v>
      </c>
      <c r="S370" s="76"/>
      <c r="T370" s="82" t="s">
        <v>349</v>
      </c>
      <c r="U370" s="70"/>
      <c r="V370" s="70"/>
      <c r="W370" s="79" t="s">
        <v>269</v>
      </c>
    </row>
    <row r="371" spans="3:23" x14ac:dyDescent="0.2">
      <c r="C371" s="80"/>
      <c r="D371" s="129"/>
      <c r="E371" s="125" t="s">
        <v>123</v>
      </c>
      <c r="F371" s="93"/>
      <c r="G371" s="69">
        <f t="shared" si="11"/>
        <v>362</v>
      </c>
      <c r="H371" s="102" t="s">
        <v>177</v>
      </c>
      <c r="I371" s="102"/>
      <c r="J371" s="97"/>
      <c r="K371" s="72">
        <f t="shared" si="10"/>
        <v>362</v>
      </c>
      <c r="L371" s="73" t="s">
        <v>598</v>
      </c>
      <c r="M371" s="81" t="s">
        <v>823</v>
      </c>
      <c r="N371" s="74"/>
      <c r="O371" s="74"/>
      <c r="P371" s="81" t="s">
        <v>72</v>
      </c>
      <c r="Q371" s="75">
        <v>255</v>
      </c>
      <c r="R371" s="75" t="s">
        <v>594</v>
      </c>
      <c r="S371" s="76"/>
      <c r="T371" s="82" t="s">
        <v>349</v>
      </c>
      <c r="U371" s="70" t="s">
        <v>268</v>
      </c>
      <c r="V371" s="70"/>
      <c r="W371" s="79" t="s">
        <v>269</v>
      </c>
    </row>
    <row r="372" spans="3:23" x14ac:dyDescent="0.2">
      <c r="C372" s="98"/>
      <c r="D372" s="130"/>
      <c r="E372" s="117"/>
      <c r="F372" s="104"/>
      <c r="G372" s="69">
        <f t="shared" si="11"/>
        <v>363</v>
      </c>
      <c r="H372" s="70" t="str">
        <f>"Check code of #0"&amp;G371</f>
        <v>Check code of #0362</v>
      </c>
      <c r="I372" s="70"/>
      <c r="J372" s="71" t="s">
        <v>590</v>
      </c>
      <c r="K372" s="72">
        <f t="shared" si="10"/>
        <v>363</v>
      </c>
      <c r="L372" s="73" t="s">
        <v>591</v>
      </c>
      <c r="M372" s="81" t="str">
        <f>"#0"&amp;K371&amp;"のチェックコード"</f>
        <v>#0362のチェックコード</v>
      </c>
      <c r="N372" s="74"/>
      <c r="O372" s="74"/>
      <c r="P372" s="81" t="s">
        <v>69</v>
      </c>
      <c r="Q372" s="75">
        <v>2</v>
      </c>
      <c r="R372" s="75" t="s">
        <v>594</v>
      </c>
      <c r="S372" s="76"/>
      <c r="T372" s="82" t="s">
        <v>349</v>
      </c>
      <c r="U372" s="70"/>
      <c r="V372" s="70"/>
      <c r="W372" s="79" t="s">
        <v>269</v>
      </c>
    </row>
    <row r="373" spans="3:23" x14ac:dyDescent="0.2">
      <c r="C373" s="80"/>
      <c r="D373" s="129"/>
      <c r="E373" s="123"/>
      <c r="F373" s="93"/>
      <c r="G373" s="69">
        <f t="shared" si="11"/>
        <v>364</v>
      </c>
      <c r="H373" s="102" t="s">
        <v>178</v>
      </c>
      <c r="I373" s="102"/>
      <c r="J373" s="97"/>
      <c r="K373" s="72">
        <f t="shared" si="10"/>
        <v>364</v>
      </c>
      <c r="L373" s="73" t="s">
        <v>715</v>
      </c>
      <c r="M373" s="81" t="str">
        <f>"#0"&amp;K371&amp;"の割合（%）"</f>
        <v>#0362の割合（%）</v>
      </c>
      <c r="N373" s="74"/>
      <c r="O373" s="74"/>
      <c r="P373" s="81" t="s">
        <v>77</v>
      </c>
      <c r="Q373" s="75">
        <v>5</v>
      </c>
      <c r="R373" s="75" t="s">
        <v>594</v>
      </c>
      <c r="S373" s="76" t="s">
        <v>791</v>
      </c>
      <c r="T373" s="82" t="s">
        <v>349</v>
      </c>
      <c r="U373" s="70" t="s">
        <v>268</v>
      </c>
      <c r="V373" s="70"/>
      <c r="W373" s="79" t="s">
        <v>269</v>
      </c>
    </row>
    <row r="374" spans="3:23" x14ac:dyDescent="0.2">
      <c r="C374" s="98"/>
      <c r="D374" s="130"/>
      <c r="E374" s="78"/>
      <c r="F374" s="104"/>
      <c r="G374" s="69">
        <f t="shared" si="11"/>
        <v>365</v>
      </c>
      <c r="H374" s="70" t="str">
        <f>"Check code of #0"&amp;G373</f>
        <v>Check code of #0364</v>
      </c>
      <c r="I374" s="70"/>
      <c r="J374" s="71" t="s">
        <v>590</v>
      </c>
      <c r="K374" s="72">
        <f t="shared" si="10"/>
        <v>365</v>
      </c>
      <c r="L374" s="73" t="s">
        <v>591</v>
      </c>
      <c r="M374" s="81" t="str">
        <f>"#0"&amp;K373&amp;"のチェックコード"</f>
        <v>#0364のチェックコード</v>
      </c>
      <c r="N374" s="74"/>
      <c r="O374" s="74"/>
      <c r="P374" s="81" t="s">
        <v>69</v>
      </c>
      <c r="Q374" s="75">
        <v>2</v>
      </c>
      <c r="R374" s="75" t="s">
        <v>594</v>
      </c>
      <c r="S374" s="76"/>
      <c r="T374" s="82" t="s">
        <v>349</v>
      </c>
      <c r="U374" s="70"/>
      <c r="V374" s="70"/>
      <c r="W374" s="79" t="s">
        <v>269</v>
      </c>
    </row>
    <row r="375" spans="3:23" x14ac:dyDescent="0.2">
      <c r="C375" s="80"/>
      <c r="D375" s="129"/>
      <c r="E375" s="125" t="s">
        <v>124</v>
      </c>
      <c r="F375" s="93"/>
      <c r="G375" s="69">
        <f t="shared" si="11"/>
        <v>366</v>
      </c>
      <c r="H375" s="102" t="s">
        <v>179</v>
      </c>
      <c r="I375" s="102"/>
      <c r="J375" s="97"/>
      <c r="K375" s="72">
        <f t="shared" si="10"/>
        <v>366</v>
      </c>
      <c r="L375" s="73" t="s">
        <v>598</v>
      </c>
      <c r="M375" s="81" t="s">
        <v>824</v>
      </c>
      <c r="N375" s="74"/>
      <c r="O375" s="74"/>
      <c r="P375" s="81" t="s">
        <v>72</v>
      </c>
      <c r="Q375" s="75">
        <v>255</v>
      </c>
      <c r="R375" s="75" t="s">
        <v>594</v>
      </c>
      <c r="S375" s="76"/>
      <c r="T375" s="82" t="s">
        <v>349</v>
      </c>
      <c r="U375" s="70" t="s">
        <v>268</v>
      </c>
      <c r="V375" s="70"/>
      <c r="W375" s="79" t="s">
        <v>269</v>
      </c>
    </row>
    <row r="376" spans="3:23" x14ac:dyDescent="0.2">
      <c r="C376" s="98"/>
      <c r="D376" s="130"/>
      <c r="E376" s="117"/>
      <c r="F376" s="104"/>
      <c r="G376" s="69">
        <f t="shared" si="11"/>
        <v>367</v>
      </c>
      <c r="H376" s="70" t="str">
        <f>"Check code of #0"&amp;G375</f>
        <v>Check code of #0366</v>
      </c>
      <c r="I376" s="70"/>
      <c r="J376" s="71" t="s">
        <v>590</v>
      </c>
      <c r="K376" s="72">
        <f t="shared" si="10"/>
        <v>367</v>
      </c>
      <c r="L376" s="73" t="s">
        <v>591</v>
      </c>
      <c r="M376" s="81" t="str">
        <f>"#0"&amp;K375&amp;"のチェックコード"</f>
        <v>#0366のチェックコード</v>
      </c>
      <c r="N376" s="74"/>
      <c r="O376" s="74"/>
      <c r="P376" s="81" t="s">
        <v>69</v>
      </c>
      <c r="Q376" s="75">
        <v>2</v>
      </c>
      <c r="R376" s="75" t="s">
        <v>594</v>
      </c>
      <c r="S376" s="76"/>
      <c r="T376" s="82" t="s">
        <v>349</v>
      </c>
      <c r="U376" s="70"/>
      <c r="V376" s="70"/>
      <c r="W376" s="79" t="s">
        <v>269</v>
      </c>
    </row>
    <row r="377" spans="3:23" x14ac:dyDescent="0.2">
      <c r="C377" s="80"/>
      <c r="D377" s="129"/>
      <c r="E377" s="123"/>
      <c r="F377" s="93"/>
      <c r="G377" s="69">
        <f t="shared" si="11"/>
        <v>368</v>
      </c>
      <c r="H377" s="102" t="s">
        <v>180</v>
      </c>
      <c r="I377" s="102"/>
      <c r="J377" s="97"/>
      <c r="K377" s="72">
        <f t="shared" si="10"/>
        <v>368</v>
      </c>
      <c r="L377" s="73" t="s">
        <v>715</v>
      </c>
      <c r="M377" s="81" t="str">
        <f>"#0"&amp;K375&amp;"の割合（%）"</f>
        <v>#0366の割合（%）</v>
      </c>
      <c r="N377" s="74"/>
      <c r="O377" s="74"/>
      <c r="P377" s="81" t="s">
        <v>77</v>
      </c>
      <c r="Q377" s="75">
        <v>5</v>
      </c>
      <c r="R377" s="75" t="s">
        <v>594</v>
      </c>
      <c r="S377" s="76" t="s">
        <v>791</v>
      </c>
      <c r="T377" s="82" t="s">
        <v>349</v>
      </c>
      <c r="U377" s="70" t="s">
        <v>268</v>
      </c>
      <c r="V377" s="70"/>
      <c r="W377" s="79" t="s">
        <v>269</v>
      </c>
    </row>
    <row r="378" spans="3:23" x14ac:dyDescent="0.2">
      <c r="C378" s="98"/>
      <c r="D378" s="130"/>
      <c r="E378" s="78"/>
      <c r="F378" s="104"/>
      <c r="G378" s="69">
        <f t="shared" si="11"/>
        <v>369</v>
      </c>
      <c r="H378" s="70" t="str">
        <f>"Check code of #0"&amp;G377</f>
        <v>Check code of #0368</v>
      </c>
      <c r="I378" s="70"/>
      <c r="J378" s="71" t="s">
        <v>590</v>
      </c>
      <c r="K378" s="72">
        <f t="shared" si="10"/>
        <v>369</v>
      </c>
      <c r="L378" s="73" t="s">
        <v>591</v>
      </c>
      <c r="M378" s="81" t="str">
        <f>"#0"&amp;K377&amp;"のチェックコード"</f>
        <v>#0368のチェックコード</v>
      </c>
      <c r="N378" s="74"/>
      <c r="O378" s="74"/>
      <c r="P378" s="81" t="s">
        <v>69</v>
      </c>
      <c r="Q378" s="75">
        <v>2</v>
      </c>
      <c r="R378" s="75" t="s">
        <v>594</v>
      </c>
      <c r="S378" s="76"/>
      <c r="T378" s="82" t="s">
        <v>349</v>
      </c>
      <c r="U378" s="70"/>
      <c r="V378" s="70"/>
      <c r="W378" s="79" t="s">
        <v>269</v>
      </c>
    </row>
    <row r="379" spans="3:23" x14ac:dyDescent="0.2">
      <c r="C379" s="80"/>
      <c r="D379" s="129"/>
      <c r="E379" s="125" t="s">
        <v>125</v>
      </c>
      <c r="F379" s="93"/>
      <c r="G379" s="69">
        <f t="shared" si="11"/>
        <v>370</v>
      </c>
      <c r="H379" s="102" t="s">
        <v>181</v>
      </c>
      <c r="I379" s="102"/>
      <c r="J379" s="97"/>
      <c r="K379" s="72">
        <f t="shared" si="10"/>
        <v>370</v>
      </c>
      <c r="L379" s="73" t="s">
        <v>598</v>
      </c>
      <c r="M379" s="81" t="s">
        <v>825</v>
      </c>
      <c r="N379" s="74"/>
      <c r="O379" s="74"/>
      <c r="P379" s="81" t="s">
        <v>72</v>
      </c>
      <c r="Q379" s="75">
        <v>255</v>
      </c>
      <c r="R379" s="75" t="s">
        <v>594</v>
      </c>
      <c r="S379" s="76"/>
      <c r="T379" s="82" t="s">
        <v>349</v>
      </c>
      <c r="U379" s="70" t="s">
        <v>268</v>
      </c>
      <c r="V379" s="70"/>
      <c r="W379" s="79" t="s">
        <v>269</v>
      </c>
    </row>
    <row r="380" spans="3:23" x14ac:dyDescent="0.2">
      <c r="C380" s="98"/>
      <c r="D380" s="130"/>
      <c r="E380" s="117"/>
      <c r="F380" s="104"/>
      <c r="G380" s="69">
        <f t="shared" si="11"/>
        <v>371</v>
      </c>
      <c r="H380" s="70" t="str">
        <f>"Check code of #0"&amp;G379</f>
        <v>Check code of #0370</v>
      </c>
      <c r="I380" s="70"/>
      <c r="J380" s="71" t="s">
        <v>590</v>
      </c>
      <c r="K380" s="72">
        <f t="shared" si="10"/>
        <v>371</v>
      </c>
      <c r="L380" s="73" t="s">
        <v>591</v>
      </c>
      <c r="M380" s="81" t="str">
        <f>"#0"&amp;K379&amp;"のチェックコード"</f>
        <v>#0370のチェックコード</v>
      </c>
      <c r="N380" s="74"/>
      <c r="O380" s="74"/>
      <c r="P380" s="81" t="s">
        <v>69</v>
      </c>
      <c r="Q380" s="75">
        <v>2</v>
      </c>
      <c r="R380" s="75" t="s">
        <v>594</v>
      </c>
      <c r="S380" s="76"/>
      <c r="T380" s="82" t="s">
        <v>349</v>
      </c>
      <c r="U380" s="70"/>
      <c r="V380" s="70"/>
      <c r="W380" s="79" t="s">
        <v>269</v>
      </c>
    </row>
    <row r="381" spans="3:23" x14ac:dyDescent="0.2">
      <c r="C381" s="80"/>
      <c r="D381" s="129"/>
      <c r="E381" s="123"/>
      <c r="F381" s="93"/>
      <c r="G381" s="69">
        <f t="shared" si="11"/>
        <v>372</v>
      </c>
      <c r="H381" s="102" t="s">
        <v>182</v>
      </c>
      <c r="I381" s="102"/>
      <c r="J381" s="97"/>
      <c r="K381" s="72">
        <f t="shared" si="10"/>
        <v>372</v>
      </c>
      <c r="L381" s="73" t="s">
        <v>715</v>
      </c>
      <c r="M381" s="81" t="str">
        <f>"#0"&amp;K379&amp;"の割合（%）"</f>
        <v>#0370の割合（%）</v>
      </c>
      <c r="N381" s="74"/>
      <c r="O381" s="74"/>
      <c r="P381" s="81" t="s">
        <v>77</v>
      </c>
      <c r="Q381" s="75">
        <v>5</v>
      </c>
      <c r="R381" s="75" t="s">
        <v>594</v>
      </c>
      <c r="S381" s="76" t="s">
        <v>791</v>
      </c>
      <c r="T381" s="82" t="s">
        <v>349</v>
      </c>
      <c r="U381" s="70" t="s">
        <v>268</v>
      </c>
      <c r="V381" s="70"/>
      <c r="W381" s="79" t="s">
        <v>269</v>
      </c>
    </row>
    <row r="382" spans="3:23" x14ac:dyDescent="0.2">
      <c r="C382" s="98"/>
      <c r="D382" s="130"/>
      <c r="E382" s="78"/>
      <c r="F382" s="104"/>
      <c r="G382" s="69">
        <f t="shared" si="11"/>
        <v>373</v>
      </c>
      <c r="H382" s="70" t="str">
        <f>"Check code of #0"&amp;G381</f>
        <v>Check code of #0372</v>
      </c>
      <c r="I382" s="70"/>
      <c r="J382" s="71" t="s">
        <v>590</v>
      </c>
      <c r="K382" s="72">
        <f t="shared" si="10"/>
        <v>373</v>
      </c>
      <c r="L382" s="73" t="s">
        <v>591</v>
      </c>
      <c r="M382" s="81" t="str">
        <f>"#0"&amp;K381&amp;"のチェックコード"</f>
        <v>#0372のチェックコード</v>
      </c>
      <c r="N382" s="74"/>
      <c r="O382" s="74"/>
      <c r="P382" s="81" t="s">
        <v>69</v>
      </c>
      <c r="Q382" s="75">
        <v>2</v>
      </c>
      <c r="R382" s="75" t="s">
        <v>594</v>
      </c>
      <c r="S382" s="76"/>
      <c r="T382" s="82" t="s">
        <v>349</v>
      </c>
      <c r="U382" s="70"/>
      <c r="V382" s="70"/>
      <c r="W382" s="79" t="s">
        <v>269</v>
      </c>
    </row>
    <row r="383" spans="3:23" x14ac:dyDescent="0.2">
      <c r="C383" s="80"/>
      <c r="D383" s="129"/>
      <c r="E383" s="125" t="s">
        <v>126</v>
      </c>
      <c r="F383" s="93"/>
      <c r="G383" s="69">
        <f t="shared" si="11"/>
        <v>374</v>
      </c>
      <c r="H383" s="102" t="s">
        <v>183</v>
      </c>
      <c r="I383" s="102"/>
      <c r="J383" s="97"/>
      <c r="K383" s="72">
        <f t="shared" si="10"/>
        <v>374</v>
      </c>
      <c r="L383" s="73" t="s">
        <v>598</v>
      </c>
      <c r="M383" s="81" t="s">
        <v>826</v>
      </c>
      <c r="N383" s="74"/>
      <c r="O383" s="74"/>
      <c r="P383" s="81" t="s">
        <v>72</v>
      </c>
      <c r="Q383" s="75">
        <v>255</v>
      </c>
      <c r="R383" s="75" t="s">
        <v>594</v>
      </c>
      <c r="S383" s="76"/>
      <c r="T383" s="82" t="s">
        <v>349</v>
      </c>
      <c r="U383" s="70" t="s">
        <v>268</v>
      </c>
      <c r="V383" s="70"/>
      <c r="W383" s="79" t="s">
        <v>269</v>
      </c>
    </row>
    <row r="384" spans="3:23" x14ac:dyDescent="0.2">
      <c r="C384" s="98"/>
      <c r="D384" s="130"/>
      <c r="E384" s="117"/>
      <c r="F384" s="104"/>
      <c r="G384" s="69">
        <f t="shared" si="11"/>
        <v>375</v>
      </c>
      <c r="H384" s="70" t="str">
        <f>"Check code of #0"&amp;G383</f>
        <v>Check code of #0374</v>
      </c>
      <c r="I384" s="70"/>
      <c r="J384" s="71" t="s">
        <v>590</v>
      </c>
      <c r="K384" s="72">
        <f t="shared" si="10"/>
        <v>375</v>
      </c>
      <c r="L384" s="73" t="s">
        <v>591</v>
      </c>
      <c r="M384" s="81" t="str">
        <f>"#0"&amp;K383&amp;"のチェックコード"</f>
        <v>#0374のチェックコード</v>
      </c>
      <c r="N384" s="74"/>
      <c r="O384" s="74"/>
      <c r="P384" s="81" t="s">
        <v>69</v>
      </c>
      <c r="Q384" s="75">
        <v>2</v>
      </c>
      <c r="R384" s="75" t="s">
        <v>594</v>
      </c>
      <c r="S384" s="76"/>
      <c r="T384" s="82" t="s">
        <v>349</v>
      </c>
      <c r="U384" s="70"/>
      <c r="V384" s="70"/>
      <c r="W384" s="79" t="s">
        <v>269</v>
      </c>
    </row>
    <row r="385" spans="3:23" x14ac:dyDescent="0.2">
      <c r="C385" s="80"/>
      <c r="D385" s="129"/>
      <c r="E385" s="123"/>
      <c r="F385" s="93"/>
      <c r="G385" s="69">
        <f t="shared" si="11"/>
        <v>376</v>
      </c>
      <c r="H385" s="102" t="s">
        <v>184</v>
      </c>
      <c r="I385" s="102"/>
      <c r="J385" s="97"/>
      <c r="K385" s="72">
        <f t="shared" si="10"/>
        <v>376</v>
      </c>
      <c r="L385" s="73" t="s">
        <v>715</v>
      </c>
      <c r="M385" s="81" t="str">
        <f>"#0"&amp;K383&amp;"の割合（%）"</f>
        <v>#0374の割合（%）</v>
      </c>
      <c r="N385" s="74"/>
      <c r="O385" s="74"/>
      <c r="P385" s="81" t="s">
        <v>77</v>
      </c>
      <c r="Q385" s="75">
        <v>5</v>
      </c>
      <c r="R385" s="75" t="s">
        <v>594</v>
      </c>
      <c r="S385" s="76" t="s">
        <v>791</v>
      </c>
      <c r="T385" s="82" t="s">
        <v>349</v>
      </c>
      <c r="U385" s="70" t="s">
        <v>268</v>
      </c>
      <c r="V385" s="70"/>
      <c r="W385" s="79" t="s">
        <v>269</v>
      </c>
    </row>
    <row r="386" spans="3:23" x14ac:dyDescent="0.2">
      <c r="C386" s="98"/>
      <c r="D386" s="130"/>
      <c r="E386" s="78"/>
      <c r="F386" s="101"/>
      <c r="G386" s="69">
        <f t="shared" si="11"/>
        <v>377</v>
      </c>
      <c r="H386" s="70" t="str">
        <f>"Check code of #0"&amp;G385</f>
        <v>Check code of #0376</v>
      </c>
      <c r="I386" s="70"/>
      <c r="J386" s="71" t="s">
        <v>590</v>
      </c>
      <c r="K386" s="72">
        <f t="shared" si="10"/>
        <v>377</v>
      </c>
      <c r="L386" s="73" t="s">
        <v>591</v>
      </c>
      <c r="M386" s="81" t="str">
        <f>"#0"&amp;K385&amp;"のチェックコード"</f>
        <v>#0376のチェックコード</v>
      </c>
      <c r="N386" s="74"/>
      <c r="O386" s="74"/>
      <c r="P386" s="81" t="s">
        <v>69</v>
      </c>
      <c r="Q386" s="75">
        <v>2</v>
      </c>
      <c r="R386" s="75" t="s">
        <v>594</v>
      </c>
      <c r="S386" s="76"/>
      <c r="T386" s="82" t="s">
        <v>349</v>
      </c>
      <c r="U386" s="70"/>
      <c r="V386" s="70"/>
      <c r="W386" s="79" t="s">
        <v>269</v>
      </c>
    </row>
    <row r="387" spans="3:23" x14ac:dyDescent="0.2">
      <c r="C387" s="80"/>
      <c r="D387" s="129"/>
      <c r="E387" s="125" t="s">
        <v>128</v>
      </c>
      <c r="F387" s="86" t="s">
        <v>45</v>
      </c>
      <c r="G387" s="69">
        <f t="shared" si="11"/>
        <v>378</v>
      </c>
      <c r="H387" s="102" t="s">
        <v>185</v>
      </c>
      <c r="I387" s="102"/>
      <c r="J387" s="97"/>
      <c r="K387" s="72">
        <f t="shared" si="10"/>
        <v>378</v>
      </c>
      <c r="L387" s="73" t="s">
        <v>598</v>
      </c>
      <c r="M387" s="81" t="s">
        <v>827</v>
      </c>
      <c r="N387" s="74"/>
      <c r="O387" s="74"/>
      <c r="P387" s="81" t="s">
        <v>72</v>
      </c>
      <c r="Q387" s="75">
        <v>255</v>
      </c>
      <c r="R387" s="75" t="s">
        <v>594</v>
      </c>
      <c r="S387" s="76"/>
      <c r="T387" s="82" t="s">
        <v>349</v>
      </c>
      <c r="U387" s="70" t="s">
        <v>268</v>
      </c>
      <c r="V387" s="70"/>
      <c r="W387" s="79" t="s">
        <v>269</v>
      </c>
    </row>
    <row r="388" spans="3:23" x14ac:dyDescent="0.2">
      <c r="C388" s="98"/>
      <c r="D388" s="130"/>
      <c r="E388" s="117"/>
      <c r="F388" s="104"/>
      <c r="G388" s="69">
        <f t="shared" si="11"/>
        <v>379</v>
      </c>
      <c r="H388" s="70" t="str">
        <f>"Check code of #0"&amp;G387</f>
        <v>Check code of #0378</v>
      </c>
      <c r="I388" s="70"/>
      <c r="J388" s="71" t="s">
        <v>590</v>
      </c>
      <c r="K388" s="72">
        <f t="shared" si="10"/>
        <v>379</v>
      </c>
      <c r="L388" s="73" t="s">
        <v>591</v>
      </c>
      <c r="M388" s="81" t="str">
        <f>"#0"&amp;K387&amp;"のチェックコード"</f>
        <v>#0378のチェックコード</v>
      </c>
      <c r="N388" s="74"/>
      <c r="O388" s="74"/>
      <c r="P388" s="81" t="s">
        <v>69</v>
      </c>
      <c r="Q388" s="75">
        <v>2</v>
      </c>
      <c r="R388" s="75" t="s">
        <v>594</v>
      </c>
      <c r="S388" s="76"/>
      <c r="T388" s="82" t="s">
        <v>349</v>
      </c>
      <c r="U388" s="70"/>
      <c r="V388" s="70"/>
      <c r="W388" s="79" t="s">
        <v>269</v>
      </c>
    </row>
    <row r="389" spans="3:23" x14ac:dyDescent="0.2">
      <c r="C389" s="80"/>
      <c r="D389" s="129"/>
      <c r="E389" s="123"/>
      <c r="F389" s="93"/>
      <c r="G389" s="69">
        <f t="shared" si="11"/>
        <v>380</v>
      </c>
      <c r="H389" s="102" t="s">
        <v>186</v>
      </c>
      <c r="I389" s="102"/>
      <c r="J389" s="97"/>
      <c r="K389" s="72">
        <f t="shared" si="10"/>
        <v>380</v>
      </c>
      <c r="L389" s="73" t="s">
        <v>715</v>
      </c>
      <c r="M389" s="81" t="str">
        <f>"#0"&amp;K387&amp;"の割合（%）"</f>
        <v>#0378の割合（%）</v>
      </c>
      <c r="N389" s="74"/>
      <c r="O389" s="74"/>
      <c r="P389" s="81" t="s">
        <v>77</v>
      </c>
      <c r="Q389" s="75">
        <v>5</v>
      </c>
      <c r="R389" s="75" t="s">
        <v>594</v>
      </c>
      <c r="S389" s="76" t="s">
        <v>791</v>
      </c>
      <c r="T389" s="82" t="s">
        <v>349</v>
      </c>
      <c r="U389" s="70" t="s">
        <v>268</v>
      </c>
      <c r="V389" s="70"/>
      <c r="W389" s="79" t="s">
        <v>269</v>
      </c>
    </row>
    <row r="390" spans="3:23" x14ac:dyDescent="0.2">
      <c r="C390" s="98"/>
      <c r="D390" s="130"/>
      <c r="E390" s="78"/>
      <c r="F390" s="104"/>
      <c r="G390" s="69">
        <f t="shared" si="11"/>
        <v>381</v>
      </c>
      <c r="H390" s="70" t="str">
        <f>"Check code of #0"&amp;G389</f>
        <v>Check code of #0380</v>
      </c>
      <c r="I390" s="70"/>
      <c r="J390" s="71" t="s">
        <v>590</v>
      </c>
      <c r="K390" s="72">
        <f t="shared" si="10"/>
        <v>381</v>
      </c>
      <c r="L390" s="73" t="s">
        <v>591</v>
      </c>
      <c r="M390" s="81" t="str">
        <f>"#0"&amp;K389&amp;"のチェックコード"</f>
        <v>#0380のチェックコード</v>
      </c>
      <c r="N390" s="74"/>
      <c r="O390" s="74"/>
      <c r="P390" s="81" t="s">
        <v>69</v>
      </c>
      <c r="Q390" s="75">
        <v>2</v>
      </c>
      <c r="R390" s="75" t="s">
        <v>594</v>
      </c>
      <c r="S390" s="76"/>
      <c r="T390" s="82" t="s">
        <v>349</v>
      </c>
      <c r="U390" s="70"/>
      <c r="V390" s="70"/>
      <c r="W390" s="79" t="s">
        <v>269</v>
      </c>
    </row>
    <row r="391" spans="3:23" x14ac:dyDescent="0.2">
      <c r="C391" s="80"/>
      <c r="D391" s="129"/>
      <c r="E391" s="125" t="s">
        <v>127</v>
      </c>
      <c r="F391" s="93"/>
      <c r="G391" s="69">
        <f t="shared" si="11"/>
        <v>382</v>
      </c>
      <c r="H391" s="102" t="s">
        <v>187</v>
      </c>
      <c r="I391" s="102"/>
      <c r="J391" s="97"/>
      <c r="K391" s="72">
        <f t="shared" si="10"/>
        <v>382</v>
      </c>
      <c r="L391" s="73" t="s">
        <v>598</v>
      </c>
      <c r="M391" s="81" t="s">
        <v>828</v>
      </c>
      <c r="N391" s="74"/>
      <c r="O391" s="74"/>
      <c r="P391" s="81" t="s">
        <v>72</v>
      </c>
      <c r="Q391" s="75">
        <v>255</v>
      </c>
      <c r="R391" s="75" t="s">
        <v>594</v>
      </c>
      <c r="S391" s="76"/>
      <c r="T391" s="82" t="s">
        <v>349</v>
      </c>
      <c r="U391" s="70" t="s">
        <v>268</v>
      </c>
      <c r="V391" s="70"/>
      <c r="W391" s="79" t="s">
        <v>269</v>
      </c>
    </row>
    <row r="392" spans="3:23" x14ac:dyDescent="0.2">
      <c r="C392" s="98"/>
      <c r="D392" s="130"/>
      <c r="E392" s="117"/>
      <c r="F392" s="104"/>
      <c r="G392" s="69">
        <f t="shared" si="11"/>
        <v>383</v>
      </c>
      <c r="H392" s="70" t="str">
        <f>"Check code of #0"&amp;G391</f>
        <v>Check code of #0382</v>
      </c>
      <c r="I392" s="70"/>
      <c r="J392" s="71" t="s">
        <v>590</v>
      </c>
      <c r="K392" s="72">
        <f t="shared" si="10"/>
        <v>383</v>
      </c>
      <c r="L392" s="73" t="s">
        <v>591</v>
      </c>
      <c r="M392" s="81" t="str">
        <f>"#0"&amp;K391&amp;"のチェックコード"</f>
        <v>#0382のチェックコード</v>
      </c>
      <c r="N392" s="74"/>
      <c r="O392" s="74"/>
      <c r="P392" s="81" t="s">
        <v>69</v>
      </c>
      <c r="Q392" s="75">
        <v>2</v>
      </c>
      <c r="R392" s="75" t="s">
        <v>594</v>
      </c>
      <c r="S392" s="76"/>
      <c r="T392" s="82" t="s">
        <v>349</v>
      </c>
      <c r="U392" s="70"/>
      <c r="V392" s="70"/>
      <c r="W392" s="79" t="s">
        <v>269</v>
      </c>
    </row>
    <row r="393" spans="3:23" x14ac:dyDescent="0.2">
      <c r="C393" s="80"/>
      <c r="D393" s="129"/>
      <c r="E393" s="123"/>
      <c r="F393" s="93"/>
      <c r="G393" s="69">
        <f t="shared" si="11"/>
        <v>384</v>
      </c>
      <c r="H393" s="102" t="s">
        <v>188</v>
      </c>
      <c r="I393" s="102"/>
      <c r="J393" s="97"/>
      <c r="K393" s="72">
        <f t="shared" si="10"/>
        <v>384</v>
      </c>
      <c r="L393" s="73" t="s">
        <v>715</v>
      </c>
      <c r="M393" s="81" t="str">
        <f>"#0"&amp;K391&amp;"の割合（%）"</f>
        <v>#0382の割合（%）</v>
      </c>
      <c r="N393" s="74"/>
      <c r="O393" s="74"/>
      <c r="P393" s="81" t="s">
        <v>77</v>
      </c>
      <c r="Q393" s="75">
        <v>5</v>
      </c>
      <c r="R393" s="75" t="s">
        <v>594</v>
      </c>
      <c r="S393" s="76" t="s">
        <v>791</v>
      </c>
      <c r="T393" s="82" t="s">
        <v>349</v>
      </c>
      <c r="U393" s="70" t="s">
        <v>268</v>
      </c>
      <c r="V393" s="70"/>
      <c r="W393" s="79" t="s">
        <v>269</v>
      </c>
    </row>
    <row r="394" spans="3:23" x14ac:dyDescent="0.2">
      <c r="C394" s="98"/>
      <c r="D394" s="130"/>
      <c r="E394" s="78"/>
      <c r="F394" s="104"/>
      <c r="G394" s="69">
        <f t="shared" si="11"/>
        <v>385</v>
      </c>
      <c r="H394" s="70" t="str">
        <f>"Check code of #0"&amp;G393</f>
        <v>Check code of #0384</v>
      </c>
      <c r="I394" s="70"/>
      <c r="J394" s="71" t="s">
        <v>590</v>
      </c>
      <c r="K394" s="72">
        <f t="shared" si="10"/>
        <v>385</v>
      </c>
      <c r="L394" s="73" t="s">
        <v>591</v>
      </c>
      <c r="M394" s="81" t="str">
        <f>"#0"&amp;K393&amp;"のチェックコード"</f>
        <v>#0384のチェックコード</v>
      </c>
      <c r="N394" s="74"/>
      <c r="O394" s="74"/>
      <c r="P394" s="81" t="s">
        <v>69</v>
      </c>
      <c r="Q394" s="75">
        <v>2</v>
      </c>
      <c r="R394" s="75" t="s">
        <v>594</v>
      </c>
      <c r="S394" s="76"/>
      <c r="T394" s="82" t="s">
        <v>349</v>
      </c>
      <c r="U394" s="70"/>
      <c r="V394" s="70"/>
      <c r="W394" s="79" t="s">
        <v>269</v>
      </c>
    </row>
    <row r="395" spans="3:23" x14ac:dyDescent="0.2">
      <c r="C395" s="80"/>
      <c r="D395" s="129"/>
      <c r="E395" s="125" t="s">
        <v>129</v>
      </c>
      <c r="F395" s="93"/>
      <c r="G395" s="69">
        <f t="shared" si="11"/>
        <v>386</v>
      </c>
      <c r="H395" s="102" t="s">
        <v>189</v>
      </c>
      <c r="I395" s="102"/>
      <c r="J395" s="97"/>
      <c r="K395" s="72">
        <f t="shared" si="10"/>
        <v>386</v>
      </c>
      <c r="L395" s="73" t="s">
        <v>598</v>
      </c>
      <c r="M395" s="81" t="s">
        <v>829</v>
      </c>
      <c r="N395" s="74"/>
      <c r="O395" s="74"/>
      <c r="P395" s="81" t="s">
        <v>72</v>
      </c>
      <c r="Q395" s="75">
        <v>255</v>
      </c>
      <c r="R395" s="75" t="s">
        <v>594</v>
      </c>
      <c r="S395" s="76"/>
      <c r="T395" s="82" t="s">
        <v>349</v>
      </c>
      <c r="U395" s="70" t="s">
        <v>268</v>
      </c>
      <c r="V395" s="70"/>
      <c r="W395" s="79" t="s">
        <v>269</v>
      </c>
    </row>
    <row r="396" spans="3:23" x14ac:dyDescent="0.2">
      <c r="C396" s="98"/>
      <c r="D396" s="130"/>
      <c r="E396" s="117"/>
      <c r="F396" s="104"/>
      <c r="G396" s="69">
        <f t="shared" si="11"/>
        <v>387</v>
      </c>
      <c r="H396" s="70" t="str">
        <f>"Check code of #0"&amp;G395</f>
        <v>Check code of #0386</v>
      </c>
      <c r="I396" s="70"/>
      <c r="J396" s="71" t="s">
        <v>590</v>
      </c>
      <c r="K396" s="72">
        <f t="shared" ref="K396:K427" si="12">K395+1</f>
        <v>387</v>
      </c>
      <c r="L396" s="73" t="s">
        <v>591</v>
      </c>
      <c r="M396" s="81" t="str">
        <f>"#0"&amp;K395&amp;"のチェックコード"</f>
        <v>#0386のチェックコード</v>
      </c>
      <c r="N396" s="74"/>
      <c r="O396" s="74"/>
      <c r="P396" s="81" t="s">
        <v>69</v>
      </c>
      <c r="Q396" s="75">
        <v>2</v>
      </c>
      <c r="R396" s="75" t="s">
        <v>594</v>
      </c>
      <c r="S396" s="76"/>
      <c r="T396" s="82" t="s">
        <v>349</v>
      </c>
      <c r="U396" s="70"/>
      <c r="V396" s="70"/>
      <c r="W396" s="79" t="s">
        <v>269</v>
      </c>
    </row>
    <row r="397" spans="3:23" x14ac:dyDescent="0.2">
      <c r="C397" s="80"/>
      <c r="D397" s="129"/>
      <c r="E397" s="123"/>
      <c r="F397" s="93"/>
      <c r="G397" s="69">
        <f t="shared" si="11"/>
        <v>388</v>
      </c>
      <c r="H397" s="102" t="s">
        <v>190</v>
      </c>
      <c r="I397" s="102"/>
      <c r="J397" s="97"/>
      <c r="K397" s="72">
        <f t="shared" si="12"/>
        <v>388</v>
      </c>
      <c r="L397" s="73" t="s">
        <v>715</v>
      </c>
      <c r="M397" s="81" t="str">
        <f>"#0"&amp;K395&amp;"の割合（%）"</f>
        <v>#0386の割合（%）</v>
      </c>
      <c r="N397" s="74"/>
      <c r="O397" s="74"/>
      <c r="P397" s="81" t="s">
        <v>77</v>
      </c>
      <c r="Q397" s="75">
        <v>5</v>
      </c>
      <c r="R397" s="75" t="s">
        <v>594</v>
      </c>
      <c r="S397" s="76" t="s">
        <v>791</v>
      </c>
      <c r="T397" s="82" t="s">
        <v>349</v>
      </c>
      <c r="U397" s="70" t="s">
        <v>268</v>
      </c>
      <c r="V397" s="70"/>
      <c r="W397" s="79" t="s">
        <v>269</v>
      </c>
    </row>
    <row r="398" spans="3:23" x14ac:dyDescent="0.2">
      <c r="C398" s="98"/>
      <c r="D398" s="130"/>
      <c r="E398" s="78"/>
      <c r="F398" s="104"/>
      <c r="G398" s="69">
        <f t="shared" si="11"/>
        <v>389</v>
      </c>
      <c r="H398" s="70" t="str">
        <f>"Check code of #0"&amp;G397</f>
        <v>Check code of #0388</v>
      </c>
      <c r="I398" s="70"/>
      <c r="J398" s="71" t="s">
        <v>590</v>
      </c>
      <c r="K398" s="72">
        <f t="shared" si="12"/>
        <v>389</v>
      </c>
      <c r="L398" s="73" t="s">
        <v>591</v>
      </c>
      <c r="M398" s="81" t="str">
        <f>"#0"&amp;K397&amp;"のチェックコード"</f>
        <v>#0388のチェックコード</v>
      </c>
      <c r="N398" s="74"/>
      <c r="O398" s="74"/>
      <c r="P398" s="81" t="s">
        <v>69</v>
      </c>
      <c r="Q398" s="75">
        <v>2</v>
      </c>
      <c r="R398" s="75" t="s">
        <v>594</v>
      </c>
      <c r="S398" s="76"/>
      <c r="T398" s="82" t="s">
        <v>349</v>
      </c>
      <c r="U398" s="70"/>
      <c r="V398" s="70"/>
      <c r="W398" s="79" t="s">
        <v>269</v>
      </c>
    </row>
    <row r="399" spans="3:23" x14ac:dyDescent="0.2">
      <c r="C399" s="80"/>
      <c r="D399" s="129"/>
      <c r="E399" s="125" t="s">
        <v>130</v>
      </c>
      <c r="F399" s="93"/>
      <c r="G399" s="69">
        <f t="shared" si="11"/>
        <v>390</v>
      </c>
      <c r="H399" s="102" t="s">
        <v>191</v>
      </c>
      <c r="I399" s="102"/>
      <c r="J399" s="97"/>
      <c r="K399" s="72">
        <f t="shared" si="12"/>
        <v>390</v>
      </c>
      <c r="L399" s="73" t="s">
        <v>598</v>
      </c>
      <c r="M399" s="81" t="s">
        <v>830</v>
      </c>
      <c r="N399" s="74"/>
      <c r="O399" s="74"/>
      <c r="P399" s="81" t="s">
        <v>72</v>
      </c>
      <c r="Q399" s="75">
        <v>255</v>
      </c>
      <c r="R399" s="75" t="s">
        <v>594</v>
      </c>
      <c r="S399" s="76"/>
      <c r="T399" s="82" t="s">
        <v>349</v>
      </c>
      <c r="U399" s="70" t="s">
        <v>268</v>
      </c>
      <c r="V399" s="70"/>
      <c r="W399" s="79" t="s">
        <v>269</v>
      </c>
    </row>
    <row r="400" spans="3:23" x14ac:dyDescent="0.2">
      <c r="C400" s="98"/>
      <c r="D400" s="130"/>
      <c r="E400" s="117"/>
      <c r="F400" s="104"/>
      <c r="G400" s="69">
        <f t="shared" si="11"/>
        <v>391</v>
      </c>
      <c r="H400" s="70" t="str">
        <f>"Check code of #0"&amp;G399</f>
        <v>Check code of #0390</v>
      </c>
      <c r="I400" s="70"/>
      <c r="J400" s="71" t="s">
        <v>590</v>
      </c>
      <c r="K400" s="72">
        <f t="shared" si="12"/>
        <v>391</v>
      </c>
      <c r="L400" s="73" t="s">
        <v>591</v>
      </c>
      <c r="M400" s="81" t="str">
        <f>"#0"&amp;K399&amp;"のチェックコード"</f>
        <v>#0390のチェックコード</v>
      </c>
      <c r="N400" s="74"/>
      <c r="O400" s="74"/>
      <c r="P400" s="81" t="s">
        <v>69</v>
      </c>
      <c r="Q400" s="75">
        <v>2</v>
      </c>
      <c r="R400" s="75" t="s">
        <v>594</v>
      </c>
      <c r="S400" s="76"/>
      <c r="T400" s="82" t="s">
        <v>349</v>
      </c>
      <c r="U400" s="70"/>
      <c r="V400" s="70"/>
      <c r="W400" s="79" t="s">
        <v>269</v>
      </c>
    </row>
    <row r="401" spans="3:23" x14ac:dyDescent="0.2">
      <c r="C401" s="80"/>
      <c r="D401" s="129"/>
      <c r="E401" s="123"/>
      <c r="F401" s="93"/>
      <c r="G401" s="69">
        <f t="shared" si="11"/>
        <v>392</v>
      </c>
      <c r="H401" s="102" t="s">
        <v>192</v>
      </c>
      <c r="I401" s="102"/>
      <c r="J401" s="97"/>
      <c r="K401" s="72">
        <f t="shared" si="12"/>
        <v>392</v>
      </c>
      <c r="L401" s="73" t="s">
        <v>715</v>
      </c>
      <c r="M401" s="81" t="str">
        <f>"#0"&amp;K399&amp;"の割合（%）"</f>
        <v>#0390の割合（%）</v>
      </c>
      <c r="N401" s="74"/>
      <c r="O401" s="74"/>
      <c r="P401" s="81" t="s">
        <v>77</v>
      </c>
      <c r="Q401" s="75">
        <v>5</v>
      </c>
      <c r="R401" s="75" t="s">
        <v>594</v>
      </c>
      <c r="S401" s="76" t="s">
        <v>791</v>
      </c>
      <c r="T401" s="82" t="s">
        <v>349</v>
      </c>
      <c r="U401" s="70" t="s">
        <v>268</v>
      </c>
      <c r="V401" s="70"/>
      <c r="W401" s="79" t="s">
        <v>269</v>
      </c>
    </row>
    <row r="402" spans="3:23" x14ac:dyDescent="0.2">
      <c r="C402" s="98"/>
      <c r="D402" s="130"/>
      <c r="E402" s="78"/>
      <c r="F402" s="104"/>
      <c r="G402" s="69">
        <f t="shared" si="11"/>
        <v>393</v>
      </c>
      <c r="H402" s="70" t="str">
        <f>"Check code of #0"&amp;G401</f>
        <v>Check code of #0392</v>
      </c>
      <c r="I402" s="70"/>
      <c r="J402" s="71" t="s">
        <v>590</v>
      </c>
      <c r="K402" s="72">
        <f t="shared" si="12"/>
        <v>393</v>
      </c>
      <c r="L402" s="73" t="s">
        <v>591</v>
      </c>
      <c r="M402" s="81" t="str">
        <f>"#0"&amp;K401&amp;"のチェックコード"</f>
        <v>#0392のチェックコード</v>
      </c>
      <c r="N402" s="74"/>
      <c r="O402" s="74"/>
      <c r="P402" s="81" t="s">
        <v>69</v>
      </c>
      <c r="Q402" s="75">
        <v>2</v>
      </c>
      <c r="R402" s="75" t="s">
        <v>594</v>
      </c>
      <c r="S402" s="76"/>
      <c r="T402" s="82" t="s">
        <v>349</v>
      </c>
      <c r="U402" s="70"/>
      <c r="V402" s="70"/>
      <c r="W402" s="79" t="s">
        <v>269</v>
      </c>
    </row>
    <row r="403" spans="3:23" x14ac:dyDescent="0.2">
      <c r="C403" s="80"/>
      <c r="D403" s="129"/>
      <c r="E403" s="125" t="s">
        <v>131</v>
      </c>
      <c r="F403" s="93"/>
      <c r="G403" s="69">
        <f t="shared" ref="G403:G427" si="13">G402+1</f>
        <v>394</v>
      </c>
      <c r="H403" s="102" t="s">
        <v>193</v>
      </c>
      <c r="I403" s="102"/>
      <c r="J403" s="97"/>
      <c r="K403" s="72">
        <f t="shared" si="12"/>
        <v>394</v>
      </c>
      <c r="L403" s="73" t="s">
        <v>598</v>
      </c>
      <c r="M403" s="81" t="s">
        <v>831</v>
      </c>
      <c r="N403" s="74"/>
      <c r="O403" s="74"/>
      <c r="P403" s="81" t="s">
        <v>72</v>
      </c>
      <c r="Q403" s="75">
        <v>255</v>
      </c>
      <c r="R403" s="75" t="s">
        <v>594</v>
      </c>
      <c r="S403" s="76"/>
      <c r="T403" s="82" t="s">
        <v>349</v>
      </c>
      <c r="U403" s="70" t="s">
        <v>268</v>
      </c>
      <c r="V403" s="70"/>
      <c r="W403" s="79" t="s">
        <v>269</v>
      </c>
    </row>
    <row r="404" spans="3:23" x14ac:dyDescent="0.2">
      <c r="C404" s="98"/>
      <c r="D404" s="130"/>
      <c r="E404" s="117"/>
      <c r="F404" s="104"/>
      <c r="G404" s="69">
        <f t="shared" si="13"/>
        <v>395</v>
      </c>
      <c r="H404" s="70" t="str">
        <f>"Check code of #0"&amp;G403</f>
        <v>Check code of #0394</v>
      </c>
      <c r="I404" s="70"/>
      <c r="J404" s="71" t="s">
        <v>590</v>
      </c>
      <c r="K404" s="72">
        <f t="shared" si="12"/>
        <v>395</v>
      </c>
      <c r="L404" s="73" t="s">
        <v>591</v>
      </c>
      <c r="M404" s="81" t="str">
        <f>"#0"&amp;K403&amp;"のチェックコード"</f>
        <v>#0394のチェックコード</v>
      </c>
      <c r="N404" s="74"/>
      <c r="O404" s="74"/>
      <c r="P404" s="81" t="s">
        <v>69</v>
      </c>
      <c r="Q404" s="75">
        <v>2</v>
      </c>
      <c r="R404" s="75" t="s">
        <v>594</v>
      </c>
      <c r="S404" s="76"/>
      <c r="T404" s="82" t="s">
        <v>349</v>
      </c>
      <c r="U404" s="70"/>
      <c r="V404" s="70"/>
      <c r="W404" s="79" t="s">
        <v>269</v>
      </c>
    </row>
    <row r="405" spans="3:23" x14ac:dyDescent="0.2">
      <c r="C405" s="80"/>
      <c r="D405" s="129"/>
      <c r="E405" s="123"/>
      <c r="F405" s="93"/>
      <c r="G405" s="69">
        <f t="shared" si="13"/>
        <v>396</v>
      </c>
      <c r="H405" s="102" t="s">
        <v>194</v>
      </c>
      <c r="I405" s="102"/>
      <c r="J405" s="97"/>
      <c r="K405" s="72">
        <f t="shared" si="12"/>
        <v>396</v>
      </c>
      <c r="L405" s="73" t="s">
        <v>715</v>
      </c>
      <c r="M405" s="81" t="str">
        <f>"#0"&amp;K403&amp;"の割合（%）"</f>
        <v>#0394の割合（%）</v>
      </c>
      <c r="N405" s="74"/>
      <c r="O405" s="74"/>
      <c r="P405" s="81" t="s">
        <v>77</v>
      </c>
      <c r="Q405" s="75">
        <v>5</v>
      </c>
      <c r="R405" s="75" t="s">
        <v>594</v>
      </c>
      <c r="S405" s="76" t="s">
        <v>791</v>
      </c>
      <c r="T405" s="82" t="s">
        <v>349</v>
      </c>
      <c r="U405" s="70" t="s">
        <v>268</v>
      </c>
      <c r="V405" s="70"/>
      <c r="W405" s="79" t="s">
        <v>269</v>
      </c>
    </row>
    <row r="406" spans="3:23" x14ac:dyDescent="0.2">
      <c r="C406" s="98"/>
      <c r="D406" s="130"/>
      <c r="E406" s="78"/>
      <c r="F406" s="101"/>
      <c r="G406" s="69">
        <f t="shared" si="13"/>
        <v>397</v>
      </c>
      <c r="H406" s="70" t="str">
        <f>"Check code of #0"&amp;G405</f>
        <v>Check code of #0396</v>
      </c>
      <c r="I406" s="70"/>
      <c r="J406" s="71" t="s">
        <v>590</v>
      </c>
      <c r="K406" s="72">
        <f t="shared" si="12"/>
        <v>397</v>
      </c>
      <c r="L406" s="73" t="s">
        <v>591</v>
      </c>
      <c r="M406" s="81" t="str">
        <f>"#0"&amp;K405&amp;"のチェックコード"</f>
        <v>#0396のチェックコード</v>
      </c>
      <c r="N406" s="74"/>
      <c r="O406" s="74"/>
      <c r="P406" s="81" t="s">
        <v>69</v>
      </c>
      <c r="Q406" s="75">
        <v>2</v>
      </c>
      <c r="R406" s="75" t="s">
        <v>594</v>
      </c>
      <c r="S406" s="76"/>
      <c r="T406" s="82" t="s">
        <v>349</v>
      </c>
      <c r="U406" s="70"/>
      <c r="V406" s="70"/>
      <c r="W406" s="79" t="s">
        <v>269</v>
      </c>
    </row>
    <row r="407" spans="3:23" x14ac:dyDescent="0.2">
      <c r="C407" s="80"/>
      <c r="D407" s="129"/>
      <c r="E407" s="125" t="s">
        <v>379</v>
      </c>
      <c r="F407" s="86" t="s">
        <v>45</v>
      </c>
      <c r="G407" s="69">
        <f t="shared" si="13"/>
        <v>398</v>
      </c>
      <c r="H407" s="102" t="s">
        <v>403</v>
      </c>
      <c r="I407" s="102"/>
      <c r="J407" s="97"/>
      <c r="K407" s="72">
        <f t="shared" si="12"/>
        <v>398</v>
      </c>
      <c r="L407" s="73" t="s">
        <v>598</v>
      </c>
      <c r="M407" s="81" t="s">
        <v>832</v>
      </c>
      <c r="N407" s="74"/>
      <c r="O407" s="74"/>
      <c r="P407" s="81" t="s">
        <v>72</v>
      </c>
      <c r="Q407" s="75">
        <v>255</v>
      </c>
      <c r="R407" s="75" t="s">
        <v>594</v>
      </c>
      <c r="S407" s="76"/>
      <c r="T407" s="82" t="s">
        <v>349</v>
      </c>
      <c r="U407" s="70" t="s">
        <v>268</v>
      </c>
      <c r="V407" s="70"/>
      <c r="W407" s="79" t="s">
        <v>269</v>
      </c>
    </row>
    <row r="408" spans="3:23" x14ac:dyDescent="0.2">
      <c r="C408" s="98"/>
      <c r="D408" s="130"/>
      <c r="E408" s="117"/>
      <c r="F408" s="104"/>
      <c r="G408" s="69">
        <f t="shared" si="13"/>
        <v>399</v>
      </c>
      <c r="H408" s="70" t="str">
        <f>"Check code of #0"&amp;G407</f>
        <v>Check code of #0398</v>
      </c>
      <c r="I408" s="70"/>
      <c r="J408" s="71" t="s">
        <v>590</v>
      </c>
      <c r="K408" s="72">
        <f t="shared" si="12"/>
        <v>399</v>
      </c>
      <c r="L408" s="73" t="s">
        <v>591</v>
      </c>
      <c r="M408" s="81" t="str">
        <f>"#0"&amp;K407&amp;"のチェックコード"</f>
        <v>#0398のチェックコード</v>
      </c>
      <c r="N408" s="74"/>
      <c r="O408" s="74"/>
      <c r="P408" s="81" t="s">
        <v>69</v>
      </c>
      <c r="Q408" s="75">
        <v>2</v>
      </c>
      <c r="R408" s="75" t="s">
        <v>594</v>
      </c>
      <c r="S408" s="76"/>
      <c r="T408" s="82" t="s">
        <v>349</v>
      </c>
      <c r="U408" s="70"/>
      <c r="V408" s="70"/>
      <c r="W408" s="79" t="s">
        <v>269</v>
      </c>
    </row>
    <row r="409" spans="3:23" x14ac:dyDescent="0.2">
      <c r="C409" s="80"/>
      <c r="D409" s="129"/>
      <c r="E409" s="123"/>
      <c r="F409" s="93"/>
      <c r="G409" s="69">
        <f t="shared" si="13"/>
        <v>400</v>
      </c>
      <c r="H409" s="102" t="s">
        <v>404</v>
      </c>
      <c r="I409" s="102"/>
      <c r="J409" s="97"/>
      <c r="K409" s="72">
        <f t="shared" si="12"/>
        <v>400</v>
      </c>
      <c r="L409" s="73" t="s">
        <v>715</v>
      </c>
      <c r="M409" s="81" t="str">
        <f>"#0"&amp;K407&amp;"の割合（%）"</f>
        <v>#0398の割合（%）</v>
      </c>
      <c r="N409" s="74"/>
      <c r="O409" s="74"/>
      <c r="P409" s="81" t="s">
        <v>77</v>
      </c>
      <c r="Q409" s="75">
        <v>5</v>
      </c>
      <c r="R409" s="75" t="s">
        <v>594</v>
      </c>
      <c r="S409" s="76" t="s">
        <v>791</v>
      </c>
      <c r="T409" s="82" t="s">
        <v>349</v>
      </c>
      <c r="U409" s="70" t="s">
        <v>268</v>
      </c>
      <c r="V409" s="70"/>
      <c r="W409" s="79" t="s">
        <v>269</v>
      </c>
    </row>
    <row r="410" spans="3:23" x14ac:dyDescent="0.2">
      <c r="C410" s="98"/>
      <c r="D410" s="130"/>
      <c r="E410" s="78"/>
      <c r="F410" s="104"/>
      <c r="G410" s="69">
        <f t="shared" si="13"/>
        <v>401</v>
      </c>
      <c r="H410" s="70" t="str">
        <f>"Check code of #0"&amp;G409</f>
        <v>Check code of #0400</v>
      </c>
      <c r="I410" s="70"/>
      <c r="J410" s="71" t="s">
        <v>590</v>
      </c>
      <c r="K410" s="72">
        <f t="shared" si="12"/>
        <v>401</v>
      </c>
      <c r="L410" s="73" t="s">
        <v>591</v>
      </c>
      <c r="M410" s="81" t="str">
        <f>"#0"&amp;K409&amp;"のチェックコード"</f>
        <v>#0400のチェックコード</v>
      </c>
      <c r="N410" s="74"/>
      <c r="O410" s="74"/>
      <c r="P410" s="81" t="s">
        <v>69</v>
      </c>
      <c r="Q410" s="75">
        <v>2</v>
      </c>
      <c r="R410" s="75" t="s">
        <v>594</v>
      </c>
      <c r="S410" s="76"/>
      <c r="T410" s="82" t="s">
        <v>349</v>
      </c>
      <c r="U410" s="70"/>
      <c r="V410" s="70"/>
      <c r="W410" s="79" t="s">
        <v>269</v>
      </c>
    </row>
    <row r="411" spans="3:23" x14ac:dyDescent="0.2">
      <c r="C411" s="80"/>
      <c r="D411" s="129"/>
      <c r="E411" s="125" t="s">
        <v>381</v>
      </c>
      <c r="F411" s="93"/>
      <c r="G411" s="69">
        <f t="shared" si="13"/>
        <v>402</v>
      </c>
      <c r="H411" s="102" t="s">
        <v>405</v>
      </c>
      <c r="I411" s="102"/>
      <c r="J411" s="97"/>
      <c r="K411" s="72">
        <f t="shared" si="12"/>
        <v>402</v>
      </c>
      <c r="L411" s="73" t="s">
        <v>598</v>
      </c>
      <c r="M411" s="81" t="s">
        <v>833</v>
      </c>
      <c r="N411" s="74"/>
      <c r="O411" s="74"/>
      <c r="P411" s="81" t="s">
        <v>72</v>
      </c>
      <c r="Q411" s="75">
        <v>255</v>
      </c>
      <c r="R411" s="75" t="s">
        <v>594</v>
      </c>
      <c r="S411" s="76"/>
      <c r="T411" s="82" t="s">
        <v>349</v>
      </c>
      <c r="U411" s="70" t="s">
        <v>268</v>
      </c>
      <c r="V411" s="70"/>
      <c r="W411" s="79" t="s">
        <v>269</v>
      </c>
    </row>
    <row r="412" spans="3:23" x14ac:dyDescent="0.2">
      <c r="C412" s="98"/>
      <c r="D412" s="130"/>
      <c r="E412" s="117"/>
      <c r="F412" s="104"/>
      <c r="G412" s="69">
        <f t="shared" si="13"/>
        <v>403</v>
      </c>
      <c r="H412" s="70" t="str">
        <f>"Check code of #0"&amp;G411</f>
        <v>Check code of #0402</v>
      </c>
      <c r="I412" s="70"/>
      <c r="J412" s="71" t="s">
        <v>590</v>
      </c>
      <c r="K412" s="72">
        <f t="shared" si="12"/>
        <v>403</v>
      </c>
      <c r="L412" s="73" t="s">
        <v>591</v>
      </c>
      <c r="M412" s="81" t="str">
        <f>"#0"&amp;K411&amp;"のチェックコード"</f>
        <v>#0402のチェックコード</v>
      </c>
      <c r="N412" s="74"/>
      <c r="O412" s="74"/>
      <c r="P412" s="81" t="s">
        <v>69</v>
      </c>
      <c r="Q412" s="75">
        <v>2</v>
      </c>
      <c r="R412" s="75" t="s">
        <v>594</v>
      </c>
      <c r="S412" s="76"/>
      <c r="T412" s="82" t="s">
        <v>349</v>
      </c>
      <c r="U412" s="70"/>
      <c r="V412" s="70"/>
      <c r="W412" s="79" t="s">
        <v>269</v>
      </c>
    </row>
    <row r="413" spans="3:23" x14ac:dyDescent="0.2">
      <c r="C413" s="80"/>
      <c r="D413" s="129"/>
      <c r="E413" s="123"/>
      <c r="F413" s="93"/>
      <c r="G413" s="69">
        <f t="shared" si="13"/>
        <v>404</v>
      </c>
      <c r="H413" s="102" t="s">
        <v>406</v>
      </c>
      <c r="I413" s="102"/>
      <c r="J413" s="97"/>
      <c r="K413" s="72">
        <f t="shared" si="12"/>
        <v>404</v>
      </c>
      <c r="L413" s="73" t="s">
        <v>715</v>
      </c>
      <c r="M413" s="81" t="str">
        <f>"#0"&amp;K411&amp;"の割合（%）"</f>
        <v>#0402の割合（%）</v>
      </c>
      <c r="N413" s="74"/>
      <c r="O413" s="74"/>
      <c r="P413" s="81" t="s">
        <v>77</v>
      </c>
      <c r="Q413" s="75">
        <v>5</v>
      </c>
      <c r="R413" s="75" t="s">
        <v>594</v>
      </c>
      <c r="S413" s="76" t="s">
        <v>791</v>
      </c>
      <c r="T413" s="82" t="s">
        <v>349</v>
      </c>
      <c r="U413" s="70" t="s">
        <v>268</v>
      </c>
      <c r="V413" s="70"/>
      <c r="W413" s="79" t="s">
        <v>269</v>
      </c>
    </row>
    <row r="414" spans="3:23" x14ac:dyDescent="0.2">
      <c r="C414" s="98"/>
      <c r="D414" s="130"/>
      <c r="E414" s="78"/>
      <c r="F414" s="104"/>
      <c r="G414" s="69">
        <f t="shared" si="13"/>
        <v>405</v>
      </c>
      <c r="H414" s="70" t="str">
        <f>"Check code of #0"&amp;G413</f>
        <v>Check code of #0404</v>
      </c>
      <c r="I414" s="70"/>
      <c r="J414" s="71" t="s">
        <v>590</v>
      </c>
      <c r="K414" s="72">
        <f t="shared" si="12"/>
        <v>405</v>
      </c>
      <c r="L414" s="73" t="s">
        <v>591</v>
      </c>
      <c r="M414" s="81" t="str">
        <f>"#0"&amp;K413&amp;"のチェックコード"</f>
        <v>#0404のチェックコード</v>
      </c>
      <c r="N414" s="74"/>
      <c r="O414" s="74"/>
      <c r="P414" s="81" t="s">
        <v>69</v>
      </c>
      <c r="Q414" s="75">
        <v>2</v>
      </c>
      <c r="R414" s="75" t="s">
        <v>594</v>
      </c>
      <c r="S414" s="76"/>
      <c r="T414" s="82" t="s">
        <v>349</v>
      </c>
      <c r="U414" s="70"/>
      <c r="V414" s="70"/>
      <c r="W414" s="79" t="s">
        <v>269</v>
      </c>
    </row>
    <row r="415" spans="3:23" x14ac:dyDescent="0.2">
      <c r="C415" s="80"/>
      <c r="D415" s="129"/>
      <c r="E415" s="125" t="s">
        <v>384</v>
      </c>
      <c r="F415" s="93"/>
      <c r="G415" s="69">
        <f t="shared" si="13"/>
        <v>406</v>
      </c>
      <c r="H415" s="102" t="s">
        <v>407</v>
      </c>
      <c r="I415" s="102"/>
      <c r="J415" s="97"/>
      <c r="K415" s="72">
        <f t="shared" si="12"/>
        <v>406</v>
      </c>
      <c r="L415" s="73" t="s">
        <v>598</v>
      </c>
      <c r="M415" s="81" t="s">
        <v>834</v>
      </c>
      <c r="N415" s="74"/>
      <c r="O415" s="74"/>
      <c r="P415" s="81" t="s">
        <v>72</v>
      </c>
      <c r="Q415" s="75">
        <v>255</v>
      </c>
      <c r="R415" s="75" t="s">
        <v>594</v>
      </c>
      <c r="S415" s="76"/>
      <c r="T415" s="82" t="s">
        <v>349</v>
      </c>
      <c r="U415" s="70" t="s">
        <v>268</v>
      </c>
      <c r="V415" s="70"/>
      <c r="W415" s="79" t="s">
        <v>269</v>
      </c>
    </row>
    <row r="416" spans="3:23" x14ac:dyDescent="0.2">
      <c r="C416" s="98"/>
      <c r="D416" s="130"/>
      <c r="E416" s="117"/>
      <c r="F416" s="104"/>
      <c r="G416" s="69">
        <f t="shared" si="13"/>
        <v>407</v>
      </c>
      <c r="H416" s="70" t="str">
        <f>"Check code of #0"&amp;G415</f>
        <v>Check code of #0406</v>
      </c>
      <c r="I416" s="70"/>
      <c r="J416" s="71" t="s">
        <v>590</v>
      </c>
      <c r="K416" s="72">
        <f t="shared" si="12"/>
        <v>407</v>
      </c>
      <c r="L416" s="73" t="s">
        <v>591</v>
      </c>
      <c r="M416" s="81" t="str">
        <f>"#0"&amp;K415&amp;"のチェックコード"</f>
        <v>#0406のチェックコード</v>
      </c>
      <c r="N416" s="74"/>
      <c r="O416" s="74"/>
      <c r="P416" s="81" t="s">
        <v>69</v>
      </c>
      <c r="Q416" s="75">
        <v>2</v>
      </c>
      <c r="R416" s="75" t="s">
        <v>594</v>
      </c>
      <c r="S416" s="76"/>
      <c r="T416" s="82" t="s">
        <v>349</v>
      </c>
      <c r="U416" s="70"/>
      <c r="V416" s="70"/>
      <c r="W416" s="79" t="s">
        <v>269</v>
      </c>
    </row>
    <row r="417" spans="3:23" x14ac:dyDescent="0.2">
      <c r="C417" s="80"/>
      <c r="D417" s="129"/>
      <c r="E417" s="123"/>
      <c r="F417" s="93"/>
      <c r="G417" s="69">
        <f t="shared" si="13"/>
        <v>408</v>
      </c>
      <c r="H417" s="102" t="s">
        <v>408</v>
      </c>
      <c r="I417" s="102"/>
      <c r="J417" s="97"/>
      <c r="K417" s="72">
        <f t="shared" si="12"/>
        <v>408</v>
      </c>
      <c r="L417" s="73" t="s">
        <v>715</v>
      </c>
      <c r="M417" s="81" t="str">
        <f>"#0"&amp;K415&amp;"の割合（%）"</f>
        <v>#0406の割合（%）</v>
      </c>
      <c r="N417" s="74"/>
      <c r="O417" s="74"/>
      <c r="P417" s="81" t="s">
        <v>77</v>
      </c>
      <c r="Q417" s="75">
        <v>5</v>
      </c>
      <c r="R417" s="75" t="s">
        <v>594</v>
      </c>
      <c r="S417" s="76" t="s">
        <v>791</v>
      </c>
      <c r="T417" s="82" t="s">
        <v>349</v>
      </c>
      <c r="U417" s="70" t="s">
        <v>268</v>
      </c>
      <c r="V417" s="70"/>
      <c r="W417" s="79" t="s">
        <v>269</v>
      </c>
    </row>
    <row r="418" spans="3:23" x14ac:dyDescent="0.2">
      <c r="C418" s="98"/>
      <c r="D418" s="130"/>
      <c r="E418" s="78"/>
      <c r="F418" s="104"/>
      <c r="G418" s="69">
        <f t="shared" si="13"/>
        <v>409</v>
      </c>
      <c r="H418" s="70" t="str">
        <f>"Check code of #0"&amp;G417</f>
        <v>Check code of #0408</v>
      </c>
      <c r="I418" s="70"/>
      <c r="J418" s="71" t="s">
        <v>590</v>
      </c>
      <c r="K418" s="72">
        <f t="shared" si="12"/>
        <v>409</v>
      </c>
      <c r="L418" s="73" t="s">
        <v>591</v>
      </c>
      <c r="M418" s="81" t="str">
        <f>"#0"&amp;K417&amp;"のチェックコード"</f>
        <v>#0408のチェックコード</v>
      </c>
      <c r="N418" s="74"/>
      <c r="O418" s="74"/>
      <c r="P418" s="81" t="s">
        <v>69</v>
      </c>
      <c r="Q418" s="75">
        <v>2</v>
      </c>
      <c r="R418" s="75" t="s">
        <v>594</v>
      </c>
      <c r="S418" s="76"/>
      <c r="T418" s="82" t="s">
        <v>349</v>
      </c>
      <c r="U418" s="70"/>
      <c r="V418" s="70"/>
      <c r="W418" s="79" t="s">
        <v>269</v>
      </c>
    </row>
    <row r="419" spans="3:23" x14ac:dyDescent="0.2">
      <c r="C419" s="80"/>
      <c r="D419" s="129"/>
      <c r="E419" s="125" t="s">
        <v>387</v>
      </c>
      <c r="F419" s="93"/>
      <c r="G419" s="69">
        <f t="shared" si="13"/>
        <v>410</v>
      </c>
      <c r="H419" s="102" t="s">
        <v>409</v>
      </c>
      <c r="I419" s="102"/>
      <c r="J419" s="97"/>
      <c r="K419" s="72">
        <f t="shared" si="12"/>
        <v>410</v>
      </c>
      <c r="L419" s="73" t="s">
        <v>598</v>
      </c>
      <c r="M419" s="81" t="s">
        <v>835</v>
      </c>
      <c r="N419" s="74"/>
      <c r="O419" s="74"/>
      <c r="P419" s="81" t="s">
        <v>72</v>
      </c>
      <c r="Q419" s="75">
        <v>255</v>
      </c>
      <c r="R419" s="75" t="s">
        <v>594</v>
      </c>
      <c r="S419" s="76"/>
      <c r="T419" s="82" t="s">
        <v>349</v>
      </c>
      <c r="U419" s="70" t="s">
        <v>268</v>
      </c>
      <c r="V419" s="70"/>
      <c r="W419" s="79" t="s">
        <v>269</v>
      </c>
    </row>
    <row r="420" spans="3:23" x14ac:dyDescent="0.2">
      <c r="C420" s="98"/>
      <c r="D420" s="130"/>
      <c r="E420" s="117"/>
      <c r="F420" s="104"/>
      <c r="G420" s="69">
        <f t="shared" si="13"/>
        <v>411</v>
      </c>
      <c r="H420" s="70" t="str">
        <f>"Check code of #0"&amp;G419</f>
        <v>Check code of #0410</v>
      </c>
      <c r="I420" s="70"/>
      <c r="J420" s="71" t="s">
        <v>590</v>
      </c>
      <c r="K420" s="72">
        <f t="shared" si="12"/>
        <v>411</v>
      </c>
      <c r="L420" s="73" t="s">
        <v>591</v>
      </c>
      <c r="M420" s="81" t="str">
        <f>"#0"&amp;K419&amp;"のチェックコード"</f>
        <v>#0410のチェックコード</v>
      </c>
      <c r="N420" s="74"/>
      <c r="O420" s="74"/>
      <c r="P420" s="81" t="s">
        <v>69</v>
      </c>
      <c r="Q420" s="75">
        <v>2</v>
      </c>
      <c r="R420" s="75" t="s">
        <v>594</v>
      </c>
      <c r="S420" s="76"/>
      <c r="T420" s="82" t="s">
        <v>349</v>
      </c>
      <c r="U420" s="70"/>
      <c r="V420" s="70"/>
      <c r="W420" s="79" t="s">
        <v>269</v>
      </c>
    </row>
    <row r="421" spans="3:23" x14ac:dyDescent="0.2">
      <c r="C421" s="80"/>
      <c r="D421" s="129"/>
      <c r="E421" s="123"/>
      <c r="F421" s="93"/>
      <c r="G421" s="69">
        <f t="shared" si="13"/>
        <v>412</v>
      </c>
      <c r="H421" s="102" t="s">
        <v>410</v>
      </c>
      <c r="I421" s="102"/>
      <c r="J421" s="97"/>
      <c r="K421" s="72">
        <f t="shared" si="12"/>
        <v>412</v>
      </c>
      <c r="L421" s="73" t="s">
        <v>715</v>
      </c>
      <c r="M421" s="81" t="str">
        <f>"#0"&amp;K419&amp;"の割合（%）"</f>
        <v>#0410の割合（%）</v>
      </c>
      <c r="N421" s="74"/>
      <c r="O421" s="74"/>
      <c r="P421" s="81" t="s">
        <v>77</v>
      </c>
      <c r="Q421" s="75">
        <v>5</v>
      </c>
      <c r="R421" s="75" t="s">
        <v>594</v>
      </c>
      <c r="S421" s="76" t="s">
        <v>791</v>
      </c>
      <c r="T421" s="82" t="s">
        <v>349</v>
      </c>
      <c r="U421" s="70" t="s">
        <v>268</v>
      </c>
      <c r="V421" s="70"/>
      <c r="W421" s="79" t="s">
        <v>269</v>
      </c>
    </row>
    <row r="422" spans="3:23" x14ac:dyDescent="0.2">
      <c r="C422" s="98"/>
      <c r="D422" s="130"/>
      <c r="E422" s="78"/>
      <c r="F422" s="104"/>
      <c r="G422" s="69">
        <f t="shared" si="13"/>
        <v>413</v>
      </c>
      <c r="H422" s="70" t="str">
        <f>"Check code of #0"&amp;G421</f>
        <v>Check code of #0412</v>
      </c>
      <c r="I422" s="70"/>
      <c r="J422" s="71" t="s">
        <v>590</v>
      </c>
      <c r="K422" s="72">
        <f t="shared" si="12"/>
        <v>413</v>
      </c>
      <c r="L422" s="73" t="s">
        <v>591</v>
      </c>
      <c r="M422" s="81" t="str">
        <f>"#0"&amp;K421&amp;"のチェックコード"</f>
        <v>#0412のチェックコード</v>
      </c>
      <c r="N422" s="74"/>
      <c r="O422" s="74"/>
      <c r="P422" s="81" t="s">
        <v>69</v>
      </c>
      <c r="Q422" s="75">
        <v>2</v>
      </c>
      <c r="R422" s="75" t="s">
        <v>594</v>
      </c>
      <c r="S422" s="76"/>
      <c r="T422" s="82" t="s">
        <v>349</v>
      </c>
      <c r="U422" s="70"/>
      <c r="V422" s="70"/>
      <c r="W422" s="79" t="s">
        <v>269</v>
      </c>
    </row>
    <row r="423" spans="3:23" x14ac:dyDescent="0.2">
      <c r="C423" s="80"/>
      <c r="D423" s="129"/>
      <c r="E423" s="125" t="s">
        <v>390</v>
      </c>
      <c r="F423" s="93"/>
      <c r="G423" s="69">
        <f t="shared" si="13"/>
        <v>414</v>
      </c>
      <c r="H423" s="102" t="s">
        <v>411</v>
      </c>
      <c r="I423" s="102"/>
      <c r="J423" s="97"/>
      <c r="K423" s="72">
        <f t="shared" si="12"/>
        <v>414</v>
      </c>
      <c r="L423" s="73" t="s">
        <v>598</v>
      </c>
      <c r="M423" s="81" t="s">
        <v>836</v>
      </c>
      <c r="N423" s="74"/>
      <c r="O423" s="74"/>
      <c r="P423" s="81" t="s">
        <v>73</v>
      </c>
      <c r="Q423" s="75">
        <v>255</v>
      </c>
      <c r="R423" s="75" t="s">
        <v>594</v>
      </c>
      <c r="S423" s="76"/>
      <c r="T423" s="82" t="s">
        <v>349</v>
      </c>
      <c r="U423" s="70" t="s">
        <v>268</v>
      </c>
      <c r="V423" s="70"/>
      <c r="W423" s="79" t="s">
        <v>269</v>
      </c>
    </row>
    <row r="424" spans="3:23" x14ac:dyDescent="0.2">
      <c r="C424" s="98"/>
      <c r="D424" s="130"/>
      <c r="E424" s="117"/>
      <c r="F424" s="104"/>
      <c r="G424" s="69">
        <f t="shared" si="13"/>
        <v>415</v>
      </c>
      <c r="H424" s="70" t="str">
        <f>"Check code of #0"&amp;G423</f>
        <v>Check code of #0414</v>
      </c>
      <c r="I424" s="70"/>
      <c r="J424" s="71" t="s">
        <v>590</v>
      </c>
      <c r="K424" s="72">
        <f t="shared" si="12"/>
        <v>415</v>
      </c>
      <c r="L424" s="73" t="s">
        <v>591</v>
      </c>
      <c r="M424" s="81" t="str">
        <f>"#0"&amp;K423&amp;"のチェックコード"</f>
        <v>#0414のチェックコード</v>
      </c>
      <c r="N424" s="74"/>
      <c r="O424" s="74"/>
      <c r="P424" s="81" t="s">
        <v>69</v>
      </c>
      <c r="Q424" s="75">
        <v>2</v>
      </c>
      <c r="R424" s="75" t="s">
        <v>594</v>
      </c>
      <c r="S424" s="76"/>
      <c r="T424" s="82" t="s">
        <v>349</v>
      </c>
      <c r="U424" s="70"/>
      <c r="V424" s="70"/>
      <c r="W424" s="79" t="s">
        <v>269</v>
      </c>
    </row>
    <row r="425" spans="3:23" x14ac:dyDescent="0.2">
      <c r="C425" s="80"/>
      <c r="D425" s="129"/>
      <c r="E425" s="123"/>
      <c r="F425" s="93"/>
      <c r="G425" s="69">
        <f t="shared" si="13"/>
        <v>416</v>
      </c>
      <c r="H425" s="102" t="s">
        <v>412</v>
      </c>
      <c r="I425" s="102"/>
      <c r="J425" s="97"/>
      <c r="K425" s="72">
        <f t="shared" si="12"/>
        <v>416</v>
      </c>
      <c r="L425" s="73" t="s">
        <v>715</v>
      </c>
      <c r="M425" s="81" t="str">
        <f>"#0"&amp;K423&amp;"の割合（%）"</f>
        <v>#0414の割合（%）</v>
      </c>
      <c r="N425" s="74"/>
      <c r="O425" s="74"/>
      <c r="P425" s="81" t="s">
        <v>77</v>
      </c>
      <c r="Q425" s="75">
        <v>5</v>
      </c>
      <c r="R425" s="75" t="s">
        <v>594</v>
      </c>
      <c r="S425" s="76" t="s">
        <v>791</v>
      </c>
      <c r="T425" s="82" t="s">
        <v>349</v>
      </c>
      <c r="U425" s="70" t="s">
        <v>268</v>
      </c>
      <c r="V425" s="70"/>
      <c r="W425" s="79" t="s">
        <v>269</v>
      </c>
    </row>
    <row r="426" spans="3:23" x14ac:dyDescent="0.2">
      <c r="C426" s="105"/>
      <c r="D426" s="132"/>
      <c r="E426" s="78"/>
      <c r="F426" s="101"/>
      <c r="G426" s="69">
        <f t="shared" si="13"/>
        <v>417</v>
      </c>
      <c r="H426" s="70" t="str">
        <f>"Check code of #0"&amp;G425</f>
        <v>Check code of #0416</v>
      </c>
      <c r="I426" s="70"/>
      <c r="J426" s="71" t="s">
        <v>590</v>
      </c>
      <c r="K426" s="72">
        <f t="shared" si="12"/>
        <v>417</v>
      </c>
      <c r="L426" s="73" t="s">
        <v>591</v>
      </c>
      <c r="M426" s="81" t="str">
        <f>"#0"&amp;K425&amp;"のチェックコード"</f>
        <v>#0416のチェックコード</v>
      </c>
      <c r="N426" s="74"/>
      <c r="O426" s="74"/>
      <c r="P426" s="81" t="s">
        <v>69</v>
      </c>
      <c r="Q426" s="75">
        <v>2</v>
      </c>
      <c r="R426" s="75" t="s">
        <v>594</v>
      </c>
      <c r="S426" s="76"/>
      <c r="T426" s="82" t="s">
        <v>349</v>
      </c>
      <c r="U426" s="70"/>
      <c r="V426" s="70"/>
      <c r="W426" s="79" t="s">
        <v>269</v>
      </c>
    </row>
    <row r="427" spans="3:23" ht="13.5" thickBot="1" x14ac:dyDescent="0.25">
      <c r="C427" s="133" t="s">
        <v>68</v>
      </c>
      <c r="D427" s="134"/>
      <c r="E427" s="135"/>
      <c r="F427" s="136" t="s">
        <v>51</v>
      </c>
      <c r="G427" s="137">
        <f t="shared" si="13"/>
        <v>418</v>
      </c>
      <c r="H427" s="138" t="s">
        <v>68</v>
      </c>
      <c r="I427" s="138"/>
      <c r="J427" s="139"/>
      <c r="K427" s="140">
        <f t="shared" si="12"/>
        <v>418</v>
      </c>
      <c r="L427" s="141" t="s">
        <v>598</v>
      </c>
      <c r="M427" s="142" t="s">
        <v>837</v>
      </c>
      <c r="N427" s="142"/>
      <c r="O427" s="142"/>
      <c r="P427" s="143" t="s">
        <v>75</v>
      </c>
      <c r="Q427" s="144">
        <v>65535</v>
      </c>
      <c r="R427" s="144" t="s">
        <v>594</v>
      </c>
      <c r="S427" s="145"/>
      <c r="T427" s="146" t="s">
        <v>349</v>
      </c>
      <c r="U427" s="138" t="s">
        <v>269</v>
      </c>
      <c r="V427" s="138"/>
      <c r="W427" s="139" t="s">
        <v>269</v>
      </c>
    </row>
    <row r="428" spans="3:23" x14ac:dyDescent="0.2">
      <c r="C428" s="3"/>
    </row>
    <row r="429" spans="3:23" x14ac:dyDescent="0.2">
      <c r="C429" s="3" t="s">
        <v>347</v>
      </c>
    </row>
    <row r="430" spans="3:23" x14ac:dyDescent="0.2">
      <c r="C430" s="3"/>
    </row>
    <row r="431" spans="3:23" x14ac:dyDescent="0.2">
      <c r="C431" s="3"/>
    </row>
    <row r="432" spans="3:23" x14ac:dyDescent="0.2">
      <c r="C432" s="3"/>
    </row>
    <row r="433" spans="3:3" x14ac:dyDescent="0.2">
      <c r="C433" s="3"/>
    </row>
    <row r="434" spans="3:3" x14ac:dyDescent="0.2">
      <c r="C434" s="3"/>
    </row>
    <row r="435" spans="3:3" x14ac:dyDescent="0.2">
      <c r="C435" s="3"/>
    </row>
    <row r="436" spans="3:3" x14ac:dyDescent="0.2">
      <c r="C436" s="3"/>
    </row>
    <row r="437" spans="3:3" x14ac:dyDescent="0.2">
      <c r="C437" s="3"/>
    </row>
    <row r="438" spans="3:3" x14ac:dyDescent="0.2">
      <c r="C438" s="3"/>
    </row>
    <row r="439" spans="3:3" x14ac:dyDescent="0.2">
      <c r="C439" s="3"/>
    </row>
    <row r="440" spans="3:3" x14ac:dyDescent="0.2">
      <c r="C440" s="3"/>
    </row>
    <row r="441" spans="3:3" x14ac:dyDescent="0.2">
      <c r="C441" s="3"/>
    </row>
    <row r="442" spans="3:3" x14ac:dyDescent="0.2">
      <c r="C442" s="3"/>
    </row>
    <row r="443" spans="3:3" x14ac:dyDescent="0.2">
      <c r="C443" s="3"/>
    </row>
    <row r="444" spans="3:3" x14ac:dyDescent="0.2">
      <c r="C444" s="3"/>
    </row>
    <row r="445" spans="3:3" x14ac:dyDescent="0.2">
      <c r="C445" s="3"/>
    </row>
    <row r="446" spans="3:3" x14ac:dyDescent="0.2">
      <c r="C446" s="3"/>
    </row>
    <row r="447" spans="3:3" x14ac:dyDescent="0.2">
      <c r="C447" s="3"/>
    </row>
    <row r="448" spans="3:3" x14ac:dyDescent="0.2">
      <c r="C448" s="3"/>
    </row>
    <row r="449" spans="3:3" x14ac:dyDescent="0.2">
      <c r="C449" s="3"/>
    </row>
    <row r="450" spans="3:3" x14ac:dyDescent="0.2">
      <c r="C450" s="3"/>
    </row>
    <row r="451" spans="3:3" x14ac:dyDescent="0.2">
      <c r="C451" s="3"/>
    </row>
    <row r="452" spans="3:3" x14ac:dyDescent="0.2">
      <c r="C452" s="3"/>
    </row>
    <row r="453" spans="3:3" x14ac:dyDescent="0.2">
      <c r="C453" s="3"/>
    </row>
    <row r="454" spans="3:3" x14ac:dyDescent="0.2">
      <c r="C454" s="3"/>
    </row>
    <row r="455" spans="3:3" x14ac:dyDescent="0.2">
      <c r="C455" s="3"/>
    </row>
    <row r="456" spans="3:3" x14ac:dyDescent="0.2">
      <c r="C456" s="3"/>
    </row>
    <row r="457" spans="3:3" x14ac:dyDescent="0.2">
      <c r="C457" s="3"/>
    </row>
    <row r="458" spans="3:3" x14ac:dyDescent="0.2">
      <c r="C458" s="3"/>
    </row>
    <row r="459" spans="3:3" x14ac:dyDescent="0.2">
      <c r="C459" s="3"/>
    </row>
    <row r="460" spans="3:3" x14ac:dyDescent="0.2">
      <c r="C460" s="3"/>
    </row>
    <row r="461" spans="3:3" x14ac:dyDescent="0.2">
      <c r="C461" s="3"/>
    </row>
    <row r="462" spans="3:3" x14ac:dyDescent="0.2">
      <c r="C462" s="3"/>
    </row>
    <row r="463" spans="3:3" x14ac:dyDescent="0.2">
      <c r="C463" s="3"/>
    </row>
    <row r="464" spans="3:3" x14ac:dyDescent="0.2">
      <c r="C464" s="3"/>
    </row>
    <row r="465" spans="3:3" x14ac:dyDescent="0.2">
      <c r="C465" s="3"/>
    </row>
    <row r="466" spans="3:3" x14ac:dyDescent="0.2">
      <c r="C466" s="3"/>
    </row>
    <row r="467" spans="3:3" x14ac:dyDescent="0.2">
      <c r="C467" s="3"/>
    </row>
    <row r="468" spans="3:3" x14ac:dyDescent="0.2">
      <c r="C468" s="3"/>
    </row>
    <row r="469" spans="3:3" x14ac:dyDescent="0.2">
      <c r="C469" s="3"/>
    </row>
    <row r="470" spans="3:3" x14ac:dyDescent="0.2">
      <c r="C470" s="3"/>
    </row>
    <row r="471" spans="3:3" x14ac:dyDescent="0.2">
      <c r="C471" s="3"/>
    </row>
    <row r="472" spans="3:3" x14ac:dyDescent="0.2">
      <c r="C472" s="3"/>
    </row>
    <row r="473" spans="3:3" x14ac:dyDescent="0.2">
      <c r="C473" s="3"/>
    </row>
    <row r="474" spans="3:3" x14ac:dyDescent="0.2">
      <c r="C474" s="3"/>
    </row>
    <row r="475" spans="3:3" x14ac:dyDescent="0.2">
      <c r="C475" s="3"/>
    </row>
    <row r="476" spans="3:3" x14ac:dyDescent="0.2">
      <c r="C476" s="3"/>
    </row>
    <row r="477" spans="3:3" x14ac:dyDescent="0.2">
      <c r="C477" s="3"/>
    </row>
    <row r="478" spans="3:3" x14ac:dyDescent="0.2">
      <c r="C478" s="3"/>
    </row>
    <row r="479" spans="3:3" x14ac:dyDescent="0.2">
      <c r="C479" s="3"/>
    </row>
    <row r="480" spans="3:3" x14ac:dyDescent="0.2">
      <c r="C480" s="3"/>
    </row>
    <row r="481" spans="3:3" x14ac:dyDescent="0.2">
      <c r="C481" s="3"/>
    </row>
    <row r="482" spans="3:3" x14ac:dyDescent="0.2">
      <c r="C482" s="3"/>
    </row>
    <row r="483" spans="3:3" x14ac:dyDescent="0.2">
      <c r="C483" s="3"/>
    </row>
    <row r="484" spans="3:3" x14ac:dyDescent="0.2">
      <c r="C484" s="3"/>
    </row>
    <row r="485" spans="3:3" x14ac:dyDescent="0.2">
      <c r="C485" s="3"/>
    </row>
    <row r="486" spans="3:3" x14ac:dyDescent="0.2">
      <c r="C486" s="3"/>
    </row>
    <row r="487" spans="3:3" x14ac:dyDescent="0.2">
      <c r="C487" s="3"/>
    </row>
    <row r="488" spans="3:3" x14ac:dyDescent="0.2">
      <c r="C488" s="3"/>
    </row>
    <row r="489" spans="3:3" x14ac:dyDescent="0.2">
      <c r="C489" s="3"/>
    </row>
    <row r="490" spans="3:3" x14ac:dyDescent="0.2">
      <c r="C490" s="3"/>
    </row>
    <row r="491" spans="3:3" x14ac:dyDescent="0.2">
      <c r="C491" s="3"/>
    </row>
    <row r="492" spans="3:3" x14ac:dyDescent="0.2">
      <c r="C492" s="3"/>
    </row>
    <row r="493" spans="3:3" x14ac:dyDescent="0.2">
      <c r="C493" s="3"/>
    </row>
    <row r="494" spans="3:3" x14ac:dyDescent="0.2">
      <c r="C494" s="3"/>
    </row>
    <row r="495" spans="3:3" x14ac:dyDescent="0.2">
      <c r="C495" s="3"/>
    </row>
    <row r="496" spans="3:3" x14ac:dyDescent="0.2">
      <c r="C496" s="3"/>
    </row>
    <row r="497" spans="3:3" x14ac:dyDescent="0.2">
      <c r="C497" s="3"/>
    </row>
    <row r="498" spans="3:3" x14ac:dyDescent="0.2">
      <c r="C498" s="3"/>
    </row>
    <row r="499" spans="3:3" x14ac:dyDescent="0.2">
      <c r="C499" s="3"/>
    </row>
    <row r="500" spans="3:3" x14ac:dyDescent="0.2">
      <c r="C500" s="3"/>
    </row>
    <row r="501" spans="3:3" x14ac:dyDescent="0.2">
      <c r="C501" s="3"/>
    </row>
    <row r="502" spans="3:3" x14ac:dyDescent="0.2">
      <c r="C502" s="3"/>
    </row>
    <row r="503" spans="3:3" x14ac:dyDescent="0.2">
      <c r="C503" s="3"/>
    </row>
    <row r="504" spans="3:3" x14ac:dyDescent="0.2">
      <c r="C504" s="3"/>
    </row>
    <row r="505" spans="3:3" x14ac:dyDescent="0.2">
      <c r="C505" s="3"/>
    </row>
    <row r="506" spans="3:3" x14ac:dyDescent="0.2">
      <c r="C506" s="3"/>
    </row>
    <row r="507" spans="3:3" x14ac:dyDescent="0.2">
      <c r="C507" s="3"/>
    </row>
    <row r="508" spans="3:3" x14ac:dyDescent="0.2">
      <c r="C508" s="3"/>
    </row>
    <row r="509" spans="3:3" x14ac:dyDescent="0.2">
      <c r="C509" s="3"/>
    </row>
    <row r="510" spans="3:3" x14ac:dyDescent="0.2">
      <c r="C510" s="3"/>
    </row>
    <row r="511" spans="3:3" x14ac:dyDescent="0.2">
      <c r="C511" s="3"/>
    </row>
    <row r="512" spans="3:3" x14ac:dyDescent="0.2">
      <c r="C512" s="3"/>
    </row>
    <row r="513" spans="3:3" x14ac:dyDescent="0.2">
      <c r="C513" s="3"/>
    </row>
    <row r="514" spans="3:3" x14ac:dyDescent="0.2">
      <c r="C514" s="3"/>
    </row>
    <row r="515" spans="3:3" x14ac:dyDescent="0.2">
      <c r="C515" s="3"/>
    </row>
    <row r="516" spans="3:3" x14ac:dyDescent="0.2">
      <c r="C516" s="3"/>
    </row>
    <row r="517" spans="3:3" x14ac:dyDescent="0.2">
      <c r="C517" s="3"/>
    </row>
    <row r="518" spans="3:3" x14ac:dyDescent="0.2">
      <c r="C518" s="3"/>
    </row>
    <row r="519" spans="3:3" x14ac:dyDescent="0.2">
      <c r="C519" s="3"/>
    </row>
    <row r="520" spans="3:3" x14ac:dyDescent="0.2">
      <c r="C520" s="3"/>
    </row>
    <row r="521" spans="3:3" x14ac:dyDescent="0.2">
      <c r="C521" s="3"/>
    </row>
    <row r="522" spans="3:3" x14ac:dyDescent="0.2">
      <c r="C522" s="3"/>
    </row>
    <row r="523" spans="3:3" x14ac:dyDescent="0.2">
      <c r="C523" s="3"/>
    </row>
    <row r="524" spans="3:3" x14ac:dyDescent="0.2">
      <c r="C524" s="3"/>
    </row>
    <row r="525" spans="3:3" x14ac:dyDescent="0.2">
      <c r="C525" s="3"/>
    </row>
    <row r="526" spans="3:3" x14ac:dyDescent="0.2">
      <c r="C526" s="3"/>
    </row>
    <row r="527" spans="3:3" x14ac:dyDescent="0.2">
      <c r="C527" s="3"/>
    </row>
    <row r="528" spans="3:3" x14ac:dyDescent="0.2">
      <c r="C528" s="3"/>
    </row>
    <row r="529" spans="3:3" x14ac:dyDescent="0.2">
      <c r="C529" s="3"/>
    </row>
    <row r="530" spans="3:3" x14ac:dyDescent="0.2">
      <c r="C530" s="3"/>
    </row>
    <row r="531" spans="3:3" x14ac:dyDescent="0.2">
      <c r="C531" s="3"/>
    </row>
    <row r="532" spans="3:3" x14ac:dyDescent="0.2">
      <c r="C532" s="3"/>
    </row>
    <row r="533" spans="3:3" x14ac:dyDescent="0.2">
      <c r="C533" s="3"/>
    </row>
    <row r="534" spans="3:3" x14ac:dyDescent="0.2">
      <c r="C534" s="3"/>
    </row>
    <row r="535" spans="3:3" x14ac:dyDescent="0.2">
      <c r="C535" s="3"/>
    </row>
    <row r="536" spans="3:3" x14ac:dyDescent="0.2">
      <c r="C536" s="3"/>
    </row>
    <row r="537" spans="3:3" x14ac:dyDescent="0.2">
      <c r="C537" s="3"/>
    </row>
    <row r="538" spans="3:3" x14ac:dyDescent="0.2">
      <c r="C538" s="3"/>
    </row>
    <row r="539" spans="3:3" x14ac:dyDescent="0.2">
      <c r="C539" s="3"/>
    </row>
    <row r="540" spans="3:3" x14ac:dyDescent="0.2">
      <c r="C540" s="3"/>
    </row>
    <row r="541" spans="3:3" x14ac:dyDescent="0.2">
      <c r="C541" s="3"/>
    </row>
    <row r="542" spans="3:3" x14ac:dyDescent="0.2">
      <c r="C542" s="3"/>
    </row>
    <row r="543" spans="3:3" x14ac:dyDescent="0.2">
      <c r="C543" s="3"/>
    </row>
    <row r="544" spans="3:3" x14ac:dyDescent="0.2">
      <c r="C544" s="3"/>
    </row>
    <row r="545" spans="3:3" x14ac:dyDescent="0.2">
      <c r="C545" s="3"/>
    </row>
    <row r="546" spans="3:3" x14ac:dyDescent="0.2">
      <c r="C546" s="3"/>
    </row>
    <row r="547" spans="3:3" x14ac:dyDescent="0.2">
      <c r="C547" s="3"/>
    </row>
    <row r="548" spans="3:3" x14ac:dyDescent="0.2">
      <c r="C548" s="3"/>
    </row>
    <row r="549" spans="3:3" x14ac:dyDescent="0.2">
      <c r="C549" s="3"/>
    </row>
    <row r="550" spans="3:3" x14ac:dyDescent="0.2">
      <c r="C550" s="3"/>
    </row>
    <row r="551" spans="3:3" x14ac:dyDescent="0.2">
      <c r="C551" s="3"/>
    </row>
    <row r="552" spans="3:3" x14ac:dyDescent="0.2">
      <c r="C552" s="3"/>
    </row>
    <row r="553" spans="3:3" x14ac:dyDescent="0.2">
      <c r="C553" s="3"/>
    </row>
  </sheetData>
  <sortState xmlns:xlrd2="http://schemas.microsoft.com/office/spreadsheetml/2017/richdata2" ref="C10:J553">
    <sortCondition ref="C10:C553"/>
  </sortState>
  <mergeCells count="28">
    <mergeCell ref="D107:D108"/>
    <mergeCell ref="C8:C9"/>
    <mergeCell ref="K8:L8"/>
    <mergeCell ref="N8:O8"/>
    <mergeCell ref="H8:H9"/>
    <mergeCell ref="C3:J7"/>
    <mergeCell ref="K3:S3"/>
    <mergeCell ref="J8:J9"/>
    <mergeCell ref="D8:D9"/>
    <mergeCell ref="E8:E9"/>
    <mergeCell ref="F8:F9"/>
    <mergeCell ref="G8:G9"/>
    <mergeCell ref="I8:I9"/>
    <mergeCell ref="T3:W4"/>
    <mergeCell ref="K4:L4"/>
    <mergeCell ref="N4:O4"/>
    <mergeCell ref="K5:L5"/>
    <mergeCell ref="P5:S5"/>
    <mergeCell ref="T5:T9"/>
    <mergeCell ref="U5:U9"/>
    <mergeCell ref="K6:L6"/>
    <mergeCell ref="M6:S6"/>
    <mergeCell ref="K7:L7"/>
    <mergeCell ref="M7:S7"/>
    <mergeCell ref="V5:V9"/>
    <mergeCell ref="W5:W9"/>
    <mergeCell ref="P4:Q4"/>
    <mergeCell ref="N5:O5"/>
  </mergeCells>
  <phoneticPr fontId="1"/>
  <pageMargins left="0.7" right="0.7" top="0.75" bottom="0.75" header="0.3" footer="0.3"/>
  <pageSetup paperSize="9" scale="1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70"/>
  <sheetViews>
    <sheetView topLeftCell="D1" zoomScale="70" zoomScaleNormal="70" workbookViewId="0">
      <selection activeCell="B1" sqref="B1"/>
    </sheetView>
  </sheetViews>
  <sheetFormatPr defaultRowHeight="13" x14ac:dyDescent="0.2"/>
  <cols>
    <col min="1" max="1" width="8.7265625" style="148"/>
    <col min="2" max="2" width="10.90625" style="52" customWidth="1"/>
    <col min="3" max="3" width="18.36328125" style="52" customWidth="1"/>
    <col min="4" max="4" width="57" style="52" bestFit="1" customWidth="1"/>
    <col min="5" max="5" width="7.453125" style="52" bestFit="1" customWidth="1"/>
    <col min="6" max="6" width="32.08984375" style="52" bestFit="1" customWidth="1"/>
    <col min="7" max="7" width="15.26953125" style="52" customWidth="1"/>
    <col min="8" max="9" width="5.453125" style="52" customWidth="1"/>
    <col min="10" max="10" width="8.90625" style="52"/>
    <col min="11" max="11" width="34.6328125" style="52" bestFit="1" customWidth="1"/>
    <col min="12" max="13" width="6.26953125" style="52" customWidth="1"/>
    <col min="14" max="14" width="10.08984375" style="52" customWidth="1"/>
    <col min="15" max="15" width="5.36328125" style="52" customWidth="1"/>
    <col min="16" max="16" width="9.08984375" style="52" customWidth="1"/>
    <col min="17" max="17" width="34.6328125" style="52" bestFit="1" customWidth="1"/>
    <col min="18" max="18" width="8.90625" style="147"/>
    <col min="19" max="16384" width="8.7265625" style="148"/>
  </cols>
  <sheetData>
    <row r="1" spans="2:24" customFormat="1" ht="15" x14ac:dyDescent="0.2">
      <c r="B1" s="175" t="s">
        <v>869</v>
      </c>
      <c r="C1" s="52"/>
      <c r="D1" s="2"/>
      <c r="E1" s="2"/>
      <c r="F1" s="2"/>
      <c r="G1" s="2"/>
      <c r="H1" s="2"/>
      <c r="I1" s="2"/>
      <c r="J1" s="2"/>
      <c r="K1" s="2"/>
      <c r="L1" s="2"/>
      <c r="M1" s="2"/>
      <c r="N1" s="2"/>
      <c r="O1" s="2"/>
      <c r="P1" s="2"/>
      <c r="Q1" s="2"/>
      <c r="R1" s="2"/>
      <c r="S1" s="2"/>
      <c r="T1" s="2"/>
      <c r="U1" s="2"/>
      <c r="V1" s="2"/>
      <c r="W1" s="2"/>
      <c r="X1" s="4"/>
    </row>
    <row r="2" spans="2:24" ht="13.5" thickBot="1" x14ac:dyDescent="0.25">
      <c r="B2" s="51" t="s">
        <v>364</v>
      </c>
    </row>
    <row r="3" spans="2:24" ht="13.5" thickBot="1" x14ac:dyDescent="0.25">
      <c r="B3" s="225" t="s">
        <v>561</v>
      </c>
      <c r="C3" s="226"/>
      <c r="D3" s="226"/>
      <c r="E3" s="226"/>
      <c r="F3" s="226"/>
      <c r="G3" s="226"/>
      <c r="H3" s="227"/>
      <c r="I3" s="208" t="s">
        <v>284</v>
      </c>
      <c r="J3" s="209"/>
      <c r="K3" s="209"/>
      <c r="L3" s="209"/>
      <c r="M3" s="209"/>
      <c r="N3" s="210"/>
      <c r="O3" s="210"/>
      <c r="P3" s="210"/>
      <c r="Q3" s="211"/>
      <c r="R3" s="176" t="s">
        <v>562</v>
      </c>
      <c r="S3" s="177"/>
      <c r="T3" s="178"/>
      <c r="U3" s="147"/>
    </row>
    <row r="4" spans="2:24" ht="22.5" thickBot="1" x14ac:dyDescent="0.25">
      <c r="B4" s="228"/>
      <c r="C4" s="229"/>
      <c r="D4" s="229"/>
      <c r="E4" s="229"/>
      <c r="F4" s="229"/>
      <c r="G4" s="229"/>
      <c r="H4" s="204"/>
      <c r="I4" s="182" t="s">
        <v>563</v>
      </c>
      <c r="J4" s="183"/>
      <c r="K4" s="53" t="s">
        <v>361</v>
      </c>
      <c r="L4" s="184" t="s">
        <v>564</v>
      </c>
      <c r="M4" s="183"/>
      <c r="N4" s="183" t="s">
        <v>362</v>
      </c>
      <c r="O4" s="183"/>
      <c r="P4" s="54" t="s">
        <v>566</v>
      </c>
      <c r="Q4" s="55" t="s">
        <v>269</v>
      </c>
      <c r="R4" s="179"/>
      <c r="S4" s="224"/>
      <c r="T4" s="181"/>
      <c r="U4" s="147"/>
    </row>
    <row r="5" spans="2:24" x14ac:dyDescent="0.2">
      <c r="B5" s="228"/>
      <c r="C5" s="229"/>
      <c r="D5" s="229"/>
      <c r="E5" s="229"/>
      <c r="F5" s="229"/>
      <c r="G5" s="229"/>
      <c r="H5" s="204"/>
      <c r="I5" s="185" t="s">
        <v>567</v>
      </c>
      <c r="J5" s="186"/>
      <c r="K5" s="56" t="s">
        <v>568</v>
      </c>
      <c r="L5" s="187" t="s">
        <v>569</v>
      </c>
      <c r="M5" s="187"/>
      <c r="N5" s="187" t="s">
        <v>838</v>
      </c>
      <c r="O5" s="187"/>
      <c r="P5" s="187"/>
      <c r="Q5" s="188"/>
      <c r="R5" s="189" t="s">
        <v>839</v>
      </c>
      <c r="S5" s="192" t="s">
        <v>840</v>
      </c>
      <c r="T5" s="196" t="s">
        <v>574</v>
      </c>
      <c r="U5" s="147"/>
    </row>
    <row r="6" spans="2:24" x14ac:dyDescent="0.2">
      <c r="B6" s="228"/>
      <c r="C6" s="229"/>
      <c r="D6" s="229"/>
      <c r="E6" s="229"/>
      <c r="F6" s="229"/>
      <c r="G6" s="229"/>
      <c r="H6" s="204"/>
      <c r="I6" s="185" t="s">
        <v>575</v>
      </c>
      <c r="J6" s="186"/>
      <c r="K6" s="187" t="s">
        <v>841</v>
      </c>
      <c r="L6" s="187"/>
      <c r="M6" s="187"/>
      <c r="N6" s="187"/>
      <c r="O6" s="187"/>
      <c r="P6" s="187"/>
      <c r="Q6" s="188"/>
      <c r="R6" s="190"/>
      <c r="S6" s="193"/>
      <c r="T6" s="197"/>
      <c r="U6" s="147"/>
    </row>
    <row r="7" spans="2:24" ht="13.9" customHeight="1" thickBot="1" x14ac:dyDescent="0.25">
      <c r="B7" s="230"/>
      <c r="C7" s="206"/>
      <c r="D7" s="206"/>
      <c r="E7" s="206"/>
      <c r="F7" s="206"/>
      <c r="G7" s="206"/>
      <c r="H7" s="207"/>
      <c r="I7" s="185" t="s">
        <v>577</v>
      </c>
      <c r="J7" s="186"/>
      <c r="K7" s="195" t="s">
        <v>559</v>
      </c>
      <c r="L7" s="187"/>
      <c r="M7" s="187"/>
      <c r="N7" s="187"/>
      <c r="O7" s="187"/>
      <c r="P7" s="187"/>
      <c r="Q7" s="188"/>
      <c r="R7" s="190"/>
      <c r="S7" s="193"/>
      <c r="T7" s="197"/>
      <c r="U7" s="147"/>
    </row>
    <row r="8" spans="2:24" ht="13.5" thickBot="1" x14ac:dyDescent="0.25">
      <c r="B8" s="219" t="s">
        <v>313</v>
      </c>
      <c r="C8" s="214" t="s">
        <v>314</v>
      </c>
      <c r="D8" s="214" t="s">
        <v>315</v>
      </c>
      <c r="E8" s="214" t="s">
        <v>312</v>
      </c>
      <c r="F8" s="214" t="s">
        <v>316</v>
      </c>
      <c r="G8" s="214" t="s">
        <v>318</v>
      </c>
      <c r="H8" s="212" t="s">
        <v>317</v>
      </c>
      <c r="I8" s="221" t="s">
        <v>578</v>
      </c>
      <c r="J8" s="222"/>
      <c r="K8" s="57" t="s">
        <v>579</v>
      </c>
      <c r="L8" s="223" t="s">
        <v>580</v>
      </c>
      <c r="M8" s="223"/>
      <c r="N8" s="58" t="s">
        <v>581</v>
      </c>
      <c r="O8" s="59"/>
      <c r="P8" s="59"/>
      <c r="Q8" s="60"/>
      <c r="R8" s="190"/>
      <c r="S8" s="193"/>
      <c r="T8" s="197"/>
      <c r="U8" s="147"/>
    </row>
    <row r="9" spans="2:24" ht="34" thickBot="1" x14ac:dyDescent="0.25">
      <c r="B9" s="220"/>
      <c r="C9" s="215"/>
      <c r="D9" s="215"/>
      <c r="E9" s="216"/>
      <c r="F9" s="216"/>
      <c r="G9" s="216"/>
      <c r="H9" s="213"/>
      <c r="I9" s="61" t="s">
        <v>582</v>
      </c>
      <c r="J9" s="62" t="s">
        <v>566</v>
      </c>
      <c r="K9" s="63" t="s">
        <v>583</v>
      </c>
      <c r="L9" s="63" t="s">
        <v>584</v>
      </c>
      <c r="M9" s="63" t="s">
        <v>585</v>
      </c>
      <c r="N9" s="63" t="s">
        <v>586</v>
      </c>
      <c r="O9" s="63" t="s">
        <v>587</v>
      </c>
      <c r="P9" s="63" t="s">
        <v>588</v>
      </c>
      <c r="Q9" s="64" t="s">
        <v>589</v>
      </c>
      <c r="R9" s="191"/>
      <c r="S9" s="194"/>
      <c r="T9" s="198"/>
      <c r="U9" s="147"/>
    </row>
    <row r="10" spans="2:24" ht="13.9" customHeight="1" x14ac:dyDescent="0.2">
      <c r="B10" s="165" t="s">
        <v>61</v>
      </c>
      <c r="C10" s="66" t="s">
        <v>227</v>
      </c>
      <c r="D10" s="67"/>
      <c r="E10" s="149">
        <v>1</v>
      </c>
      <c r="F10" s="81" t="s">
        <v>52</v>
      </c>
      <c r="G10" s="81"/>
      <c r="H10" s="150" t="s">
        <v>590</v>
      </c>
      <c r="I10" s="151">
        <v>1001</v>
      </c>
      <c r="J10" s="152" t="s">
        <v>842</v>
      </c>
      <c r="K10" s="152" t="s">
        <v>271</v>
      </c>
      <c r="L10" s="153" t="s">
        <v>279</v>
      </c>
      <c r="M10" s="152"/>
      <c r="N10" s="152" t="s">
        <v>70</v>
      </c>
      <c r="O10" s="154">
        <v>8</v>
      </c>
      <c r="P10" s="154" t="s">
        <v>594</v>
      </c>
      <c r="Q10" s="155"/>
      <c r="R10" s="77" t="s">
        <v>349</v>
      </c>
      <c r="S10" s="70" t="s">
        <v>269</v>
      </c>
      <c r="T10" s="79" t="s">
        <v>269</v>
      </c>
    </row>
    <row r="11" spans="2:24" x14ac:dyDescent="0.2">
      <c r="B11" s="98"/>
      <c r="C11" s="66" t="s">
        <v>62</v>
      </c>
      <c r="D11" s="67"/>
      <c r="E11" s="149">
        <f>E10+1</f>
        <v>2</v>
      </c>
      <c r="F11" s="81" t="s">
        <v>62</v>
      </c>
      <c r="G11" s="81"/>
      <c r="H11" s="150" t="s">
        <v>590</v>
      </c>
      <c r="I11" s="156">
        <f>I10+1</f>
        <v>1002</v>
      </c>
      <c r="J11" s="73" t="s">
        <v>842</v>
      </c>
      <c r="K11" s="73" t="s">
        <v>281</v>
      </c>
      <c r="L11" s="73"/>
      <c r="M11" s="73"/>
      <c r="N11" s="81" t="s">
        <v>69</v>
      </c>
      <c r="O11" s="75">
        <v>2</v>
      </c>
      <c r="P11" s="75" t="s">
        <v>594</v>
      </c>
      <c r="Q11" s="157"/>
      <c r="R11" s="77" t="s">
        <v>349</v>
      </c>
      <c r="S11" s="70"/>
      <c r="T11" s="79" t="s">
        <v>269</v>
      </c>
      <c r="U11" s="147"/>
    </row>
    <row r="12" spans="2:24" x14ac:dyDescent="0.2">
      <c r="B12" s="105"/>
      <c r="C12" s="68" t="s">
        <v>150</v>
      </c>
      <c r="D12" s="68"/>
      <c r="E12" s="149">
        <f t="shared" ref="E12:E19" si="0">E11+1</f>
        <v>3</v>
      </c>
      <c r="F12" s="81" t="s">
        <v>63</v>
      </c>
      <c r="G12" s="81"/>
      <c r="H12" s="150" t="s">
        <v>590</v>
      </c>
      <c r="I12" s="156">
        <f t="shared" ref="I12:I68" si="1">I11+1</f>
        <v>1003</v>
      </c>
      <c r="J12" s="158" t="s">
        <v>353</v>
      </c>
      <c r="K12" s="73" t="s">
        <v>597</v>
      </c>
      <c r="L12" s="73"/>
      <c r="M12" s="73"/>
      <c r="N12" s="73" t="s">
        <v>71</v>
      </c>
      <c r="O12" s="75">
        <v>26</v>
      </c>
      <c r="P12" s="75" t="s">
        <v>594</v>
      </c>
      <c r="Q12" s="157"/>
      <c r="R12" s="77" t="s">
        <v>349</v>
      </c>
      <c r="S12" s="70"/>
      <c r="T12" s="79" t="s">
        <v>269</v>
      </c>
      <c r="U12" s="147"/>
    </row>
    <row r="13" spans="2:24" x14ac:dyDescent="0.2">
      <c r="B13" s="165" t="s">
        <v>53</v>
      </c>
      <c r="C13" s="84" t="s">
        <v>54</v>
      </c>
      <c r="D13" s="85"/>
      <c r="E13" s="149">
        <f t="shared" si="0"/>
        <v>4</v>
      </c>
      <c r="F13" s="81" t="s">
        <v>54</v>
      </c>
      <c r="G13" s="81"/>
      <c r="H13" s="157"/>
      <c r="I13" s="156">
        <f t="shared" si="1"/>
        <v>1004</v>
      </c>
      <c r="J13" s="73" t="s">
        <v>843</v>
      </c>
      <c r="K13" s="73" t="s">
        <v>599</v>
      </c>
      <c r="L13" s="73"/>
      <c r="M13" s="73"/>
      <c r="N13" s="73" t="s">
        <v>73</v>
      </c>
      <c r="O13" s="75">
        <v>255</v>
      </c>
      <c r="P13" s="75" t="s">
        <v>594</v>
      </c>
      <c r="Q13" s="157"/>
      <c r="R13" s="77" t="s">
        <v>349</v>
      </c>
      <c r="S13" s="70"/>
      <c r="T13" s="79" t="s">
        <v>269</v>
      </c>
      <c r="U13" s="147"/>
    </row>
    <row r="14" spans="2:24" x14ac:dyDescent="0.2">
      <c r="B14" s="98"/>
      <c r="C14" s="88"/>
      <c r="D14" s="89"/>
      <c r="E14" s="149">
        <f t="shared" si="0"/>
        <v>5</v>
      </c>
      <c r="F14" s="81" t="s">
        <v>418</v>
      </c>
      <c r="G14" s="81"/>
      <c r="H14" s="150" t="s">
        <v>590</v>
      </c>
      <c r="I14" s="156">
        <f t="shared" si="1"/>
        <v>1005</v>
      </c>
      <c r="J14" s="73" t="s">
        <v>842</v>
      </c>
      <c r="K14" s="73" t="s">
        <v>844</v>
      </c>
      <c r="L14" s="73"/>
      <c r="M14" s="73"/>
      <c r="N14" s="81" t="s">
        <v>69</v>
      </c>
      <c r="O14" s="75">
        <v>2</v>
      </c>
      <c r="P14" s="75" t="s">
        <v>594</v>
      </c>
      <c r="Q14" s="157"/>
      <c r="R14" s="77" t="s">
        <v>349</v>
      </c>
      <c r="S14" s="70"/>
      <c r="T14" s="79" t="s">
        <v>269</v>
      </c>
      <c r="U14" s="147"/>
    </row>
    <row r="15" spans="2:24" x14ac:dyDescent="0.2">
      <c r="B15" s="98"/>
      <c r="C15" s="84" t="s">
        <v>55</v>
      </c>
      <c r="D15" s="85"/>
      <c r="E15" s="149">
        <f>E14+1</f>
        <v>6</v>
      </c>
      <c r="F15" s="81" t="s">
        <v>55</v>
      </c>
      <c r="G15" s="81"/>
      <c r="H15" s="157"/>
      <c r="I15" s="156">
        <f t="shared" si="1"/>
        <v>1006</v>
      </c>
      <c r="J15" s="73" t="s">
        <v>843</v>
      </c>
      <c r="K15" s="73" t="s">
        <v>600</v>
      </c>
      <c r="L15" s="73"/>
      <c r="M15" s="73"/>
      <c r="N15" s="73" t="s">
        <v>73</v>
      </c>
      <c r="O15" s="75">
        <v>255</v>
      </c>
      <c r="P15" s="75" t="s">
        <v>594</v>
      </c>
      <c r="Q15" s="157"/>
      <c r="R15" s="77" t="s">
        <v>349</v>
      </c>
      <c r="S15" s="70"/>
      <c r="T15" s="79" t="s">
        <v>269</v>
      </c>
      <c r="U15" s="147"/>
    </row>
    <row r="16" spans="2:24" x14ac:dyDescent="0.2">
      <c r="B16" s="98"/>
      <c r="C16" s="91"/>
      <c r="D16" s="92"/>
      <c r="E16" s="149">
        <f t="shared" si="0"/>
        <v>7</v>
      </c>
      <c r="F16" s="81" t="str">
        <f>"Check code of #000"&amp;E15</f>
        <v>Check code of #0006</v>
      </c>
      <c r="G16" s="81"/>
      <c r="H16" s="150" t="s">
        <v>590</v>
      </c>
      <c r="I16" s="156">
        <f t="shared" si="1"/>
        <v>1007</v>
      </c>
      <c r="J16" s="73" t="s">
        <v>842</v>
      </c>
      <c r="K16" s="73" t="s">
        <v>845</v>
      </c>
      <c r="L16" s="73"/>
      <c r="M16" s="73"/>
      <c r="N16" s="81" t="s">
        <v>69</v>
      </c>
      <c r="O16" s="75">
        <v>2</v>
      </c>
      <c r="P16" s="75" t="s">
        <v>594</v>
      </c>
      <c r="Q16" s="157"/>
      <c r="R16" s="77" t="s">
        <v>349</v>
      </c>
      <c r="S16" s="70"/>
      <c r="T16" s="79" t="s">
        <v>269</v>
      </c>
      <c r="U16" s="147"/>
    </row>
    <row r="17" spans="1:21" x14ac:dyDescent="0.2">
      <c r="B17" s="98"/>
      <c r="C17" s="88"/>
      <c r="D17" s="89"/>
      <c r="E17" s="149">
        <f>E16+1</f>
        <v>8</v>
      </c>
      <c r="F17" s="81" t="s">
        <v>56</v>
      </c>
      <c r="G17" s="81"/>
      <c r="H17" s="150" t="s">
        <v>590</v>
      </c>
      <c r="I17" s="156">
        <f t="shared" si="1"/>
        <v>1008</v>
      </c>
      <c r="J17" s="73" t="s">
        <v>842</v>
      </c>
      <c r="K17" s="73" t="s">
        <v>846</v>
      </c>
      <c r="L17" s="73"/>
      <c r="M17" s="73"/>
      <c r="N17" s="81" t="s">
        <v>69</v>
      </c>
      <c r="O17" s="75">
        <v>3</v>
      </c>
      <c r="P17" s="159" t="s">
        <v>282</v>
      </c>
      <c r="Q17" s="157"/>
      <c r="R17" s="77" t="s">
        <v>349</v>
      </c>
      <c r="S17" s="70"/>
      <c r="T17" s="79" t="s">
        <v>269</v>
      </c>
      <c r="U17" s="147"/>
    </row>
    <row r="18" spans="1:21" x14ac:dyDescent="0.2">
      <c r="B18" s="98"/>
      <c r="C18" s="84" t="s">
        <v>18</v>
      </c>
      <c r="D18" s="85"/>
      <c r="E18" s="149">
        <f t="shared" si="0"/>
        <v>9</v>
      </c>
      <c r="F18" s="81" t="s">
        <v>18</v>
      </c>
      <c r="G18" s="81"/>
      <c r="H18" s="157"/>
      <c r="I18" s="156">
        <f t="shared" si="1"/>
        <v>1009</v>
      </c>
      <c r="J18" s="73" t="s">
        <v>843</v>
      </c>
      <c r="K18" s="73" t="s">
        <v>603</v>
      </c>
      <c r="L18" s="73"/>
      <c r="M18" s="73"/>
      <c r="N18" s="73" t="s">
        <v>73</v>
      </c>
      <c r="O18" s="75">
        <v>255</v>
      </c>
      <c r="P18" s="75" t="s">
        <v>594</v>
      </c>
      <c r="Q18" s="157"/>
      <c r="R18" s="77" t="s">
        <v>349</v>
      </c>
      <c r="S18" s="70"/>
      <c r="T18" s="79" t="s">
        <v>269</v>
      </c>
      <c r="U18" s="147"/>
    </row>
    <row r="19" spans="1:21" x14ac:dyDescent="0.2">
      <c r="B19" s="98"/>
      <c r="C19" s="91"/>
      <c r="D19" s="92"/>
      <c r="E19" s="149">
        <f t="shared" si="0"/>
        <v>10</v>
      </c>
      <c r="F19" s="81" t="str">
        <f>"Check code of #000"&amp;E18</f>
        <v>Check code of #0009</v>
      </c>
      <c r="G19" s="81"/>
      <c r="H19" s="150" t="s">
        <v>590</v>
      </c>
      <c r="I19" s="156">
        <f t="shared" si="1"/>
        <v>1010</v>
      </c>
      <c r="J19" s="73" t="s">
        <v>842</v>
      </c>
      <c r="K19" s="73" t="s">
        <v>847</v>
      </c>
      <c r="L19" s="73"/>
      <c r="M19" s="73"/>
      <c r="N19" s="81" t="s">
        <v>69</v>
      </c>
      <c r="O19" s="75">
        <v>2</v>
      </c>
      <c r="P19" s="75" t="s">
        <v>594</v>
      </c>
      <c r="Q19" s="157"/>
      <c r="R19" s="77" t="s">
        <v>349</v>
      </c>
      <c r="S19" s="70"/>
      <c r="T19" s="79" t="s">
        <v>269</v>
      </c>
      <c r="U19" s="147"/>
    </row>
    <row r="20" spans="1:21" x14ac:dyDescent="0.2">
      <c r="B20" s="98"/>
      <c r="C20" s="88"/>
      <c r="D20" s="89"/>
      <c r="E20" s="149">
        <f>E19+1</f>
        <v>11</v>
      </c>
      <c r="F20" s="81" t="s">
        <v>57</v>
      </c>
      <c r="G20" s="81"/>
      <c r="H20" s="150" t="s">
        <v>590</v>
      </c>
      <c r="I20" s="156">
        <f t="shared" si="1"/>
        <v>1011</v>
      </c>
      <c r="J20" s="73" t="s">
        <v>842</v>
      </c>
      <c r="K20" s="73" t="s">
        <v>848</v>
      </c>
      <c r="L20" s="73"/>
      <c r="M20" s="73"/>
      <c r="N20" s="73" t="s">
        <v>70</v>
      </c>
      <c r="O20" s="75">
        <v>5</v>
      </c>
      <c r="P20" s="75" t="s">
        <v>594</v>
      </c>
      <c r="Q20" s="157"/>
      <c r="R20" s="77" t="s">
        <v>349</v>
      </c>
      <c r="S20" s="70"/>
      <c r="T20" s="79" t="s">
        <v>269</v>
      </c>
      <c r="U20" s="147"/>
    </row>
    <row r="21" spans="1:21" x14ac:dyDescent="0.2">
      <c r="B21" s="98"/>
      <c r="C21" s="86" t="s">
        <v>19</v>
      </c>
      <c r="D21" s="86" t="s">
        <v>19</v>
      </c>
      <c r="E21" s="149">
        <f t="shared" ref="E21:E68" si="2">E20+1</f>
        <v>12</v>
      </c>
      <c r="F21" s="81" t="s">
        <v>19</v>
      </c>
      <c r="G21" s="81"/>
      <c r="H21" s="157"/>
      <c r="I21" s="156">
        <f t="shared" si="1"/>
        <v>1012</v>
      </c>
      <c r="J21" s="73" t="s">
        <v>843</v>
      </c>
      <c r="K21" s="74" t="s">
        <v>607</v>
      </c>
      <c r="L21" s="73"/>
      <c r="M21" s="73"/>
      <c r="N21" s="81" t="s">
        <v>75</v>
      </c>
      <c r="O21" s="75">
        <v>65535</v>
      </c>
      <c r="P21" s="75" t="s">
        <v>594</v>
      </c>
      <c r="Q21" s="157"/>
      <c r="R21" s="77" t="s">
        <v>349</v>
      </c>
      <c r="S21" s="70"/>
      <c r="T21" s="79" t="s">
        <v>269</v>
      </c>
      <c r="U21" s="147"/>
    </row>
    <row r="22" spans="1:21" x14ac:dyDescent="0.2">
      <c r="B22" s="98"/>
      <c r="C22" s="93"/>
      <c r="D22" s="90"/>
      <c r="E22" s="149">
        <f t="shared" si="2"/>
        <v>13</v>
      </c>
      <c r="F22" s="81" t="str">
        <f>"Check code of #00"&amp;E21</f>
        <v>Check code of #0012</v>
      </c>
      <c r="G22" s="81"/>
      <c r="H22" s="150" t="s">
        <v>590</v>
      </c>
      <c r="I22" s="156">
        <f t="shared" si="1"/>
        <v>1013</v>
      </c>
      <c r="J22" s="73" t="s">
        <v>842</v>
      </c>
      <c r="K22" s="81" t="str">
        <f>"#"&amp;I21&amp;"のチェックコード"</f>
        <v>#1012のチェックコード</v>
      </c>
      <c r="L22" s="73"/>
      <c r="M22" s="73"/>
      <c r="N22" s="81" t="s">
        <v>69</v>
      </c>
      <c r="O22" s="75">
        <v>2</v>
      </c>
      <c r="P22" s="75" t="s">
        <v>594</v>
      </c>
      <c r="Q22" s="157"/>
      <c r="R22" s="77" t="s">
        <v>349</v>
      </c>
      <c r="S22" s="70"/>
      <c r="T22" s="79" t="s">
        <v>269</v>
      </c>
      <c r="U22" s="147"/>
    </row>
    <row r="23" spans="1:21" x14ac:dyDescent="0.2">
      <c r="B23" s="98"/>
      <c r="C23" s="93"/>
      <c r="D23" s="86" t="s">
        <v>58</v>
      </c>
      <c r="E23" s="149">
        <f t="shared" si="2"/>
        <v>14</v>
      </c>
      <c r="F23" s="81" t="s">
        <v>58</v>
      </c>
      <c r="G23" s="81"/>
      <c r="H23" s="157"/>
      <c r="I23" s="156">
        <f t="shared" si="1"/>
        <v>1014</v>
      </c>
      <c r="J23" s="73" t="s">
        <v>843</v>
      </c>
      <c r="K23" s="74" t="s">
        <v>608</v>
      </c>
      <c r="L23" s="73"/>
      <c r="M23" s="73"/>
      <c r="N23" s="81" t="s">
        <v>72</v>
      </c>
      <c r="O23" s="75">
        <v>255</v>
      </c>
      <c r="P23" s="75" t="s">
        <v>594</v>
      </c>
      <c r="Q23" s="157"/>
      <c r="R23" s="77" t="s">
        <v>349</v>
      </c>
      <c r="S23" s="70"/>
      <c r="T23" s="79" t="s">
        <v>269</v>
      </c>
      <c r="U23" s="147"/>
    </row>
    <row r="24" spans="1:21" x14ac:dyDescent="0.2">
      <c r="B24" s="98"/>
      <c r="C24" s="90"/>
      <c r="D24" s="90"/>
      <c r="E24" s="149">
        <f t="shared" si="2"/>
        <v>15</v>
      </c>
      <c r="F24" s="81" t="str">
        <f>"Check code of #00"&amp;E23</f>
        <v>Check code of #0014</v>
      </c>
      <c r="G24" s="81"/>
      <c r="H24" s="150" t="s">
        <v>590</v>
      </c>
      <c r="I24" s="156">
        <f t="shared" si="1"/>
        <v>1015</v>
      </c>
      <c r="J24" s="73" t="s">
        <v>842</v>
      </c>
      <c r="K24" s="81" t="str">
        <f>"#"&amp;I23&amp;"のチェックコード"</f>
        <v>#1014のチェックコード</v>
      </c>
      <c r="L24" s="73"/>
      <c r="M24" s="73"/>
      <c r="N24" s="81" t="s">
        <v>69</v>
      </c>
      <c r="O24" s="75">
        <v>2</v>
      </c>
      <c r="P24" s="75" t="s">
        <v>594</v>
      </c>
      <c r="Q24" s="157"/>
      <c r="R24" s="77" t="s">
        <v>349</v>
      </c>
      <c r="S24" s="70"/>
      <c r="T24" s="79" t="s">
        <v>269</v>
      </c>
      <c r="U24" s="147"/>
    </row>
    <row r="25" spans="1:21" ht="13.9" customHeight="1" x14ac:dyDescent="0.2">
      <c r="B25" s="98"/>
      <c r="C25" s="84" t="s">
        <v>67</v>
      </c>
      <c r="D25" s="85"/>
      <c r="E25" s="149">
        <f t="shared" si="2"/>
        <v>16</v>
      </c>
      <c r="F25" s="81" t="s">
        <v>375</v>
      </c>
      <c r="G25" s="81"/>
      <c r="H25" s="157"/>
      <c r="I25" s="156">
        <f t="shared" si="1"/>
        <v>1016</v>
      </c>
      <c r="J25" s="73" t="s">
        <v>843</v>
      </c>
      <c r="K25" s="74" t="s">
        <v>273</v>
      </c>
      <c r="L25" s="73"/>
      <c r="M25" s="73"/>
      <c r="N25" s="81" t="s">
        <v>72</v>
      </c>
      <c r="O25" s="75">
        <v>255</v>
      </c>
      <c r="P25" s="75" t="s">
        <v>594</v>
      </c>
      <c r="Q25" s="157"/>
      <c r="R25" s="77" t="s">
        <v>349</v>
      </c>
      <c r="S25" s="70"/>
      <c r="T25" s="79" t="s">
        <v>269</v>
      </c>
      <c r="U25" s="147"/>
    </row>
    <row r="26" spans="1:21" ht="13.9" customHeight="1" x14ac:dyDescent="0.2">
      <c r="B26" s="98"/>
      <c r="C26" s="88"/>
      <c r="D26" s="89"/>
      <c r="E26" s="149">
        <f t="shared" si="2"/>
        <v>17</v>
      </c>
      <c r="F26" s="81" t="str">
        <f>"Check code of #00"&amp;E25</f>
        <v>Check code of #0016</v>
      </c>
      <c r="G26" s="81"/>
      <c r="H26" s="150" t="s">
        <v>590</v>
      </c>
      <c r="I26" s="156">
        <f t="shared" si="1"/>
        <v>1017</v>
      </c>
      <c r="J26" s="73" t="s">
        <v>842</v>
      </c>
      <c r="K26" s="81" t="str">
        <f>"#"&amp;I25&amp;"のチェックコード"</f>
        <v>#1016のチェックコード</v>
      </c>
      <c r="L26" s="73"/>
      <c r="M26" s="73"/>
      <c r="N26" s="81" t="s">
        <v>69</v>
      </c>
      <c r="O26" s="75">
        <v>2</v>
      </c>
      <c r="P26" s="75" t="s">
        <v>594</v>
      </c>
      <c r="Q26" s="157"/>
      <c r="R26" s="77" t="s">
        <v>349</v>
      </c>
      <c r="S26" s="70"/>
      <c r="T26" s="79" t="s">
        <v>269</v>
      </c>
      <c r="U26" s="147"/>
    </row>
    <row r="27" spans="1:21" ht="13.9" customHeight="1" x14ac:dyDescent="0.2">
      <c r="B27" s="105"/>
      <c r="C27" s="66" t="s">
        <v>60</v>
      </c>
      <c r="D27" s="67"/>
      <c r="E27" s="149">
        <f t="shared" si="2"/>
        <v>18</v>
      </c>
      <c r="F27" s="81" t="s">
        <v>372</v>
      </c>
      <c r="G27" s="81"/>
      <c r="H27" s="150" t="s">
        <v>590</v>
      </c>
      <c r="I27" s="156">
        <f t="shared" si="1"/>
        <v>1018</v>
      </c>
      <c r="J27" s="73" t="s">
        <v>842</v>
      </c>
      <c r="K27" s="74" t="s">
        <v>609</v>
      </c>
      <c r="L27" s="73"/>
      <c r="M27" s="73"/>
      <c r="N27" s="81" t="s">
        <v>69</v>
      </c>
      <c r="O27" s="75">
        <v>2</v>
      </c>
      <c r="P27" s="75" t="s">
        <v>594</v>
      </c>
      <c r="Q27" s="157" t="s">
        <v>849</v>
      </c>
      <c r="R27" s="77" t="s">
        <v>349</v>
      </c>
      <c r="S27" s="70"/>
      <c r="T27" s="79" t="s">
        <v>269</v>
      </c>
      <c r="U27" s="147"/>
    </row>
    <row r="28" spans="1:21" ht="14" x14ac:dyDescent="0.2">
      <c r="A28" s="160"/>
      <c r="B28" s="166" t="s">
        <v>216</v>
      </c>
      <c r="C28" s="66" t="s">
        <v>59</v>
      </c>
      <c r="D28" s="67"/>
      <c r="E28" s="149">
        <f t="shared" si="2"/>
        <v>19</v>
      </c>
      <c r="F28" s="81" t="s">
        <v>304</v>
      </c>
      <c r="G28" s="81"/>
      <c r="H28" s="150" t="s">
        <v>590</v>
      </c>
      <c r="I28" s="156">
        <f t="shared" si="1"/>
        <v>1019</v>
      </c>
      <c r="J28" s="73" t="s">
        <v>842</v>
      </c>
      <c r="K28" s="74" t="s">
        <v>304</v>
      </c>
      <c r="L28" s="73"/>
      <c r="M28" s="73"/>
      <c r="N28" s="81" t="s">
        <v>69</v>
      </c>
      <c r="O28" s="75">
        <v>1</v>
      </c>
      <c r="P28" s="75" t="s">
        <v>594</v>
      </c>
      <c r="Q28" s="157" t="s">
        <v>850</v>
      </c>
      <c r="R28" s="77" t="s">
        <v>349</v>
      </c>
      <c r="S28" s="70"/>
      <c r="T28" s="79" t="s">
        <v>269</v>
      </c>
      <c r="U28" s="147"/>
    </row>
    <row r="29" spans="1:21" ht="14" x14ac:dyDescent="0.2">
      <c r="A29" s="160"/>
      <c r="B29" s="165" t="s">
        <v>217</v>
      </c>
      <c r="C29" s="66" t="s">
        <v>306</v>
      </c>
      <c r="D29" s="67"/>
      <c r="E29" s="149">
        <f t="shared" si="2"/>
        <v>20</v>
      </c>
      <c r="F29" s="81" t="s">
        <v>305</v>
      </c>
      <c r="G29" s="81"/>
      <c r="H29" s="150" t="s">
        <v>590</v>
      </c>
      <c r="I29" s="156">
        <f t="shared" si="1"/>
        <v>1020</v>
      </c>
      <c r="J29" s="73" t="s">
        <v>842</v>
      </c>
      <c r="K29" s="74" t="s">
        <v>612</v>
      </c>
      <c r="L29" s="161" t="s">
        <v>279</v>
      </c>
      <c r="M29" s="73"/>
      <c r="N29" s="81" t="s">
        <v>69</v>
      </c>
      <c r="O29" s="75">
        <v>1</v>
      </c>
      <c r="P29" s="75" t="s">
        <v>594</v>
      </c>
      <c r="Q29" s="157" t="s">
        <v>851</v>
      </c>
      <c r="R29" s="77" t="s">
        <v>349</v>
      </c>
      <c r="S29" s="70"/>
      <c r="T29" s="79" t="s">
        <v>269</v>
      </c>
      <c r="U29" s="147"/>
    </row>
    <row r="30" spans="1:21" ht="14" x14ac:dyDescent="0.2">
      <c r="A30" s="160"/>
      <c r="B30" s="98"/>
      <c r="C30" s="66" t="s">
        <v>308</v>
      </c>
      <c r="D30" s="67"/>
      <c r="E30" s="149">
        <f t="shared" si="2"/>
        <v>21</v>
      </c>
      <c r="F30" s="81" t="s">
        <v>307</v>
      </c>
      <c r="G30" s="81"/>
      <c r="H30" s="150"/>
      <c r="I30" s="156">
        <f t="shared" si="1"/>
        <v>1021</v>
      </c>
      <c r="J30" s="73" t="s">
        <v>843</v>
      </c>
      <c r="K30" s="74" t="s">
        <v>614</v>
      </c>
      <c r="L30" s="73"/>
      <c r="M30" s="73"/>
      <c r="N30" s="81" t="s">
        <v>75</v>
      </c>
      <c r="O30" s="75">
        <v>65535</v>
      </c>
      <c r="P30" s="75" t="s">
        <v>594</v>
      </c>
      <c r="Q30" s="157"/>
      <c r="R30" s="77" t="s">
        <v>349</v>
      </c>
      <c r="S30" s="70"/>
      <c r="T30" s="79" t="s">
        <v>269</v>
      </c>
      <c r="U30" s="147"/>
    </row>
    <row r="31" spans="1:21" x14ac:dyDescent="0.2">
      <c r="B31" s="98"/>
      <c r="C31" s="86" t="s">
        <v>226</v>
      </c>
      <c r="D31" s="86" t="s">
        <v>376</v>
      </c>
      <c r="E31" s="149">
        <f t="shared" si="2"/>
        <v>22</v>
      </c>
      <c r="F31" s="81" t="s">
        <v>378</v>
      </c>
      <c r="G31" s="81"/>
      <c r="H31" s="157"/>
      <c r="I31" s="156">
        <f t="shared" si="1"/>
        <v>1022</v>
      </c>
      <c r="J31" s="73" t="s">
        <v>843</v>
      </c>
      <c r="K31" s="74" t="s">
        <v>615</v>
      </c>
      <c r="L31" s="73"/>
      <c r="M31" s="73"/>
      <c r="N31" s="81" t="s">
        <v>75</v>
      </c>
      <c r="O31" s="75">
        <v>65535</v>
      </c>
      <c r="P31" s="75" t="s">
        <v>594</v>
      </c>
      <c r="Q31" s="157"/>
      <c r="R31" s="77" t="s">
        <v>349</v>
      </c>
      <c r="S31" s="70"/>
      <c r="T31" s="79" t="s">
        <v>269</v>
      </c>
      <c r="U31" s="147"/>
    </row>
    <row r="32" spans="1:21" x14ac:dyDescent="0.2">
      <c r="B32" s="98"/>
      <c r="C32" s="93"/>
      <c r="D32" s="90"/>
      <c r="E32" s="149">
        <f t="shared" si="2"/>
        <v>23</v>
      </c>
      <c r="F32" s="81" t="str">
        <f>"Check code of #00"&amp;E31</f>
        <v>Check code of #0022</v>
      </c>
      <c r="G32" s="81"/>
      <c r="H32" s="150" t="s">
        <v>590</v>
      </c>
      <c r="I32" s="156">
        <f t="shared" si="1"/>
        <v>1023</v>
      </c>
      <c r="J32" s="73" t="s">
        <v>842</v>
      </c>
      <c r="K32" s="81" t="str">
        <f>"#"&amp;I31&amp;"のチェックコード"</f>
        <v>#1022のチェックコード</v>
      </c>
      <c r="L32" s="73"/>
      <c r="M32" s="73"/>
      <c r="N32" s="81" t="s">
        <v>69</v>
      </c>
      <c r="O32" s="75">
        <v>2</v>
      </c>
      <c r="P32" s="75" t="s">
        <v>594</v>
      </c>
      <c r="Q32" s="157"/>
      <c r="R32" s="77" t="s">
        <v>349</v>
      </c>
      <c r="S32" s="70"/>
      <c r="T32" s="79" t="s">
        <v>269</v>
      </c>
      <c r="U32" s="147"/>
    </row>
    <row r="33" spans="1:21" x14ac:dyDescent="0.2">
      <c r="B33" s="98"/>
      <c r="C33" s="93"/>
      <c r="D33" s="86" t="s">
        <v>58</v>
      </c>
      <c r="E33" s="149">
        <f t="shared" si="2"/>
        <v>24</v>
      </c>
      <c r="F33" s="81" t="s">
        <v>230</v>
      </c>
      <c r="G33" s="81"/>
      <c r="H33" s="157"/>
      <c r="I33" s="156">
        <f t="shared" si="1"/>
        <v>1024</v>
      </c>
      <c r="J33" s="73" t="s">
        <v>843</v>
      </c>
      <c r="K33" s="74" t="s">
        <v>616</v>
      </c>
      <c r="L33" s="73"/>
      <c r="M33" s="73"/>
      <c r="N33" s="81" t="s">
        <v>72</v>
      </c>
      <c r="O33" s="75">
        <v>255</v>
      </c>
      <c r="P33" s="75" t="s">
        <v>594</v>
      </c>
      <c r="Q33" s="157"/>
      <c r="R33" s="77" t="s">
        <v>349</v>
      </c>
      <c r="S33" s="70"/>
      <c r="T33" s="79" t="s">
        <v>269</v>
      </c>
      <c r="U33" s="147"/>
    </row>
    <row r="34" spans="1:21" x14ac:dyDescent="0.2">
      <c r="B34" s="98"/>
      <c r="C34" s="93"/>
      <c r="D34" s="90"/>
      <c r="E34" s="149">
        <f t="shared" si="2"/>
        <v>25</v>
      </c>
      <c r="F34" s="81" t="str">
        <f>"Check code of #00"&amp;E33</f>
        <v>Check code of #0024</v>
      </c>
      <c r="G34" s="81"/>
      <c r="H34" s="150" t="s">
        <v>590</v>
      </c>
      <c r="I34" s="156">
        <f t="shared" si="1"/>
        <v>1025</v>
      </c>
      <c r="J34" s="73" t="s">
        <v>842</v>
      </c>
      <c r="K34" s="81" t="str">
        <f>"#"&amp;I33&amp;"のチェックコード"</f>
        <v>#1024のチェックコード</v>
      </c>
      <c r="L34" s="73"/>
      <c r="M34" s="73"/>
      <c r="N34" s="81" t="s">
        <v>69</v>
      </c>
      <c r="O34" s="75">
        <v>2</v>
      </c>
      <c r="P34" s="75" t="s">
        <v>594</v>
      </c>
      <c r="Q34" s="157"/>
      <c r="R34" s="77" t="s">
        <v>349</v>
      </c>
      <c r="S34" s="70"/>
      <c r="T34" s="79" t="s">
        <v>269</v>
      </c>
      <c r="U34" s="147"/>
    </row>
    <row r="35" spans="1:21" ht="14" x14ac:dyDescent="0.2">
      <c r="A35" s="160"/>
      <c r="B35" s="65" t="s">
        <v>231</v>
      </c>
      <c r="C35" s="66" t="s">
        <v>229</v>
      </c>
      <c r="D35" s="67"/>
      <c r="E35" s="149">
        <f t="shared" si="2"/>
        <v>26</v>
      </c>
      <c r="F35" s="68" t="s">
        <v>1</v>
      </c>
      <c r="G35" s="68"/>
      <c r="H35" s="162"/>
      <c r="I35" s="156">
        <f t="shared" si="1"/>
        <v>1026</v>
      </c>
      <c r="J35" s="73" t="s">
        <v>843</v>
      </c>
      <c r="K35" s="94" t="s">
        <v>358</v>
      </c>
      <c r="L35" s="73"/>
      <c r="M35" s="73"/>
      <c r="N35" s="81" t="s">
        <v>72</v>
      </c>
      <c r="O35" s="75">
        <v>255</v>
      </c>
      <c r="P35" s="75" t="s">
        <v>594</v>
      </c>
      <c r="Q35" s="157"/>
      <c r="R35" s="77" t="s">
        <v>349</v>
      </c>
      <c r="S35" s="70"/>
      <c r="T35" s="79" t="s">
        <v>269</v>
      </c>
      <c r="U35" s="147"/>
    </row>
    <row r="36" spans="1:21" ht="14" x14ac:dyDescent="0.2">
      <c r="A36" s="160"/>
      <c r="B36" s="80"/>
      <c r="C36" s="86" t="s">
        <v>228</v>
      </c>
      <c r="D36" s="68" t="s">
        <v>133</v>
      </c>
      <c r="E36" s="149">
        <f t="shared" si="2"/>
        <v>27</v>
      </c>
      <c r="F36" s="149" t="s">
        <v>20</v>
      </c>
      <c r="G36" s="149"/>
      <c r="H36" s="162"/>
      <c r="I36" s="156">
        <f t="shared" si="1"/>
        <v>1027</v>
      </c>
      <c r="J36" s="161" t="s">
        <v>357</v>
      </c>
      <c r="K36" s="163" t="s">
        <v>359</v>
      </c>
      <c r="L36" s="73"/>
      <c r="M36" s="73"/>
      <c r="N36" s="81" t="s">
        <v>83</v>
      </c>
      <c r="O36" s="75">
        <v>10</v>
      </c>
      <c r="P36" s="75" t="s">
        <v>594</v>
      </c>
      <c r="Q36" s="157"/>
      <c r="R36" s="77" t="s">
        <v>349</v>
      </c>
      <c r="S36" s="70"/>
      <c r="T36" s="79" t="s">
        <v>269</v>
      </c>
      <c r="U36" s="147"/>
    </row>
    <row r="37" spans="1:21" ht="14" x14ac:dyDescent="0.2">
      <c r="A37" s="160"/>
      <c r="B37" s="80"/>
      <c r="C37" s="90"/>
      <c r="D37" s="68" t="s">
        <v>134</v>
      </c>
      <c r="E37" s="149">
        <f t="shared" si="2"/>
        <v>28</v>
      </c>
      <c r="F37" s="149" t="s">
        <v>82</v>
      </c>
      <c r="G37" s="149"/>
      <c r="H37" s="162"/>
      <c r="I37" s="156">
        <f t="shared" si="1"/>
        <v>1028</v>
      </c>
      <c r="J37" s="161" t="s">
        <v>357</v>
      </c>
      <c r="K37" s="163" t="s">
        <v>360</v>
      </c>
      <c r="L37" s="73"/>
      <c r="M37" s="73"/>
      <c r="N37" s="81" t="s">
        <v>83</v>
      </c>
      <c r="O37" s="75">
        <v>10</v>
      </c>
      <c r="P37" s="75" t="s">
        <v>594</v>
      </c>
      <c r="Q37" s="157"/>
      <c r="R37" s="77" t="s">
        <v>349</v>
      </c>
      <c r="S37" s="70"/>
      <c r="T37" s="79" t="s">
        <v>269</v>
      </c>
      <c r="U37" s="147"/>
    </row>
    <row r="38" spans="1:21" ht="14" x14ac:dyDescent="0.2">
      <c r="A38" s="160"/>
      <c r="B38" s="80"/>
      <c r="C38" s="86" t="s">
        <v>232</v>
      </c>
      <c r="D38" s="68" t="s">
        <v>233</v>
      </c>
      <c r="E38" s="149">
        <f t="shared" si="2"/>
        <v>29</v>
      </c>
      <c r="F38" s="149" t="s">
        <v>85</v>
      </c>
      <c r="G38" s="149"/>
      <c r="H38" s="162"/>
      <c r="I38" s="156">
        <f t="shared" si="1"/>
        <v>1029</v>
      </c>
      <c r="J38" s="73" t="s">
        <v>852</v>
      </c>
      <c r="K38" s="161" t="s">
        <v>853</v>
      </c>
      <c r="L38" s="73"/>
      <c r="M38" s="161" t="s">
        <v>279</v>
      </c>
      <c r="N38" s="81" t="s">
        <v>81</v>
      </c>
      <c r="O38" s="75">
        <v>8</v>
      </c>
      <c r="P38" s="75" t="s">
        <v>594</v>
      </c>
      <c r="Q38" s="164" t="s">
        <v>854</v>
      </c>
      <c r="R38" s="77" t="s">
        <v>349</v>
      </c>
      <c r="S38" s="70" t="s">
        <v>269</v>
      </c>
      <c r="T38" s="79" t="s">
        <v>269</v>
      </c>
      <c r="U38" s="147"/>
    </row>
    <row r="39" spans="1:21" ht="14" x14ac:dyDescent="0.2">
      <c r="A39" s="160"/>
      <c r="B39" s="83"/>
      <c r="C39" s="90"/>
      <c r="D39" s="68" t="s">
        <v>138</v>
      </c>
      <c r="E39" s="149">
        <f t="shared" si="2"/>
        <v>30</v>
      </c>
      <c r="F39" s="149" t="s">
        <v>22</v>
      </c>
      <c r="G39" s="149"/>
      <c r="H39" s="162"/>
      <c r="I39" s="156">
        <f t="shared" si="1"/>
        <v>1030</v>
      </c>
      <c r="J39" s="73" t="s">
        <v>852</v>
      </c>
      <c r="K39" s="161" t="s">
        <v>855</v>
      </c>
      <c r="L39" s="73"/>
      <c r="M39" s="161" t="s">
        <v>279</v>
      </c>
      <c r="N39" s="81" t="s">
        <v>81</v>
      </c>
      <c r="O39" s="75">
        <v>9</v>
      </c>
      <c r="P39" s="75" t="s">
        <v>594</v>
      </c>
      <c r="Q39" s="164" t="s">
        <v>856</v>
      </c>
      <c r="R39" s="77" t="s">
        <v>349</v>
      </c>
      <c r="S39" s="70" t="s">
        <v>269</v>
      </c>
      <c r="T39" s="79" t="s">
        <v>269</v>
      </c>
      <c r="U39" s="147"/>
    </row>
    <row r="40" spans="1:21" ht="14" x14ac:dyDescent="0.2">
      <c r="A40" s="160"/>
      <c r="B40" s="65" t="s">
        <v>235</v>
      </c>
      <c r="C40" s="86" t="s">
        <v>234</v>
      </c>
      <c r="D40" s="68" t="s">
        <v>233</v>
      </c>
      <c r="E40" s="149">
        <f t="shared" si="2"/>
        <v>31</v>
      </c>
      <c r="F40" s="149" t="s">
        <v>247</v>
      </c>
      <c r="G40" s="149"/>
      <c r="H40" s="162"/>
      <c r="I40" s="156">
        <f t="shared" si="1"/>
        <v>1031</v>
      </c>
      <c r="J40" s="73" t="s">
        <v>852</v>
      </c>
      <c r="K40" s="161" t="s">
        <v>857</v>
      </c>
      <c r="L40" s="73"/>
      <c r="M40" s="161" t="s">
        <v>279</v>
      </c>
      <c r="N40" s="81" t="s">
        <v>81</v>
      </c>
      <c r="O40" s="75">
        <v>8</v>
      </c>
      <c r="P40" s="75" t="s">
        <v>594</v>
      </c>
      <c r="Q40" s="164" t="s">
        <v>854</v>
      </c>
      <c r="R40" s="77" t="s">
        <v>349</v>
      </c>
      <c r="S40" s="70" t="s">
        <v>269</v>
      </c>
      <c r="T40" s="79" t="s">
        <v>269</v>
      </c>
      <c r="U40" s="147"/>
    </row>
    <row r="41" spans="1:21" ht="14" x14ac:dyDescent="0.2">
      <c r="A41" s="160"/>
      <c r="B41" s="80"/>
      <c r="C41" s="90"/>
      <c r="D41" s="68" t="s">
        <v>138</v>
      </c>
      <c r="E41" s="149">
        <f t="shared" si="2"/>
        <v>32</v>
      </c>
      <c r="F41" s="149" t="s">
        <v>248</v>
      </c>
      <c r="G41" s="149"/>
      <c r="H41" s="162"/>
      <c r="I41" s="156">
        <f t="shared" si="1"/>
        <v>1032</v>
      </c>
      <c r="J41" s="73" t="s">
        <v>852</v>
      </c>
      <c r="K41" s="161" t="s">
        <v>858</v>
      </c>
      <c r="L41" s="73"/>
      <c r="M41" s="161" t="s">
        <v>279</v>
      </c>
      <c r="N41" s="81" t="s">
        <v>81</v>
      </c>
      <c r="O41" s="75">
        <v>9</v>
      </c>
      <c r="P41" s="75" t="s">
        <v>594</v>
      </c>
      <c r="Q41" s="164" t="s">
        <v>856</v>
      </c>
      <c r="R41" s="77" t="s">
        <v>349</v>
      </c>
      <c r="S41" s="70" t="s">
        <v>269</v>
      </c>
      <c r="T41" s="79" t="s">
        <v>269</v>
      </c>
      <c r="U41" s="147"/>
    </row>
    <row r="42" spans="1:21" x14ac:dyDescent="0.2">
      <c r="B42" s="80"/>
      <c r="C42" s="86" t="s">
        <v>48</v>
      </c>
      <c r="D42" s="68" t="s">
        <v>120</v>
      </c>
      <c r="E42" s="149">
        <f t="shared" si="2"/>
        <v>33</v>
      </c>
      <c r="F42" s="149" t="s">
        <v>249</v>
      </c>
      <c r="G42" s="149"/>
      <c r="H42" s="162"/>
      <c r="I42" s="156">
        <f t="shared" si="1"/>
        <v>1033</v>
      </c>
      <c r="J42" s="161" t="s">
        <v>115</v>
      </c>
      <c r="K42" s="81" t="s">
        <v>767</v>
      </c>
      <c r="L42" s="161"/>
      <c r="M42" s="161" t="s">
        <v>279</v>
      </c>
      <c r="N42" s="81" t="s">
        <v>81</v>
      </c>
      <c r="O42" s="75">
        <v>15</v>
      </c>
      <c r="P42" s="75" t="s">
        <v>594</v>
      </c>
      <c r="Q42" s="157"/>
      <c r="R42" s="77" t="s">
        <v>349</v>
      </c>
      <c r="S42" s="70" t="s">
        <v>269</v>
      </c>
      <c r="T42" s="79" t="s">
        <v>269</v>
      </c>
      <c r="U42" s="147"/>
    </row>
    <row r="43" spans="1:21" x14ac:dyDescent="0.2">
      <c r="B43" s="98"/>
      <c r="C43" s="104"/>
      <c r="D43" s="68" t="str">
        <f>"Number of data aggregated for "&amp;E42</f>
        <v>Number of data aggregated for 33</v>
      </c>
      <c r="E43" s="149">
        <f t="shared" si="2"/>
        <v>34</v>
      </c>
      <c r="F43" s="149" t="s">
        <v>250</v>
      </c>
      <c r="G43" s="149"/>
      <c r="H43" s="162"/>
      <c r="I43" s="156">
        <f t="shared" si="1"/>
        <v>1034</v>
      </c>
      <c r="J43" s="73" t="s">
        <v>842</v>
      </c>
      <c r="K43" s="81" t="str">
        <f>"#"&amp;I42&amp;"を集計したデータ調査数"</f>
        <v>#1033を集計したデータ調査数</v>
      </c>
      <c r="L43" s="73"/>
      <c r="M43" s="161"/>
      <c r="N43" s="81" t="s">
        <v>114</v>
      </c>
      <c r="O43" s="75">
        <v>8</v>
      </c>
      <c r="P43" s="75" t="s">
        <v>594</v>
      </c>
      <c r="Q43" s="157"/>
      <c r="R43" s="77" t="s">
        <v>349</v>
      </c>
      <c r="S43" s="70"/>
      <c r="T43" s="79" t="s">
        <v>269</v>
      </c>
      <c r="U43" s="147"/>
    </row>
    <row r="44" spans="1:21" x14ac:dyDescent="0.2">
      <c r="B44" s="80"/>
      <c r="C44" s="93"/>
      <c r="D44" s="68" t="s">
        <v>116</v>
      </c>
      <c r="E44" s="149">
        <f t="shared" si="2"/>
        <v>35</v>
      </c>
      <c r="F44" s="149" t="s">
        <v>251</v>
      </c>
      <c r="G44" s="149"/>
      <c r="H44" s="162"/>
      <c r="I44" s="156">
        <f t="shared" si="1"/>
        <v>1035</v>
      </c>
      <c r="J44" s="161" t="s">
        <v>115</v>
      </c>
      <c r="K44" s="81" t="s">
        <v>768</v>
      </c>
      <c r="L44" s="161"/>
      <c r="M44" s="161" t="s">
        <v>279</v>
      </c>
      <c r="N44" s="81" t="s">
        <v>81</v>
      </c>
      <c r="O44" s="75">
        <v>15</v>
      </c>
      <c r="P44" s="75" t="s">
        <v>594</v>
      </c>
      <c r="Q44" s="157"/>
      <c r="R44" s="77" t="s">
        <v>349</v>
      </c>
      <c r="S44" s="70" t="s">
        <v>269</v>
      </c>
      <c r="T44" s="79" t="s">
        <v>269</v>
      </c>
      <c r="U44" s="147"/>
    </row>
    <row r="45" spans="1:21" x14ac:dyDescent="0.2">
      <c r="B45" s="98"/>
      <c r="C45" s="104"/>
      <c r="D45" s="68" t="str">
        <f>"Number of data aggregated for "&amp;E44</f>
        <v>Number of data aggregated for 35</v>
      </c>
      <c r="E45" s="149">
        <f t="shared" si="2"/>
        <v>36</v>
      </c>
      <c r="F45" s="149" t="s">
        <v>250</v>
      </c>
      <c r="G45" s="149"/>
      <c r="H45" s="162"/>
      <c r="I45" s="156">
        <f t="shared" si="1"/>
        <v>1036</v>
      </c>
      <c r="J45" s="73" t="s">
        <v>842</v>
      </c>
      <c r="K45" s="81" t="str">
        <f>"#"&amp;I44&amp;"を集計したデータ調査数"</f>
        <v>#1035を集計したデータ調査数</v>
      </c>
      <c r="L45" s="73"/>
      <c r="M45" s="161"/>
      <c r="N45" s="81" t="s">
        <v>114</v>
      </c>
      <c r="O45" s="75">
        <v>8</v>
      </c>
      <c r="P45" s="75" t="s">
        <v>594</v>
      </c>
      <c r="Q45" s="157"/>
      <c r="R45" s="77" t="s">
        <v>349</v>
      </c>
      <c r="S45" s="70"/>
      <c r="T45" s="79" t="s">
        <v>269</v>
      </c>
      <c r="U45" s="147"/>
    </row>
    <row r="46" spans="1:21" x14ac:dyDescent="0.2">
      <c r="B46" s="80"/>
      <c r="C46" s="93"/>
      <c r="D46" s="68" t="s">
        <v>121</v>
      </c>
      <c r="E46" s="149">
        <f t="shared" si="2"/>
        <v>37</v>
      </c>
      <c r="F46" s="149" t="s">
        <v>252</v>
      </c>
      <c r="G46" s="149"/>
      <c r="H46" s="162"/>
      <c r="I46" s="156">
        <f t="shared" si="1"/>
        <v>1037</v>
      </c>
      <c r="J46" s="161" t="s">
        <v>115</v>
      </c>
      <c r="K46" s="81" t="s">
        <v>859</v>
      </c>
      <c r="L46" s="161"/>
      <c r="M46" s="161" t="s">
        <v>279</v>
      </c>
      <c r="N46" s="81" t="s">
        <v>81</v>
      </c>
      <c r="O46" s="75">
        <v>15</v>
      </c>
      <c r="P46" s="75" t="s">
        <v>594</v>
      </c>
      <c r="Q46" s="157"/>
      <c r="R46" s="77" t="s">
        <v>349</v>
      </c>
      <c r="S46" s="70" t="s">
        <v>269</v>
      </c>
      <c r="T46" s="79" t="s">
        <v>269</v>
      </c>
      <c r="U46" s="147"/>
    </row>
    <row r="47" spans="1:21" x14ac:dyDescent="0.2">
      <c r="B47" s="98"/>
      <c r="C47" s="104"/>
      <c r="D47" s="68" t="str">
        <f>"Number of data aggregated for "&amp;E46</f>
        <v>Number of data aggregated for 37</v>
      </c>
      <c r="E47" s="149">
        <f t="shared" si="2"/>
        <v>38</v>
      </c>
      <c r="F47" s="149" t="s">
        <v>250</v>
      </c>
      <c r="G47" s="149"/>
      <c r="H47" s="162"/>
      <c r="I47" s="156">
        <f t="shared" si="1"/>
        <v>1038</v>
      </c>
      <c r="J47" s="73" t="s">
        <v>842</v>
      </c>
      <c r="K47" s="81" t="str">
        <f>"#"&amp;I46&amp;"を集計したデータ調査数"</f>
        <v>#1037を集計したデータ調査数</v>
      </c>
      <c r="L47" s="73"/>
      <c r="M47" s="161"/>
      <c r="N47" s="81" t="s">
        <v>114</v>
      </c>
      <c r="O47" s="75">
        <v>8</v>
      </c>
      <c r="P47" s="75" t="s">
        <v>594</v>
      </c>
      <c r="Q47" s="157"/>
      <c r="R47" s="77" t="s">
        <v>349</v>
      </c>
      <c r="S47" s="70"/>
      <c r="T47" s="79" t="s">
        <v>269</v>
      </c>
      <c r="U47" s="147"/>
    </row>
    <row r="48" spans="1:21" x14ac:dyDescent="0.2">
      <c r="B48" s="98"/>
      <c r="C48" s="104"/>
      <c r="D48" s="68" t="s">
        <v>118</v>
      </c>
      <c r="E48" s="149">
        <f t="shared" si="2"/>
        <v>39</v>
      </c>
      <c r="F48" s="149" t="s">
        <v>252</v>
      </c>
      <c r="G48" s="149"/>
      <c r="H48" s="162"/>
      <c r="I48" s="156">
        <f t="shared" si="1"/>
        <v>1039</v>
      </c>
      <c r="J48" s="161" t="s">
        <v>115</v>
      </c>
      <c r="K48" s="81" t="s">
        <v>860</v>
      </c>
      <c r="L48" s="161"/>
      <c r="M48" s="161" t="s">
        <v>279</v>
      </c>
      <c r="N48" s="81" t="s">
        <v>81</v>
      </c>
      <c r="O48" s="75">
        <v>15</v>
      </c>
      <c r="P48" s="75" t="s">
        <v>594</v>
      </c>
      <c r="Q48" s="157"/>
      <c r="R48" s="77" t="s">
        <v>349</v>
      </c>
      <c r="S48" s="70" t="s">
        <v>269</v>
      </c>
      <c r="T48" s="79" t="s">
        <v>269</v>
      </c>
      <c r="U48" s="147"/>
    </row>
    <row r="49" spans="2:21" x14ac:dyDescent="0.2">
      <c r="B49" s="98"/>
      <c r="C49" s="101"/>
      <c r="D49" s="68" t="str">
        <f>"Number of data aggregated for "&amp;E48</f>
        <v>Number of data aggregated for 39</v>
      </c>
      <c r="E49" s="149">
        <f t="shared" si="2"/>
        <v>40</v>
      </c>
      <c r="F49" s="149" t="s">
        <v>250</v>
      </c>
      <c r="G49" s="149"/>
      <c r="H49" s="162"/>
      <c r="I49" s="156">
        <f t="shared" si="1"/>
        <v>1040</v>
      </c>
      <c r="J49" s="73" t="s">
        <v>842</v>
      </c>
      <c r="K49" s="81" t="str">
        <f>"#"&amp;I48&amp;"を集計したデータ調査数"</f>
        <v>#1039を集計したデータ調査数</v>
      </c>
      <c r="L49" s="73"/>
      <c r="M49" s="161"/>
      <c r="N49" s="81" t="s">
        <v>114</v>
      </c>
      <c r="O49" s="75">
        <v>8</v>
      </c>
      <c r="P49" s="75" t="s">
        <v>594</v>
      </c>
      <c r="Q49" s="157"/>
      <c r="R49" s="77" t="s">
        <v>349</v>
      </c>
      <c r="S49" s="70"/>
      <c r="T49" s="79" t="s">
        <v>269</v>
      </c>
      <c r="U49" s="147"/>
    </row>
    <row r="50" spans="2:21" x14ac:dyDescent="0.2">
      <c r="B50" s="80"/>
      <c r="C50" s="86" t="s">
        <v>218</v>
      </c>
      <c r="D50" s="68" t="s">
        <v>120</v>
      </c>
      <c r="E50" s="149">
        <f t="shared" si="2"/>
        <v>41</v>
      </c>
      <c r="F50" s="149" t="s">
        <v>253</v>
      </c>
      <c r="G50" s="149"/>
      <c r="H50" s="162"/>
      <c r="I50" s="156">
        <f t="shared" si="1"/>
        <v>1041</v>
      </c>
      <c r="J50" s="161" t="s">
        <v>115</v>
      </c>
      <c r="K50" s="81" t="s">
        <v>861</v>
      </c>
      <c r="L50" s="161"/>
      <c r="M50" s="161" t="s">
        <v>279</v>
      </c>
      <c r="N50" s="81" t="s">
        <v>81</v>
      </c>
      <c r="O50" s="75">
        <v>15</v>
      </c>
      <c r="P50" s="75" t="s">
        <v>594</v>
      </c>
      <c r="Q50" s="157"/>
      <c r="R50" s="77" t="s">
        <v>349</v>
      </c>
      <c r="S50" s="70" t="s">
        <v>269</v>
      </c>
      <c r="T50" s="79" t="s">
        <v>269</v>
      </c>
      <c r="U50" s="147"/>
    </row>
    <row r="51" spans="2:21" x14ac:dyDescent="0.2">
      <c r="B51" s="98"/>
      <c r="C51" s="104"/>
      <c r="D51" s="68" t="str">
        <f>"Number of data aggregated for "&amp;E50</f>
        <v>Number of data aggregated for 41</v>
      </c>
      <c r="E51" s="149">
        <f t="shared" si="2"/>
        <v>42</v>
      </c>
      <c r="F51" s="149" t="s">
        <v>254</v>
      </c>
      <c r="G51" s="149"/>
      <c r="H51" s="162"/>
      <c r="I51" s="156">
        <f t="shared" si="1"/>
        <v>1042</v>
      </c>
      <c r="J51" s="73" t="s">
        <v>842</v>
      </c>
      <c r="K51" s="81" t="str">
        <f>"#"&amp;I50&amp;"を集計したデータ調査数"</f>
        <v>#1041を集計したデータ調査数</v>
      </c>
      <c r="L51" s="73"/>
      <c r="M51" s="161"/>
      <c r="N51" s="81" t="s">
        <v>114</v>
      </c>
      <c r="O51" s="75">
        <v>8</v>
      </c>
      <c r="P51" s="75" t="s">
        <v>594</v>
      </c>
      <c r="Q51" s="157"/>
      <c r="R51" s="77" t="s">
        <v>349</v>
      </c>
      <c r="S51" s="70"/>
      <c r="T51" s="79" t="s">
        <v>269</v>
      </c>
      <c r="U51" s="147"/>
    </row>
    <row r="52" spans="2:21" x14ac:dyDescent="0.2">
      <c r="B52" s="80"/>
      <c r="C52" s="93"/>
      <c r="D52" s="68" t="s">
        <v>116</v>
      </c>
      <c r="E52" s="149">
        <f t="shared" si="2"/>
        <v>43</v>
      </c>
      <c r="F52" s="149" t="s">
        <v>255</v>
      </c>
      <c r="G52" s="149"/>
      <c r="H52" s="162"/>
      <c r="I52" s="156">
        <f t="shared" si="1"/>
        <v>1043</v>
      </c>
      <c r="J52" s="161" t="s">
        <v>115</v>
      </c>
      <c r="K52" s="81" t="s">
        <v>862</v>
      </c>
      <c r="L52" s="161"/>
      <c r="M52" s="161" t="s">
        <v>279</v>
      </c>
      <c r="N52" s="81" t="s">
        <v>81</v>
      </c>
      <c r="O52" s="75">
        <v>15</v>
      </c>
      <c r="P52" s="75" t="s">
        <v>594</v>
      </c>
      <c r="Q52" s="157"/>
      <c r="R52" s="77" t="s">
        <v>349</v>
      </c>
      <c r="S52" s="70" t="s">
        <v>269</v>
      </c>
      <c r="T52" s="79" t="s">
        <v>269</v>
      </c>
      <c r="U52" s="147"/>
    </row>
    <row r="53" spans="2:21" x14ac:dyDescent="0.2">
      <c r="B53" s="98"/>
      <c r="C53" s="104"/>
      <c r="D53" s="68" t="str">
        <f>"Number of data aggregated for "&amp;E52</f>
        <v>Number of data aggregated for 43</v>
      </c>
      <c r="E53" s="149">
        <f t="shared" si="2"/>
        <v>44</v>
      </c>
      <c r="F53" s="149" t="s">
        <v>254</v>
      </c>
      <c r="G53" s="149"/>
      <c r="H53" s="162"/>
      <c r="I53" s="156">
        <f t="shared" si="1"/>
        <v>1044</v>
      </c>
      <c r="J53" s="73" t="s">
        <v>842</v>
      </c>
      <c r="K53" s="81" t="str">
        <f>"#"&amp;I52&amp;"を集計したデータ調査数"</f>
        <v>#1043を集計したデータ調査数</v>
      </c>
      <c r="L53" s="73"/>
      <c r="M53" s="161"/>
      <c r="N53" s="81" t="s">
        <v>114</v>
      </c>
      <c r="O53" s="75">
        <v>8</v>
      </c>
      <c r="P53" s="75" t="s">
        <v>594</v>
      </c>
      <c r="Q53" s="157"/>
      <c r="R53" s="77" t="s">
        <v>349</v>
      </c>
      <c r="S53" s="70"/>
      <c r="T53" s="79" t="s">
        <v>269</v>
      </c>
      <c r="U53" s="147"/>
    </row>
    <row r="54" spans="2:21" x14ac:dyDescent="0.2">
      <c r="B54" s="80"/>
      <c r="C54" s="93"/>
      <c r="D54" s="68" t="s">
        <v>121</v>
      </c>
      <c r="E54" s="149">
        <f t="shared" si="2"/>
        <v>45</v>
      </c>
      <c r="F54" s="149" t="s">
        <v>256</v>
      </c>
      <c r="G54" s="149"/>
      <c r="H54" s="162"/>
      <c r="I54" s="156">
        <f t="shared" si="1"/>
        <v>1045</v>
      </c>
      <c r="J54" s="161" t="s">
        <v>115</v>
      </c>
      <c r="K54" s="81" t="s">
        <v>863</v>
      </c>
      <c r="L54" s="161"/>
      <c r="M54" s="161" t="s">
        <v>279</v>
      </c>
      <c r="N54" s="81" t="s">
        <v>81</v>
      </c>
      <c r="O54" s="75">
        <v>15</v>
      </c>
      <c r="P54" s="75" t="s">
        <v>594</v>
      </c>
      <c r="Q54" s="157"/>
      <c r="R54" s="77" t="s">
        <v>349</v>
      </c>
      <c r="S54" s="70" t="s">
        <v>269</v>
      </c>
      <c r="T54" s="79" t="s">
        <v>269</v>
      </c>
      <c r="U54" s="147"/>
    </row>
    <row r="55" spans="2:21" x14ac:dyDescent="0.2">
      <c r="B55" s="98"/>
      <c r="C55" s="104"/>
      <c r="D55" s="68" t="str">
        <f>"Number of data aggregated for "&amp;E54</f>
        <v>Number of data aggregated for 45</v>
      </c>
      <c r="E55" s="149">
        <f t="shared" si="2"/>
        <v>46</v>
      </c>
      <c r="F55" s="149" t="s">
        <v>254</v>
      </c>
      <c r="G55" s="149"/>
      <c r="H55" s="162"/>
      <c r="I55" s="156">
        <f t="shared" si="1"/>
        <v>1046</v>
      </c>
      <c r="J55" s="73" t="s">
        <v>842</v>
      </c>
      <c r="K55" s="81" t="str">
        <f>"#"&amp;I54&amp;"を集計したデータ調査数"</f>
        <v>#1045を集計したデータ調査数</v>
      </c>
      <c r="L55" s="73"/>
      <c r="M55" s="161"/>
      <c r="N55" s="81" t="s">
        <v>114</v>
      </c>
      <c r="O55" s="75">
        <v>8</v>
      </c>
      <c r="P55" s="75" t="s">
        <v>594</v>
      </c>
      <c r="Q55" s="157"/>
      <c r="R55" s="77" t="s">
        <v>349</v>
      </c>
      <c r="S55" s="70"/>
      <c r="T55" s="79" t="s">
        <v>269</v>
      </c>
      <c r="U55" s="147"/>
    </row>
    <row r="56" spans="2:21" x14ac:dyDescent="0.2">
      <c r="B56" s="98"/>
      <c r="C56" s="104"/>
      <c r="D56" s="68" t="s">
        <v>118</v>
      </c>
      <c r="E56" s="149">
        <f t="shared" si="2"/>
        <v>47</v>
      </c>
      <c r="F56" s="149" t="s">
        <v>256</v>
      </c>
      <c r="G56" s="149"/>
      <c r="H56" s="162"/>
      <c r="I56" s="156">
        <f t="shared" si="1"/>
        <v>1047</v>
      </c>
      <c r="J56" s="161" t="s">
        <v>115</v>
      </c>
      <c r="K56" s="81" t="s">
        <v>864</v>
      </c>
      <c r="L56" s="161"/>
      <c r="M56" s="161" t="s">
        <v>279</v>
      </c>
      <c r="N56" s="81" t="s">
        <v>81</v>
      </c>
      <c r="O56" s="75">
        <v>15</v>
      </c>
      <c r="P56" s="75" t="s">
        <v>594</v>
      </c>
      <c r="Q56" s="157"/>
      <c r="R56" s="77" t="s">
        <v>349</v>
      </c>
      <c r="S56" s="70" t="s">
        <v>269</v>
      </c>
      <c r="T56" s="79" t="s">
        <v>269</v>
      </c>
      <c r="U56" s="147"/>
    </row>
    <row r="57" spans="2:21" x14ac:dyDescent="0.2">
      <c r="B57" s="98"/>
      <c r="C57" s="101"/>
      <c r="D57" s="68" t="str">
        <f>"Number of data aggregated for "&amp;E56</f>
        <v>Number of data aggregated for 47</v>
      </c>
      <c r="E57" s="149">
        <f t="shared" si="2"/>
        <v>48</v>
      </c>
      <c r="F57" s="149" t="s">
        <v>254</v>
      </c>
      <c r="G57" s="149"/>
      <c r="H57" s="162"/>
      <c r="I57" s="156">
        <f t="shared" si="1"/>
        <v>1048</v>
      </c>
      <c r="J57" s="73" t="s">
        <v>842</v>
      </c>
      <c r="K57" s="81" t="str">
        <f>"#"&amp;I56&amp;"を集計したデータ調査数"</f>
        <v>#1047を集計したデータ調査数</v>
      </c>
      <c r="L57" s="73"/>
      <c r="M57" s="161"/>
      <c r="N57" s="81" t="s">
        <v>114</v>
      </c>
      <c r="O57" s="75">
        <v>8</v>
      </c>
      <c r="P57" s="75" t="s">
        <v>594</v>
      </c>
      <c r="Q57" s="157"/>
      <c r="R57" s="77" t="s">
        <v>349</v>
      </c>
      <c r="S57" s="70"/>
      <c r="T57" s="79" t="s">
        <v>269</v>
      </c>
      <c r="U57" s="147"/>
    </row>
    <row r="58" spans="2:21" x14ac:dyDescent="0.2">
      <c r="B58" s="80"/>
      <c r="C58" s="86" t="s">
        <v>47</v>
      </c>
      <c r="D58" s="68" t="s">
        <v>120</v>
      </c>
      <c r="E58" s="149">
        <f t="shared" si="2"/>
        <v>49</v>
      </c>
      <c r="F58" s="149" t="s">
        <v>257</v>
      </c>
      <c r="G58" s="149"/>
      <c r="H58" s="162"/>
      <c r="I58" s="156">
        <f t="shared" si="1"/>
        <v>1049</v>
      </c>
      <c r="J58" s="161" t="s">
        <v>115</v>
      </c>
      <c r="K58" s="81" t="s">
        <v>779</v>
      </c>
      <c r="L58" s="161"/>
      <c r="M58" s="161" t="s">
        <v>279</v>
      </c>
      <c r="N58" s="81" t="s">
        <v>81</v>
      </c>
      <c r="O58" s="75">
        <v>15</v>
      </c>
      <c r="P58" s="75" t="s">
        <v>594</v>
      </c>
      <c r="Q58" s="157"/>
      <c r="R58" s="77" t="s">
        <v>349</v>
      </c>
      <c r="S58" s="70" t="s">
        <v>269</v>
      </c>
      <c r="T58" s="79" t="s">
        <v>269</v>
      </c>
      <c r="U58" s="147"/>
    </row>
    <row r="59" spans="2:21" x14ac:dyDescent="0.2">
      <c r="B59" s="98"/>
      <c r="C59" s="104"/>
      <c r="D59" s="68" t="str">
        <f>"Number of data aggregated for "&amp;E58</f>
        <v>Number of data aggregated for 49</v>
      </c>
      <c r="E59" s="149">
        <f t="shared" si="2"/>
        <v>50</v>
      </c>
      <c r="F59" s="149" t="s">
        <v>258</v>
      </c>
      <c r="G59" s="149"/>
      <c r="H59" s="162"/>
      <c r="I59" s="156">
        <f t="shared" si="1"/>
        <v>1050</v>
      </c>
      <c r="J59" s="73" t="s">
        <v>842</v>
      </c>
      <c r="K59" s="81" t="str">
        <f>"#"&amp;I58&amp;"を集計したデータ調査数"</f>
        <v>#1049を集計したデータ調査数</v>
      </c>
      <c r="L59" s="73"/>
      <c r="M59" s="161"/>
      <c r="N59" s="81" t="s">
        <v>114</v>
      </c>
      <c r="O59" s="75">
        <v>8</v>
      </c>
      <c r="P59" s="75" t="s">
        <v>594</v>
      </c>
      <c r="Q59" s="157"/>
      <c r="R59" s="77" t="s">
        <v>349</v>
      </c>
      <c r="S59" s="70"/>
      <c r="T59" s="79" t="s">
        <v>269</v>
      </c>
      <c r="U59" s="147"/>
    </row>
    <row r="60" spans="2:21" x14ac:dyDescent="0.2">
      <c r="B60" s="80"/>
      <c r="C60" s="93"/>
      <c r="D60" s="68" t="s">
        <v>116</v>
      </c>
      <c r="E60" s="149">
        <f t="shared" si="2"/>
        <v>51</v>
      </c>
      <c r="F60" s="149" t="s">
        <v>259</v>
      </c>
      <c r="G60" s="149"/>
      <c r="H60" s="162"/>
      <c r="I60" s="156">
        <f t="shared" si="1"/>
        <v>1051</v>
      </c>
      <c r="J60" s="161" t="s">
        <v>115</v>
      </c>
      <c r="K60" s="81" t="s">
        <v>780</v>
      </c>
      <c r="L60" s="161"/>
      <c r="M60" s="161" t="s">
        <v>279</v>
      </c>
      <c r="N60" s="81" t="s">
        <v>81</v>
      </c>
      <c r="O60" s="75">
        <v>15</v>
      </c>
      <c r="P60" s="75" t="s">
        <v>594</v>
      </c>
      <c r="Q60" s="157"/>
      <c r="R60" s="77" t="s">
        <v>349</v>
      </c>
      <c r="S60" s="70" t="s">
        <v>269</v>
      </c>
      <c r="T60" s="79" t="s">
        <v>269</v>
      </c>
      <c r="U60" s="147"/>
    </row>
    <row r="61" spans="2:21" x14ac:dyDescent="0.2">
      <c r="B61" s="98"/>
      <c r="C61" s="104"/>
      <c r="D61" s="68" t="str">
        <f>"Number of data aggregated for "&amp;E60</f>
        <v>Number of data aggregated for 51</v>
      </c>
      <c r="E61" s="149">
        <f t="shared" si="2"/>
        <v>52</v>
      </c>
      <c r="F61" s="149" t="s">
        <v>258</v>
      </c>
      <c r="G61" s="149"/>
      <c r="H61" s="162"/>
      <c r="I61" s="156">
        <f t="shared" si="1"/>
        <v>1052</v>
      </c>
      <c r="J61" s="73" t="s">
        <v>842</v>
      </c>
      <c r="K61" s="81" t="str">
        <f>"#"&amp;I60&amp;"を集計したデータ調査数"</f>
        <v>#1051を集計したデータ調査数</v>
      </c>
      <c r="L61" s="73"/>
      <c r="M61" s="161"/>
      <c r="N61" s="81" t="s">
        <v>114</v>
      </c>
      <c r="O61" s="75">
        <v>8</v>
      </c>
      <c r="P61" s="75" t="s">
        <v>594</v>
      </c>
      <c r="Q61" s="157"/>
      <c r="R61" s="77" t="s">
        <v>349</v>
      </c>
      <c r="S61" s="70"/>
      <c r="T61" s="79" t="s">
        <v>269</v>
      </c>
      <c r="U61" s="147"/>
    </row>
    <row r="62" spans="2:21" x14ac:dyDescent="0.2">
      <c r="B62" s="80"/>
      <c r="C62" s="93"/>
      <c r="D62" s="68" t="s">
        <v>121</v>
      </c>
      <c r="E62" s="149">
        <f t="shared" si="2"/>
        <v>53</v>
      </c>
      <c r="F62" s="149" t="s">
        <v>260</v>
      </c>
      <c r="G62" s="149"/>
      <c r="H62" s="162"/>
      <c r="I62" s="156">
        <f t="shared" si="1"/>
        <v>1053</v>
      </c>
      <c r="J62" s="161" t="s">
        <v>115</v>
      </c>
      <c r="K62" s="81" t="s">
        <v>865</v>
      </c>
      <c r="L62" s="161"/>
      <c r="M62" s="161" t="s">
        <v>279</v>
      </c>
      <c r="N62" s="81" t="s">
        <v>81</v>
      </c>
      <c r="O62" s="75">
        <v>15</v>
      </c>
      <c r="P62" s="75" t="s">
        <v>594</v>
      </c>
      <c r="Q62" s="157"/>
      <c r="R62" s="77" t="s">
        <v>349</v>
      </c>
      <c r="S62" s="70" t="s">
        <v>269</v>
      </c>
      <c r="T62" s="79" t="s">
        <v>269</v>
      </c>
      <c r="U62" s="147"/>
    </row>
    <row r="63" spans="2:21" x14ac:dyDescent="0.2">
      <c r="B63" s="98"/>
      <c r="C63" s="104"/>
      <c r="D63" s="68" t="str">
        <f>"Number of data aggregated for "&amp;E62</f>
        <v>Number of data aggregated for 53</v>
      </c>
      <c r="E63" s="149">
        <f t="shared" si="2"/>
        <v>54</v>
      </c>
      <c r="F63" s="149" t="s">
        <v>258</v>
      </c>
      <c r="G63" s="149"/>
      <c r="H63" s="162"/>
      <c r="I63" s="156">
        <f t="shared" si="1"/>
        <v>1054</v>
      </c>
      <c r="J63" s="73" t="s">
        <v>842</v>
      </c>
      <c r="K63" s="81" t="str">
        <f>"#"&amp;I62&amp;"を集計したデータ調査数"</f>
        <v>#1053を集計したデータ調査数</v>
      </c>
      <c r="L63" s="73"/>
      <c r="M63" s="161"/>
      <c r="N63" s="81" t="s">
        <v>114</v>
      </c>
      <c r="O63" s="75">
        <v>8</v>
      </c>
      <c r="P63" s="75" t="s">
        <v>594</v>
      </c>
      <c r="Q63" s="157"/>
      <c r="R63" s="77" t="s">
        <v>349</v>
      </c>
      <c r="S63" s="70"/>
      <c r="T63" s="79" t="s">
        <v>269</v>
      </c>
      <c r="U63" s="147"/>
    </row>
    <row r="64" spans="2:21" x14ac:dyDescent="0.2">
      <c r="B64" s="98"/>
      <c r="C64" s="104"/>
      <c r="D64" s="68" t="s">
        <v>118</v>
      </c>
      <c r="E64" s="149">
        <f t="shared" si="2"/>
        <v>55</v>
      </c>
      <c r="F64" s="149" t="s">
        <v>260</v>
      </c>
      <c r="G64" s="149"/>
      <c r="H64" s="162"/>
      <c r="I64" s="156">
        <f t="shared" si="1"/>
        <v>1055</v>
      </c>
      <c r="J64" s="161" t="s">
        <v>115</v>
      </c>
      <c r="K64" s="81" t="s">
        <v>866</v>
      </c>
      <c r="L64" s="161"/>
      <c r="M64" s="161" t="s">
        <v>279</v>
      </c>
      <c r="N64" s="81" t="s">
        <v>81</v>
      </c>
      <c r="O64" s="75">
        <v>15</v>
      </c>
      <c r="P64" s="75" t="s">
        <v>594</v>
      </c>
      <c r="Q64" s="157"/>
      <c r="R64" s="77" t="s">
        <v>349</v>
      </c>
      <c r="S64" s="70" t="s">
        <v>269</v>
      </c>
      <c r="T64" s="79" t="s">
        <v>269</v>
      </c>
      <c r="U64" s="147"/>
    </row>
    <row r="65" spans="2:21" x14ac:dyDescent="0.2">
      <c r="B65" s="105"/>
      <c r="C65" s="101"/>
      <c r="D65" s="68" t="str">
        <f>"Number of data aggregated for "&amp;E64</f>
        <v>Number of data aggregated for 55</v>
      </c>
      <c r="E65" s="149">
        <f t="shared" si="2"/>
        <v>56</v>
      </c>
      <c r="F65" s="149" t="s">
        <v>258</v>
      </c>
      <c r="G65" s="149"/>
      <c r="H65" s="162"/>
      <c r="I65" s="156">
        <f t="shared" si="1"/>
        <v>1056</v>
      </c>
      <c r="J65" s="73" t="s">
        <v>842</v>
      </c>
      <c r="K65" s="81" t="str">
        <f>"#"&amp;I64&amp;"を集計したデータ調査数"</f>
        <v>#1055を集計したデータ調査数</v>
      </c>
      <c r="L65" s="73"/>
      <c r="M65" s="161"/>
      <c r="N65" s="81" t="s">
        <v>114</v>
      </c>
      <c r="O65" s="75">
        <v>8</v>
      </c>
      <c r="P65" s="75" t="s">
        <v>594</v>
      </c>
      <c r="Q65" s="157"/>
      <c r="R65" s="77" t="s">
        <v>349</v>
      </c>
      <c r="S65" s="70"/>
      <c r="T65" s="79" t="s">
        <v>269</v>
      </c>
      <c r="U65" s="147"/>
    </row>
    <row r="66" spans="2:21" x14ac:dyDescent="0.2">
      <c r="B66" s="65" t="s">
        <v>246</v>
      </c>
      <c r="C66" s="86" t="s">
        <v>234</v>
      </c>
      <c r="D66" s="68" t="s">
        <v>233</v>
      </c>
      <c r="E66" s="149">
        <f t="shared" si="2"/>
        <v>57</v>
      </c>
      <c r="F66" s="149" t="s">
        <v>261</v>
      </c>
      <c r="G66" s="149"/>
      <c r="H66" s="162"/>
      <c r="I66" s="156">
        <f t="shared" si="1"/>
        <v>1057</v>
      </c>
      <c r="J66" s="73" t="s">
        <v>852</v>
      </c>
      <c r="K66" s="161" t="s">
        <v>867</v>
      </c>
      <c r="L66" s="73"/>
      <c r="M66" s="161" t="s">
        <v>279</v>
      </c>
      <c r="N66" s="81" t="s">
        <v>81</v>
      </c>
      <c r="O66" s="75">
        <v>8</v>
      </c>
      <c r="P66" s="75" t="s">
        <v>594</v>
      </c>
      <c r="Q66" s="164" t="s">
        <v>854</v>
      </c>
      <c r="R66" s="77" t="s">
        <v>349</v>
      </c>
      <c r="S66" s="70" t="s">
        <v>269</v>
      </c>
      <c r="T66" s="79" t="s">
        <v>269</v>
      </c>
      <c r="U66" s="147"/>
    </row>
    <row r="67" spans="2:21" x14ac:dyDescent="0.2">
      <c r="B67" s="80"/>
      <c r="C67" s="90"/>
      <c r="D67" s="68" t="s">
        <v>138</v>
      </c>
      <c r="E67" s="149">
        <f t="shared" si="2"/>
        <v>58</v>
      </c>
      <c r="F67" s="149" t="s">
        <v>262</v>
      </c>
      <c r="G67" s="149"/>
      <c r="H67" s="162"/>
      <c r="I67" s="156">
        <f t="shared" si="1"/>
        <v>1058</v>
      </c>
      <c r="J67" s="73" t="s">
        <v>852</v>
      </c>
      <c r="K67" s="161" t="s">
        <v>868</v>
      </c>
      <c r="L67" s="73"/>
      <c r="M67" s="161" t="s">
        <v>279</v>
      </c>
      <c r="N67" s="81" t="s">
        <v>81</v>
      </c>
      <c r="O67" s="75">
        <v>9</v>
      </c>
      <c r="P67" s="75" t="s">
        <v>594</v>
      </c>
      <c r="Q67" s="164" t="s">
        <v>856</v>
      </c>
      <c r="R67" s="77" t="s">
        <v>349</v>
      </c>
      <c r="S67" s="70"/>
      <c r="T67" s="79" t="s">
        <v>269</v>
      </c>
      <c r="U67" s="147"/>
    </row>
    <row r="68" spans="2:21" ht="13.5" thickBot="1" x14ac:dyDescent="0.25">
      <c r="B68" s="167"/>
      <c r="C68" s="168" t="s">
        <v>48</v>
      </c>
      <c r="D68" s="168" t="s">
        <v>120</v>
      </c>
      <c r="E68" s="169">
        <f t="shared" si="2"/>
        <v>59</v>
      </c>
      <c r="F68" s="169" t="s">
        <v>263</v>
      </c>
      <c r="G68" s="169"/>
      <c r="H68" s="170"/>
      <c r="I68" s="171">
        <f t="shared" si="1"/>
        <v>1059</v>
      </c>
      <c r="J68" s="172" t="s">
        <v>115</v>
      </c>
      <c r="K68" s="143" t="s">
        <v>767</v>
      </c>
      <c r="L68" s="172"/>
      <c r="M68" s="172" t="s">
        <v>279</v>
      </c>
      <c r="N68" s="143" t="s">
        <v>81</v>
      </c>
      <c r="O68" s="144">
        <v>15</v>
      </c>
      <c r="P68" s="144" t="s">
        <v>594</v>
      </c>
      <c r="Q68" s="173"/>
      <c r="R68" s="174" t="s">
        <v>349</v>
      </c>
      <c r="S68" s="138"/>
      <c r="T68" s="139" t="s">
        <v>269</v>
      </c>
      <c r="U68" s="147"/>
    </row>
    <row r="69" spans="2:21" x14ac:dyDescent="0.2">
      <c r="R69" s="52"/>
      <c r="S69" s="52"/>
      <c r="T69" s="52"/>
      <c r="U69" s="147"/>
    </row>
    <row r="70" spans="2:21" x14ac:dyDescent="0.2">
      <c r="B70" s="52" t="s">
        <v>354</v>
      </c>
      <c r="R70" s="52"/>
      <c r="S70" s="52"/>
      <c r="T70" s="52"/>
      <c r="U70" s="147"/>
    </row>
  </sheetData>
  <mergeCells count="25">
    <mergeCell ref="D8:D9"/>
    <mergeCell ref="E8:E9"/>
    <mergeCell ref="N4:O4"/>
    <mergeCell ref="K6:Q6"/>
    <mergeCell ref="K7:Q7"/>
    <mergeCell ref="I7:J7"/>
    <mergeCell ref="I5:J5"/>
    <mergeCell ref="L5:M5"/>
    <mergeCell ref="N5:Q5"/>
    <mergeCell ref="R3:T4"/>
    <mergeCell ref="R5:R9"/>
    <mergeCell ref="S5:S9"/>
    <mergeCell ref="T5:T9"/>
    <mergeCell ref="F8:F9"/>
    <mergeCell ref="G8:G9"/>
    <mergeCell ref="H8:H9"/>
    <mergeCell ref="I8:J8"/>
    <mergeCell ref="L8:M8"/>
    <mergeCell ref="I6:J6"/>
    <mergeCell ref="B3:H7"/>
    <mergeCell ref="I3:Q3"/>
    <mergeCell ref="I4:J4"/>
    <mergeCell ref="L4:M4"/>
    <mergeCell ref="B8:B9"/>
    <mergeCell ref="C8:C9"/>
  </mergeCells>
  <phoneticPr fontId="1"/>
  <pageMargins left="0.7" right="0.7" top="0.75" bottom="0.75" header="0.3" footer="0.3"/>
  <pageSetup paperSize="9" scale="29" fitToHeight="0"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R15"/>
  <sheetViews>
    <sheetView topLeftCell="B1" zoomScale="55" zoomScaleNormal="55" workbookViewId="0">
      <selection activeCell="C27" sqref="C27"/>
    </sheetView>
  </sheetViews>
  <sheetFormatPr defaultRowHeight="13" x14ac:dyDescent="0.2"/>
  <cols>
    <col min="2" max="2" width="10.90625" style="2" customWidth="1"/>
    <col min="3" max="3" width="39.08984375" style="2" bestFit="1" customWidth="1"/>
    <col min="4" max="4" width="7.453125" style="2" bestFit="1" customWidth="1"/>
    <col min="5" max="5" width="32.08984375" style="2" bestFit="1" customWidth="1"/>
    <col min="6" max="6" width="8.453125" style="2" customWidth="1"/>
    <col min="7" max="8" width="8.90625" style="2"/>
    <col min="9" max="9" width="21.6328125" style="2" bestFit="1" customWidth="1"/>
    <col min="10" max="10" width="8.90625" style="2"/>
    <col min="11" max="11" width="39.6328125" style="2" bestFit="1" customWidth="1"/>
    <col min="12" max="13" width="38.26953125" style="2" customWidth="1"/>
    <col min="14" max="14" width="12.26953125" customWidth="1"/>
    <col min="16" max="17" width="8.08984375" customWidth="1"/>
  </cols>
  <sheetData>
    <row r="1" spans="2:18" ht="15" x14ac:dyDescent="0.2">
      <c r="B1" s="175" t="s">
        <v>869</v>
      </c>
    </row>
    <row r="2" spans="2:18" ht="13.5" thickBot="1" x14ac:dyDescent="0.25">
      <c r="B2" s="7" t="s">
        <v>560</v>
      </c>
    </row>
    <row r="3" spans="2:18" ht="13.5" thickBot="1" x14ac:dyDescent="0.25">
      <c r="B3" s="245" t="s">
        <v>348</v>
      </c>
      <c r="C3" s="246"/>
      <c r="D3" s="246"/>
      <c r="E3" s="246"/>
      <c r="F3" s="247"/>
      <c r="G3" s="254" t="s">
        <v>284</v>
      </c>
      <c r="H3" s="255"/>
      <c r="I3" s="255"/>
      <c r="J3" s="255"/>
      <c r="K3" s="255"/>
      <c r="L3" s="256"/>
      <c r="M3" s="256"/>
      <c r="N3" s="256"/>
      <c r="O3" s="257"/>
      <c r="P3" s="237" t="s">
        <v>356</v>
      </c>
      <c r="Q3" s="238"/>
      <c r="R3" s="4"/>
    </row>
    <row r="4" spans="2:18" x14ac:dyDescent="0.2">
      <c r="B4" s="248"/>
      <c r="C4" s="249"/>
      <c r="D4" s="249"/>
      <c r="E4" s="249"/>
      <c r="F4" s="250"/>
      <c r="G4" s="258" t="s">
        <v>285</v>
      </c>
      <c r="H4" s="259"/>
      <c r="I4" s="9" t="s">
        <v>366</v>
      </c>
      <c r="J4" s="260" t="s">
        <v>286</v>
      </c>
      <c r="K4" s="259"/>
      <c r="L4" s="261" t="s">
        <v>371</v>
      </c>
      <c r="M4" s="259"/>
      <c r="N4" s="10" t="s">
        <v>287</v>
      </c>
      <c r="O4" s="11" t="s">
        <v>269</v>
      </c>
      <c r="P4" s="239"/>
      <c r="Q4" s="240"/>
      <c r="R4" s="4"/>
    </row>
    <row r="5" spans="2:18" x14ac:dyDescent="0.2">
      <c r="B5" s="248"/>
      <c r="C5" s="249"/>
      <c r="D5" s="249"/>
      <c r="E5" s="249"/>
      <c r="F5" s="250"/>
      <c r="G5" s="262" t="s">
        <v>288</v>
      </c>
      <c r="H5" s="263"/>
      <c r="I5" s="8" t="s">
        <v>289</v>
      </c>
      <c r="J5" s="264" t="s">
        <v>290</v>
      </c>
      <c r="K5" s="264"/>
      <c r="L5" s="265" t="s">
        <v>367</v>
      </c>
      <c r="M5" s="263"/>
      <c r="N5" s="263"/>
      <c r="O5" s="266"/>
      <c r="P5" s="241"/>
      <c r="Q5" s="242"/>
      <c r="R5" s="4"/>
    </row>
    <row r="6" spans="2:18" x14ac:dyDescent="0.2">
      <c r="B6" s="248"/>
      <c r="C6" s="249"/>
      <c r="D6" s="249"/>
      <c r="E6" s="249"/>
      <c r="F6" s="250"/>
      <c r="G6" s="262" t="s">
        <v>291</v>
      </c>
      <c r="H6" s="263"/>
      <c r="I6" s="267" t="s">
        <v>558</v>
      </c>
      <c r="J6" s="267"/>
      <c r="K6" s="267"/>
      <c r="L6" s="267"/>
      <c r="M6" s="267"/>
      <c r="N6" s="267"/>
      <c r="O6" s="268"/>
      <c r="P6" s="241"/>
      <c r="Q6" s="242"/>
      <c r="R6" s="4"/>
    </row>
    <row r="7" spans="2:18" ht="13.9" customHeight="1" thickBot="1" x14ac:dyDescent="0.25">
      <c r="B7" s="251"/>
      <c r="C7" s="252"/>
      <c r="D7" s="252"/>
      <c r="E7" s="252"/>
      <c r="F7" s="253"/>
      <c r="G7" s="262" t="s">
        <v>292</v>
      </c>
      <c r="H7" s="263"/>
      <c r="I7" s="269" t="s">
        <v>283</v>
      </c>
      <c r="J7" s="263"/>
      <c r="K7" s="263"/>
      <c r="L7" s="263"/>
      <c r="M7" s="263"/>
      <c r="N7" s="263"/>
      <c r="O7" s="270"/>
      <c r="P7" s="241"/>
      <c r="Q7" s="242"/>
      <c r="R7" s="4"/>
    </row>
    <row r="8" spans="2:18" ht="13.5" thickBot="1" x14ac:dyDescent="0.25">
      <c r="B8" s="271" t="s">
        <v>313</v>
      </c>
      <c r="C8" s="231" t="s">
        <v>314</v>
      </c>
      <c r="D8" s="231" t="s">
        <v>312</v>
      </c>
      <c r="E8" s="231" t="s">
        <v>316</v>
      </c>
      <c r="F8" s="233" t="s">
        <v>318</v>
      </c>
      <c r="G8" s="235" t="s">
        <v>293</v>
      </c>
      <c r="H8" s="236"/>
      <c r="I8" s="17" t="s">
        <v>352</v>
      </c>
      <c r="J8" s="273" t="s">
        <v>294</v>
      </c>
      <c r="K8" s="236"/>
      <c r="L8" s="21" t="s">
        <v>280</v>
      </c>
      <c r="M8" s="18"/>
      <c r="N8" s="19"/>
      <c r="O8" s="20"/>
      <c r="P8" s="243"/>
      <c r="Q8" s="244"/>
      <c r="R8" s="4"/>
    </row>
    <row r="9" spans="2:18" ht="34.5" x14ac:dyDescent="0.2">
      <c r="B9" s="272"/>
      <c r="C9" s="232"/>
      <c r="D9" s="232"/>
      <c r="E9" s="232"/>
      <c r="F9" s="234"/>
      <c r="G9" s="40" t="s">
        <v>295</v>
      </c>
      <c r="H9" s="41" t="s">
        <v>287</v>
      </c>
      <c r="I9" s="41" t="s">
        <v>296</v>
      </c>
      <c r="J9" s="41" t="s">
        <v>297</v>
      </c>
      <c r="K9" s="41" t="s">
        <v>298</v>
      </c>
      <c r="L9" s="41" t="s">
        <v>299</v>
      </c>
      <c r="M9" s="41" t="s">
        <v>300</v>
      </c>
      <c r="N9" s="41" t="s">
        <v>301</v>
      </c>
      <c r="O9" s="42" t="s">
        <v>302</v>
      </c>
      <c r="P9" s="49" t="s">
        <v>365</v>
      </c>
      <c r="Q9" s="50" t="s">
        <v>557</v>
      </c>
      <c r="R9" s="4"/>
    </row>
    <row r="10" spans="2:18" ht="13.9" customHeight="1" x14ac:dyDescent="0.2">
      <c r="B10" s="43" t="s">
        <v>61</v>
      </c>
      <c r="C10" s="15" t="s">
        <v>227</v>
      </c>
      <c r="D10" s="12">
        <v>1</v>
      </c>
      <c r="E10" s="13" t="s">
        <v>52</v>
      </c>
      <c r="F10" s="16"/>
      <c r="G10" s="25">
        <v>4001</v>
      </c>
      <c r="H10" s="14" t="s">
        <v>80</v>
      </c>
      <c r="I10" s="23" t="s">
        <v>272</v>
      </c>
      <c r="J10" s="44" t="s">
        <v>279</v>
      </c>
      <c r="K10" s="13"/>
      <c r="L10" s="14" t="s">
        <v>70</v>
      </c>
      <c r="M10" s="24">
        <v>8</v>
      </c>
      <c r="N10" s="24" t="s">
        <v>303</v>
      </c>
      <c r="O10" s="33"/>
      <c r="P10" s="25" t="s">
        <v>349</v>
      </c>
      <c r="Q10" s="30"/>
    </row>
    <row r="11" spans="2:18" x14ac:dyDescent="0.2">
      <c r="B11" s="6"/>
      <c r="C11" s="15" t="s">
        <v>264</v>
      </c>
      <c r="D11" s="12">
        <f>D10+1</f>
        <v>2</v>
      </c>
      <c r="E11" s="13" t="s">
        <v>265</v>
      </c>
      <c r="F11" s="16"/>
      <c r="G11" s="25">
        <f>G10+1</f>
        <v>4002</v>
      </c>
      <c r="H11" s="22" t="s">
        <v>353</v>
      </c>
      <c r="I11" s="23" t="s">
        <v>368</v>
      </c>
      <c r="J11" s="24"/>
      <c r="K11" s="38" t="s">
        <v>279</v>
      </c>
      <c r="L11" s="14" t="s">
        <v>71</v>
      </c>
      <c r="M11" s="24">
        <v>26</v>
      </c>
      <c r="N11" s="24" t="s">
        <v>303</v>
      </c>
      <c r="O11" s="33"/>
      <c r="P11" s="25" t="s">
        <v>349</v>
      </c>
      <c r="Q11" s="31" t="s">
        <v>269</v>
      </c>
    </row>
    <row r="12" spans="2:18" x14ac:dyDescent="0.2">
      <c r="B12" s="6"/>
      <c r="C12" s="15" t="s">
        <v>267</v>
      </c>
      <c r="D12" s="12">
        <f t="shared" ref="D12:D13" si="0">D11+1</f>
        <v>3</v>
      </c>
      <c r="E12" s="15" t="s">
        <v>267</v>
      </c>
      <c r="F12" s="16"/>
      <c r="G12" s="25">
        <f t="shared" ref="G12:G13" si="1">G11+1</f>
        <v>4003</v>
      </c>
      <c r="H12" s="14" t="s">
        <v>80</v>
      </c>
      <c r="I12" s="23" t="s">
        <v>369</v>
      </c>
      <c r="J12" s="24"/>
      <c r="K12" s="38" t="s">
        <v>279</v>
      </c>
      <c r="L12" s="13" t="s">
        <v>69</v>
      </c>
      <c r="M12" s="24">
        <v>2</v>
      </c>
      <c r="N12" s="24" t="s">
        <v>303</v>
      </c>
      <c r="O12" s="33"/>
      <c r="P12" s="25" t="s">
        <v>349</v>
      </c>
      <c r="Q12" s="31" t="s">
        <v>269</v>
      </c>
    </row>
    <row r="13" spans="2:18" ht="13.5" thickBot="1" x14ac:dyDescent="0.25">
      <c r="B13" s="5"/>
      <c r="C13" s="34" t="s">
        <v>266</v>
      </c>
      <c r="D13" s="35">
        <f t="shared" si="0"/>
        <v>4</v>
      </c>
      <c r="E13" s="34" t="s">
        <v>266</v>
      </c>
      <c r="F13" s="32"/>
      <c r="G13" s="26">
        <f t="shared" si="1"/>
        <v>4004</v>
      </c>
      <c r="H13" s="27" t="s">
        <v>93</v>
      </c>
      <c r="I13" s="28" t="s">
        <v>370</v>
      </c>
      <c r="J13" s="36"/>
      <c r="K13" s="39" t="s">
        <v>279</v>
      </c>
      <c r="L13" s="35" t="s">
        <v>75</v>
      </c>
      <c r="M13" s="36">
        <v>65535</v>
      </c>
      <c r="N13" s="29" t="s">
        <v>303</v>
      </c>
      <c r="O13" s="37"/>
      <c r="P13" s="26" t="s">
        <v>349</v>
      </c>
      <c r="Q13" s="32" t="s">
        <v>269</v>
      </c>
    </row>
    <row r="14" spans="2:18" ht="13.15" customHeight="1" x14ac:dyDescent="0.2">
      <c r="B14" s="3"/>
    </row>
    <row r="15" spans="2:18" ht="13.15" customHeight="1" x14ac:dyDescent="0.2">
      <c r="B15" s="3"/>
    </row>
  </sheetData>
  <mergeCells count="20">
    <mergeCell ref="I7:O7"/>
    <mergeCell ref="B8:B9"/>
    <mergeCell ref="J8:K8"/>
    <mergeCell ref="C8:C9"/>
    <mergeCell ref="D8:D9"/>
    <mergeCell ref="E8:E9"/>
    <mergeCell ref="F8:F9"/>
    <mergeCell ref="G8:H8"/>
    <mergeCell ref="P3:Q8"/>
    <mergeCell ref="B3:F7"/>
    <mergeCell ref="G3:O3"/>
    <mergeCell ref="G4:H4"/>
    <mergeCell ref="J4:K4"/>
    <mergeCell ref="L4:M4"/>
    <mergeCell ref="G5:H5"/>
    <mergeCell ref="J5:K5"/>
    <mergeCell ref="L5:O5"/>
    <mergeCell ref="G6:H6"/>
    <mergeCell ref="I6:O6"/>
    <mergeCell ref="G7:H7"/>
  </mergeCells>
  <phoneticPr fontId="1"/>
  <pageMargins left="0.7" right="0.7" top="0.75" bottom="0.75" header="0.3" footer="0.3"/>
  <pageSetup paperSize="9" scale="28" fitToHeight="0" orientation="portrait" horizontalDpi="1200" verticalDpi="120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3</vt:i4>
      </vt:variant>
    </vt:vector>
  </HeadingPairs>
  <TitlesOfParts>
    <vt:vector size="3" baseType="lpstr">
      <vt:lpstr>別表１</vt:lpstr>
      <vt:lpstr>別表２</vt:lpstr>
      <vt:lpstr>別表３</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