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Users\YAMAZA49\デスクトップ\"/>
    </mc:Choice>
  </mc:AlternateContent>
  <xr:revisionPtr revIDLastSave="0" documentId="8_{3DE19C6F-5338-4645-8E3D-032C43910821}" xr6:coauthVersionLast="47" xr6:coauthVersionMax="47" xr10:uidLastSave="{00000000-0000-0000-0000-000000000000}"/>
  <bookViews>
    <workbookView xWindow="-110" yWindow="-110" windowWidth="19420" windowHeight="10420" tabRatio="688" xr2:uid="{D36D8B85-D6F7-4C6A-B93D-F7D1B45C8C68}"/>
  </bookViews>
  <sheets>
    <sheet name="はじめに" sheetId="12" r:id="rId1"/>
    <sheet name="費用便益算定結果" sheetId="4" r:id="rId2"/>
    <sheet name="A_引渡価格" sheetId="1" r:id="rId3"/>
    <sheet name="B_便益計算" sheetId="13" r:id="rId4"/>
    <sheet name="1_ボックス回収" sheetId="2" r:id="rId5"/>
    <sheet name="2_ステーション回収" sheetId="7" r:id="rId6"/>
    <sheet name="3_ピックアップ回収" sheetId="5" r:id="rId7"/>
    <sheet name="4_集団回収・市民参加型回収" sheetId="8" r:id="rId8"/>
    <sheet name="5_イベント回収" sheetId="9" r:id="rId9"/>
    <sheet name="6_清掃工場等への持込み" sheetId="10" r:id="rId10"/>
    <sheet name="7_戸別訪問回収" sheetId="11" r:id="rId11"/>
    <sheet name="8_対面回収" sheetId="15" r:id="rId12"/>
    <sheet name="参考_蓄電池等火災による損害" sheetId="17" r:id="rId13"/>
  </sheets>
  <definedNames>
    <definedName name="_xlnm.Print_Area" localSheetId="4">'1_ボックス回収'!$A$1:$I$52</definedName>
    <definedName name="_xlnm.Print_Area" localSheetId="5">'2_ステーション回収'!$A$1:$I$55</definedName>
    <definedName name="_xlnm.Print_Area" localSheetId="6">'3_ピックアップ回収'!$A$1:$I$56</definedName>
    <definedName name="_xlnm.Print_Area" localSheetId="7">'4_集団回収・市民参加型回収'!$A$1:$I$37</definedName>
    <definedName name="_xlnm.Print_Area" localSheetId="8">'5_イベント回収'!$A$1:$I$52</definedName>
    <definedName name="_xlnm.Print_Area" localSheetId="9">'6_清掃工場等への持込み'!$A$1:$I$42</definedName>
    <definedName name="_xlnm.Print_Area" localSheetId="10">'7_戸別訪問回収'!$A$1:$I$47</definedName>
    <definedName name="_xlnm.Print_Area" localSheetId="11">'8_対面回収'!$A$1:$I$42</definedName>
    <definedName name="_xlnm.Print_Area" localSheetId="2">A_引渡価格!$A$1:$H$52</definedName>
    <definedName name="_xlnm.Print_Area" localSheetId="3">B_便益計算!$A$1:$K$43</definedName>
    <definedName name="_xlnm.Print_Area" localSheetId="0">はじめに!$A$1:$C$33</definedName>
    <definedName name="_xlnm.Print_Area" localSheetId="12">参考_蓄電池等火災による損害!$A$1:$I$50</definedName>
    <definedName name="_xlnm.Print_Area" localSheetId="1">費用便益算定結果!$A$1:$G$43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9" l="1"/>
  <c r="E35" i="1"/>
  <c r="C18" i="8"/>
  <c r="C31" i="8" s="1"/>
  <c r="C32" i="8" s="1"/>
  <c r="C15" i="5"/>
  <c r="C50" i="5" s="1"/>
  <c r="C51" i="5" s="1"/>
  <c r="C15" i="7"/>
  <c r="C49" i="7" s="1"/>
  <c r="C50" i="7" s="1"/>
  <c r="E25" i="4"/>
  <c r="E29" i="13"/>
  <c r="E24" i="13"/>
  <c r="E21" i="13"/>
  <c r="E18" i="13"/>
  <c r="E15" i="13"/>
  <c r="E12" i="13"/>
  <c r="C15" i="2"/>
  <c r="C33" i="7"/>
  <c r="C28" i="7"/>
  <c r="C23" i="7"/>
  <c r="C34" i="5"/>
  <c r="C29" i="5"/>
  <c r="C23" i="5"/>
  <c r="C30" i="9"/>
  <c r="C25" i="9"/>
  <c r="C46" i="9" s="1"/>
  <c r="C47" i="9" s="1"/>
  <c r="C20" i="9"/>
  <c r="C24" i="10"/>
  <c r="C15" i="10"/>
  <c r="C36" i="10" s="1"/>
  <c r="C37" i="10" s="1"/>
  <c r="C25" i="11"/>
  <c r="C20" i="11"/>
  <c r="C15" i="11"/>
  <c r="C41" i="11" s="1"/>
  <c r="C42" i="11" s="1"/>
  <c r="C20" i="17"/>
  <c r="C15" i="17"/>
  <c r="C31" i="17" s="1"/>
  <c r="C15" i="15"/>
  <c r="G31" i="11"/>
  <c r="G36" i="9"/>
  <c r="G36" i="2"/>
  <c r="C30" i="2"/>
  <c r="C25" i="2"/>
  <c r="C20" i="2"/>
  <c r="C46" i="2" s="1"/>
  <c r="C47" i="2" s="1"/>
  <c r="G39" i="7" l="1"/>
  <c r="G40" i="5"/>
  <c r="G21" i="10"/>
  <c r="G21" i="15"/>
  <c r="E27" i="1" l="1"/>
  <c r="E26" i="1"/>
  <c r="E25" i="1"/>
  <c r="E24" i="1"/>
  <c r="E23" i="1"/>
  <c r="E22" i="1"/>
  <c r="E21" i="1"/>
  <c r="E20" i="1"/>
  <c r="E19" i="1"/>
  <c r="E18" i="1"/>
  <c r="E44" i="1"/>
  <c r="E43" i="1"/>
  <c r="E42" i="1"/>
  <c r="E41" i="1"/>
  <c r="E40" i="1"/>
  <c r="E39" i="1"/>
  <c r="E38" i="1"/>
  <c r="E37" i="1"/>
  <c r="E36" i="1"/>
  <c r="E46" i="1" s="1"/>
  <c r="E20" i="4" s="1"/>
  <c r="B8" i="4"/>
  <c r="I41" i="13"/>
  <c r="C24" i="15"/>
  <c r="C36" i="15" s="1"/>
  <c r="C37" i="15" s="1"/>
  <c r="E29" i="1" l="1"/>
  <c r="E9" i="13" s="1"/>
  <c r="E38" i="13" s="1"/>
  <c r="E19" i="4"/>
  <c r="E26" i="4" l="1"/>
  <c r="E15" i="4" l="1"/>
  <c r="B9" i="4"/>
  <c r="E18" i="4" l="1"/>
  <c r="E17" i="4"/>
  <c r="E13" i="4" l="1"/>
  <c r="E16" i="4"/>
  <c r="E24" i="4" l="1"/>
  <c r="E27" i="4" s="1"/>
  <c r="E12" i="4"/>
  <c r="E14" i="4" l="1"/>
  <c r="E21" i="4" s="1"/>
  <c r="E37" i="4" l="1"/>
  <c r="E38" i="4"/>
</calcChain>
</file>

<file path=xl/sharedStrings.xml><?xml version="1.0" encoding="utf-8"?>
<sst xmlns="http://schemas.openxmlformats.org/spreadsheetml/2006/main" count="996" uniqueCount="423">
  <si>
    <t>自治体名</t>
    <rPh sb="0" eb="3">
      <t>ジチタイ</t>
    </rPh>
    <rPh sb="3" eb="4">
      <t>メイ</t>
    </rPh>
    <phoneticPr fontId="1"/>
  </si>
  <si>
    <t>売却量</t>
    <rPh sb="0" eb="2">
      <t>バイキャク</t>
    </rPh>
    <rPh sb="2" eb="3">
      <t>リョウ</t>
    </rPh>
    <phoneticPr fontId="1"/>
  </si>
  <si>
    <t>売却単価</t>
    <rPh sb="0" eb="2">
      <t>バイキャク</t>
    </rPh>
    <rPh sb="2" eb="4">
      <t>タンカ</t>
    </rPh>
    <phoneticPr fontId="1"/>
  </si>
  <si>
    <t>売却品目名</t>
    <rPh sb="0" eb="2">
      <t>バイキャク</t>
    </rPh>
    <rPh sb="2" eb="4">
      <t>ヒンモク</t>
    </rPh>
    <rPh sb="4" eb="5">
      <t>メイ</t>
    </rPh>
    <phoneticPr fontId="1"/>
  </si>
  <si>
    <t>・自治体名、人口を入力してください。</t>
    <rPh sb="1" eb="4">
      <t>ジチタイ</t>
    </rPh>
    <rPh sb="4" eb="5">
      <t>メイ</t>
    </rPh>
    <rPh sb="6" eb="8">
      <t>ジンコウ</t>
    </rPh>
    <rPh sb="9" eb="11">
      <t>ニュウリョク</t>
    </rPh>
    <phoneticPr fontId="1"/>
  </si>
  <si>
    <t>円/kg</t>
    <rPh sb="0" eb="1">
      <t>エン</t>
    </rPh>
    <phoneticPr fontId="1"/>
  </si>
  <si>
    <t>人口（人）</t>
    <rPh sb="0" eb="2">
      <t>ジンコウ</t>
    </rPh>
    <rPh sb="3" eb="4">
      <t>ニン</t>
    </rPh>
    <phoneticPr fontId="1"/>
  </si>
  <si>
    <t>＜自治体名・人口＞</t>
    <rPh sb="1" eb="4">
      <t>ジチタイ</t>
    </rPh>
    <rPh sb="4" eb="5">
      <t>メイ</t>
    </rPh>
    <rPh sb="6" eb="8">
      <t>ジンコウ</t>
    </rPh>
    <phoneticPr fontId="1"/>
  </si>
  <si>
    <t>ボックス回収</t>
    <rPh sb="4" eb="6">
      <t>カイシュウ</t>
    </rPh>
    <phoneticPr fontId="1"/>
  </si>
  <si>
    <t>・ボックス回収での小型家電回収量を入力してください。</t>
    <rPh sb="5" eb="7">
      <t>カイシュウ</t>
    </rPh>
    <rPh sb="9" eb="11">
      <t>コガタ</t>
    </rPh>
    <rPh sb="11" eb="13">
      <t>カデン</t>
    </rPh>
    <rPh sb="13" eb="15">
      <t>カイシュウ</t>
    </rPh>
    <rPh sb="15" eb="16">
      <t>リョウ</t>
    </rPh>
    <rPh sb="17" eb="19">
      <t>ニュウリョク</t>
    </rPh>
    <phoneticPr fontId="1"/>
  </si>
  <si>
    <t>＜回収量＞</t>
    <rPh sb="1" eb="3">
      <t>カイシュウ</t>
    </rPh>
    <rPh sb="3" eb="4">
      <t>リョウ</t>
    </rPh>
    <phoneticPr fontId="1"/>
  </si>
  <si>
    <t>ボックス回収量</t>
    <rPh sb="4" eb="6">
      <t>カイシュウ</t>
    </rPh>
    <rPh sb="6" eb="7">
      <t>リョウ</t>
    </rPh>
    <phoneticPr fontId="1"/>
  </si>
  <si>
    <t>kg/年</t>
    <rPh sb="3" eb="4">
      <t>ネン</t>
    </rPh>
    <phoneticPr fontId="1"/>
  </si>
  <si>
    <t>kg/年</t>
    <rPh sb="3" eb="4">
      <t>ネン</t>
    </rPh>
    <phoneticPr fontId="1"/>
  </si>
  <si>
    <t>・ボックス回収にかかる費用を入力してください。</t>
    <rPh sb="5" eb="7">
      <t>カイシュウ</t>
    </rPh>
    <rPh sb="11" eb="13">
      <t>ヒヨウ</t>
    </rPh>
    <rPh sb="14" eb="16">
      <t>ニュウリョク</t>
    </rPh>
    <phoneticPr fontId="1"/>
  </si>
  <si>
    <t>＜ボックス回収にかかる費用＞</t>
    <rPh sb="5" eb="7">
      <t>カイシュウ</t>
    </rPh>
    <rPh sb="11" eb="13">
      <t>ヒヨウ</t>
    </rPh>
    <phoneticPr fontId="1"/>
  </si>
  <si>
    <t>個数</t>
    <rPh sb="0" eb="2">
      <t>コスウ</t>
    </rPh>
    <phoneticPr fontId="1"/>
  </si>
  <si>
    <t>個</t>
    <rPh sb="0" eb="1">
      <t>コ</t>
    </rPh>
    <phoneticPr fontId="1"/>
  </si>
  <si>
    <t>単価</t>
    <rPh sb="0" eb="2">
      <t>タンカ</t>
    </rPh>
    <phoneticPr fontId="1"/>
  </si>
  <si>
    <t>円/個</t>
    <rPh sb="0" eb="1">
      <t>エン</t>
    </rPh>
    <rPh sb="2" eb="3">
      <t>コ</t>
    </rPh>
    <phoneticPr fontId="1"/>
  </si>
  <si>
    <t>収集運搬費用</t>
    <rPh sb="0" eb="2">
      <t>シュウシュウ</t>
    </rPh>
    <rPh sb="2" eb="4">
      <t>ウンパン</t>
    </rPh>
    <rPh sb="4" eb="6">
      <t>ヒヨウ</t>
    </rPh>
    <phoneticPr fontId="1"/>
  </si>
  <si>
    <t>円/年</t>
    <rPh sb="0" eb="1">
      <t>エン</t>
    </rPh>
    <rPh sb="2" eb="3">
      <t>ネン</t>
    </rPh>
    <phoneticPr fontId="1"/>
  </si>
  <si>
    <t>人件費</t>
    <rPh sb="0" eb="3">
      <t>ジンケンヒ</t>
    </rPh>
    <phoneticPr fontId="1"/>
  </si>
  <si>
    <t>ピックアップ回収</t>
    <rPh sb="6" eb="8">
      <t>カイシュウ</t>
    </rPh>
    <phoneticPr fontId="1"/>
  </si>
  <si>
    <t>・ピックアップ回収での小型家電回収量を入力してください。</t>
    <rPh sb="7" eb="9">
      <t>カイシュウ</t>
    </rPh>
    <rPh sb="11" eb="13">
      <t>コガタ</t>
    </rPh>
    <rPh sb="13" eb="15">
      <t>カデン</t>
    </rPh>
    <rPh sb="15" eb="17">
      <t>カイシュウ</t>
    </rPh>
    <rPh sb="17" eb="18">
      <t>リョウ</t>
    </rPh>
    <rPh sb="19" eb="21">
      <t>ニュウリョク</t>
    </rPh>
    <phoneticPr fontId="1"/>
  </si>
  <si>
    <t>・ピックアップ回収にかかる費用を入力してください。</t>
    <rPh sb="7" eb="9">
      <t>カイシュウ</t>
    </rPh>
    <rPh sb="13" eb="15">
      <t>ヒヨウ</t>
    </rPh>
    <rPh sb="16" eb="18">
      <t>ニュウリョク</t>
    </rPh>
    <phoneticPr fontId="1"/>
  </si>
  <si>
    <t>＜ピックアップ回収にかかる費用＞</t>
    <rPh sb="7" eb="9">
      <t>カイシュウ</t>
    </rPh>
    <rPh sb="13" eb="15">
      <t>ヒヨウ</t>
    </rPh>
    <phoneticPr fontId="1"/>
  </si>
  <si>
    <t>物品費</t>
    <rPh sb="0" eb="2">
      <t>ブッピン</t>
    </rPh>
    <rPh sb="2" eb="3">
      <t>ヒ</t>
    </rPh>
    <phoneticPr fontId="1"/>
  </si>
  <si>
    <t>費用便益算定結果</t>
    <rPh sb="0" eb="2">
      <t>ヒヨウ</t>
    </rPh>
    <rPh sb="2" eb="4">
      <t>ベンエキ</t>
    </rPh>
    <rPh sb="4" eb="6">
      <t>サンテイ</t>
    </rPh>
    <rPh sb="6" eb="8">
      <t>ケッカ</t>
    </rPh>
    <phoneticPr fontId="1"/>
  </si>
  <si>
    <t>●ボックス回収にかかる合計費用</t>
    <rPh sb="5" eb="7">
      <t>カイシュウ</t>
    </rPh>
    <rPh sb="11" eb="13">
      <t>ゴウケイ</t>
    </rPh>
    <rPh sb="13" eb="15">
      <t>ヒヨウ</t>
    </rPh>
    <phoneticPr fontId="1"/>
  </si>
  <si>
    <t>円/kg</t>
    <rPh sb="0" eb="1">
      <t>エン</t>
    </rPh>
    <phoneticPr fontId="1"/>
  </si>
  <si>
    <t>●ピックアップ回収にかかる合計費用</t>
    <rPh sb="7" eb="9">
      <t>カイシュウ</t>
    </rPh>
    <rPh sb="13" eb="15">
      <t>ゴウケイ</t>
    </rPh>
    <rPh sb="15" eb="17">
      <t>ヒヨウ</t>
    </rPh>
    <phoneticPr fontId="1"/>
  </si>
  <si>
    <t>ピックアップ回収量</t>
    <rPh sb="6" eb="8">
      <t>カイシュウ</t>
    </rPh>
    <rPh sb="8" eb="9">
      <t>リョウ</t>
    </rPh>
    <phoneticPr fontId="1"/>
  </si>
  <si>
    <t>＜費用＞</t>
    <rPh sb="1" eb="3">
      <t>ヒヨウ</t>
    </rPh>
    <phoneticPr fontId="1"/>
  </si>
  <si>
    <t>＜便益＞</t>
    <rPh sb="1" eb="3">
      <t>ベンエキ</t>
    </rPh>
    <phoneticPr fontId="1"/>
  </si>
  <si>
    <t>＜費用・便益＞</t>
    <rPh sb="1" eb="3">
      <t>ヒヨウ</t>
    </rPh>
    <rPh sb="4" eb="6">
      <t>ベンエキ</t>
    </rPh>
    <phoneticPr fontId="1"/>
  </si>
  <si>
    <t>ボックス費用</t>
    <rPh sb="4" eb="6">
      <t>ヒヨウ</t>
    </rPh>
    <phoneticPr fontId="1"/>
  </si>
  <si>
    <t>燃料使用量</t>
    <rPh sb="0" eb="2">
      <t>ネンリョウ</t>
    </rPh>
    <rPh sb="2" eb="5">
      <t>シヨウリョウ</t>
    </rPh>
    <phoneticPr fontId="1"/>
  </si>
  <si>
    <t>L</t>
    <phoneticPr fontId="1"/>
  </si>
  <si>
    <t>円/L</t>
    <rPh sb="0" eb="1">
      <t>エン</t>
    </rPh>
    <phoneticPr fontId="1"/>
  </si>
  <si>
    <t>人数</t>
    <rPh sb="0" eb="2">
      <t>ニンズウ</t>
    </rPh>
    <phoneticPr fontId="1"/>
  </si>
  <si>
    <t>←</t>
    <phoneticPr fontId="1"/>
  </si>
  <si>
    <t>●ボックス費用（②）</t>
    <rPh sb="5" eb="7">
      <t>ヒヨウ</t>
    </rPh>
    <phoneticPr fontId="1"/>
  </si>
  <si>
    <t>●ボックス回収量（①）</t>
    <rPh sb="5" eb="7">
      <t>カイシュウ</t>
    </rPh>
    <rPh sb="7" eb="8">
      <t>リョウ</t>
    </rPh>
    <phoneticPr fontId="1"/>
  </si>
  <si>
    <t>合計費用（⑥）</t>
    <rPh sb="0" eb="2">
      <t>ゴウケイ</t>
    </rPh>
    <rPh sb="2" eb="4">
      <t>ヒヨウ</t>
    </rPh>
    <phoneticPr fontId="1"/>
  </si>
  <si>
    <t>1kgあたり費用（⑦）</t>
    <rPh sb="6" eb="8">
      <t>ヒヨウ</t>
    </rPh>
    <phoneticPr fontId="1"/>
  </si>
  <si>
    <t>●自治体名・人口</t>
    <rPh sb="1" eb="4">
      <t>ジチタイ</t>
    </rPh>
    <rPh sb="4" eb="5">
      <t>メイ</t>
    </rPh>
    <rPh sb="6" eb="8">
      <t>ジンコウ</t>
    </rPh>
    <phoneticPr fontId="1"/>
  </si>
  <si>
    <t>売却金額</t>
    <rPh sb="0" eb="2">
      <t>バイキャク</t>
    </rPh>
    <rPh sb="2" eb="4">
      <t>キンガク</t>
    </rPh>
    <phoneticPr fontId="1"/>
  </si>
  <si>
    <t>円/年</t>
    <rPh sb="0" eb="1">
      <t>エン</t>
    </rPh>
    <rPh sb="2" eb="3">
      <t>ネン</t>
    </rPh>
    <phoneticPr fontId="1"/>
  </si>
  <si>
    <t>●ピックアップ回収量（①）</t>
    <rPh sb="7" eb="9">
      <t>カイシュウ</t>
    </rPh>
    <rPh sb="9" eb="10">
      <t>リョウ</t>
    </rPh>
    <phoneticPr fontId="1"/>
  </si>
  <si>
    <t>●ピックアップ作業に係る物品費（②）</t>
    <rPh sb="7" eb="9">
      <t>サギョウ</t>
    </rPh>
    <rPh sb="10" eb="11">
      <t>カカ</t>
    </rPh>
    <rPh sb="12" eb="14">
      <t>ブッピン</t>
    </rPh>
    <rPh sb="14" eb="15">
      <t>ヒ</t>
    </rPh>
    <phoneticPr fontId="1"/>
  </si>
  <si>
    <t>ボックス回収に係る費用（①）</t>
    <rPh sb="4" eb="6">
      <t>カイシュウ</t>
    </rPh>
    <rPh sb="7" eb="8">
      <t>カカ</t>
    </rPh>
    <rPh sb="9" eb="11">
      <t>ヒヨウ</t>
    </rPh>
    <phoneticPr fontId="1"/>
  </si>
  <si>
    <t>ステーション回収に係る費用（②）</t>
    <rPh sb="6" eb="8">
      <t>カイシュウ</t>
    </rPh>
    <rPh sb="9" eb="10">
      <t>カカ</t>
    </rPh>
    <rPh sb="11" eb="13">
      <t>ヒヨウ</t>
    </rPh>
    <phoneticPr fontId="1"/>
  </si>
  <si>
    <t>ピックアップ回収に係る費用（③）</t>
    <rPh sb="6" eb="8">
      <t>カイシュウ</t>
    </rPh>
    <rPh sb="9" eb="10">
      <t>カカ</t>
    </rPh>
    <rPh sb="11" eb="13">
      <t>ヒヨウ</t>
    </rPh>
    <phoneticPr fontId="1"/>
  </si>
  <si>
    <t>集団回収・市民参加型回収に係る費用（④）</t>
    <rPh sb="0" eb="2">
      <t>シュウダン</t>
    </rPh>
    <rPh sb="2" eb="4">
      <t>カイシュウ</t>
    </rPh>
    <rPh sb="5" eb="7">
      <t>シミン</t>
    </rPh>
    <rPh sb="7" eb="9">
      <t>サンカ</t>
    </rPh>
    <rPh sb="9" eb="10">
      <t>ガタ</t>
    </rPh>
    <rPh sb="10" eb="12">
      <t>カイシュウ</t>
    </rPh>
    <rPh sb="13" eb="14">
      <t>カカ</t>
    </rPh>
    <rPh sb="15" eb="17">
      <t>ヒヨウ</t>
    </rPh>
    <phoneticPr fontId="1"/>
  </si>
  <si>
    <t>イベント回収に係る費用（⑤）</t>
    <rPh sb="4" eb="6">
      <t>カイシュウ</t>
    </rPh>
    <rPh sb="7" eb="8">
      <t>カカ</t>
    </rPh>
    <rPh sb="9" eb="11">
      <t>ヒヨウ</t>
    </rPh>
    <phoneticPr fontId="1"/>
  </si>
  <si>
    <t>清掃工場等への持込みに係る費用（⑥）</t>
    <rPh sb="0" eb="2">
      <t>セイソウ</t>
    </rPh>
    <rPh sb="2" eb="4">
      <t>コウジョウ</t>
    </rPh>
    <rPh sb="4" eb="5">
      <t>ナド</t>
    </rPh>
    <rPh sb="7" eb="9">
      <t>モチコ</t>
    </rPh>
    <rPh sb="11" eb="12">
      <t>カカ</t>
    </rPh>
    <rPh sb="13" eb="15">
      <t>ヒヨウ</t>
    </rPh>
    <phoneticPr fontId="1"/>
  </si>
  <si>
    <t>戸別訪問回収に係る費用（⑦）</t>
    <rPh sb="0" eb="2">
      <t>コベツ</t>
    </rPh>
    <rPh sb="2" eb="4">
      <t>ホウモン</t>
    </rPh>
    <rPh sb="4" eb="6">
      <t>カイシュウ</t>
    </rPh>
    <rPh sb="7" eb="8">
      <t>カカ</t>
    </rPh>
    <rPh sb="9" eb="11">
      <t>ヒヨウ</t>
    </rPh>
    <phoneticPr fontId="1"/>
  </si>
  <si>
    <t>埋立処分単価</t>
    <rPh sb="0" eb="2">
      <t>ウメタテ</t>
    </rPh>
    <rPh sb="2" eb="4">
      <t>ショブン</t>
    </rPh>
    <rPh sb="4" eb="6">
      <t>タンカ</t>
    </rPh>
    <phoneticPr fontId="1"/>
  </si>
  <si>
    <t>ｔ</t>
    <phoneticPr fontId="1"/>
  </si>
  <si>
    <t>円/ｔ</t>
    <rPh sb="0" eb="1">
      <t>エン</t>
    </rPh>
    <phoneticPr fontId="1"/>
  </si>
  <si>
    <t>人件費単価</t>
    <rPh sb="0" eb="3">
      <t>ジンケンヒ</t>
    </rPh>
    <rPh sb="3" eb="5">
      <t>タンカ</t>
    </rPh>
    <phoneticPr fontId="1"/>
  </si>
  <si>
    <t>薬剤使用単価</t>
    <rPh sb="0" eb="2">
      <t>ヤクザイ</t>
    </rPh>
    <rPh sb="2" eb="4">
      <t>シヨウ</t>
    </rPh>
    <rPh sb="4" eb="6">
      <t>タンカ</t>
    </rPh>
    <phoneticPr fontId="1"/>
  </si>
  <si>
    <t>項目</t>
    <rPh sb="0" eb="2">
      <t>コウモク</t>
    </rPh>
    <phoneticPr fontId="1"/>
  </si>
  <si>
    <t>単位</t>
    <rPh sb="0" eb="2">
      <t>タンイ</t>
    </rPh>
    <phoneticPr fontId="1"/>
  </si>
  <si>
    <t>出典</t>
    <rPh sb="0" eb="2">
      <t>シュッテン</t>
    </rPh>
    <phoneticPr fontId="1"/>
  </si>
  <si>
    <t>中央環境審議会廃棄物・リサイクル部会小型電気電子機器リサイクル制度及び使用済製品中の有用金属の再生利用にする小委員会（第3回）資料6に基づき作成</t>
    <phoneticPr fontId="1"/>
  </si>
  <si>
    <t>凡例</t>
    <rPh sb="0" eb="2">
      <t>ハンレイ</t>
    </rPh>
    <phoneticPr fontId="1"/>
  </si>
  <si>
    <t>入力するセル</t>
    <rPh sb="0" eb="2">
      <t>ニュウリョク</t>
    </rPh>
    <phoneticPr fontId="1"/>
  </si>
  <si>
    <t>入力または計算結果を表示するセル</t>
    <rPh sb="0" eb="2">
      <t>ニュウリョク</t>
    </rPh>
    <rPh sb="5" eb="7">
      <t>ケイサン</t>
    </rPh>
    <rPh sb="7" eb="9">
      <t>ケッカ</t>
    </rPh>
    <rPh sb="10" eb="12">
      <t>ヒョウジ</t>
    </rPh>
    <phoneticPr fontId="1"/>
  </si>
  <si>
    <t>計算結果を表示するセル（入力不可）</t>
    <rPh sb="0" eb="2">
      <t>ケイサン</t>
    </rPh>
    <rPh sb="2" eb="4">
      <t>ケッカ</t>
    </rPh>
    <rPh sb="5" eb="7">
      <t>ヒョウジ</t>
    </rPh>
    <rPh sb="12" eb="14">
      <t>ニュウリョク</t>
    </rPh>
    <rPh sb="14" eb="16">
      <t>フカ</t>
    </rPh>
    <phoneticPr fontId="1"/>
  </si>
  <si>
    <t>耐用年数</t>
    <rPh sb="0" eb="2">
      <t>タイヨウ</t>
    </rPh>
    <rPh sb="2" eb="4">
      <t>ネンスウ</t>
    </rPh>
    <phoneticPr fontId="1"/>
  </si>
  <si>
    <t>年</t>
    <rPh sb="0" eb="1">
      <t>ネン</t>
    </rPh>
    <phoneticPr fontId="1"/>
  </si>
  <si>
    <t>　してください。</t>
    <phoneticPr fontId="1"/>
  </si>
  <si>
    <t>薬剤A使用単価</t>
    <rPh sb="0" eb="2">
      <t>ヤクザイ</t>
    </rPh>
    <rPh sb="3" eb="5">
      <t>シヨウ</t>
    </rPh>
    <rPh sb="5" eb="7">
      <t>タンカ</t>
    </rPh>
    <phoneticPr fontId="1"/>
  </si>
  <si>
    <t>費用</t>
    <rPh sb="0" eb="2">
      <t>ヒヨウ</t>
    </rPh>
    <phoneticPr fontId="1"/>
  </si>
  <si>
    <t>①小型家電の売却金額を、小型家電リサイクル実施の便益と考えます。</t>
    <phoneticPr fontId="1"/>
  </si>
  <si>
    <t>＜小型家電引渡＞</t>
    <rPh sb="1" eb="3">
      <t>コガタ</t>
    </rPh>
    <rPh sb="3" eb="5">
      <t>カデン</t>
    </rPh>
    <rPh sb="5" eb="7">
      <t>ヒキワタシ</t>
    </rPh>
    <phoneticPr fontId="1"/>
  </si>
  <si>
    <t>引渡量</t>
    <rPh sb="0" eb="2">
      <t>ヒキワタシ</t>
    </rPh>
    <rPh sb="2" eb="3">
      <t>リョウ</t>
    </rPh>
    <phoneticPr fontId="1"/>
  </si>
  <si>
    <t>引渡単価</t>
    <rPh sb="0" eb="2">
      <t>ヒキワタシ</t>
    </rPh>
    <rPh sb="2" eb="4">
      <t>タンカ</t>
    </rPh>
    <phoneticPr fontId="1"/>
  </si>
  <si>
    <t>引渡品目名</t>
    <rPh sb="0" eb="2">
      <t>ヒキワタシ</t>
    </rPh>
    <rPh sb="2" eb="4">
      <t>ヒンモク</t>
    </rPh>
    <rPh sb="4" eb="5">
      <t>メイ</t>
    </rPh>
    <phoneticPr fontId="1"/>
  </si>
  <si>
    <t>　引渡品目ごとに、品目名をB列、引渡量をC列、引渡単価をD列に入力ください。</t>
    <rPh sb="1" eb="3">
      <t>ヒキワタシ</t>
    </rPh>
    <rPh sb="3" eb="5">
      <t>ヒンモク</t>
    </rPh>
    <rPh sb="9" eb="11">
      <t>ヒンモク</t>
    </rPh>
    <rPh sb="11" eb="12">
      <t>メイ</t>
    </rPh>
    <rPh sb="14" eb="15">
      <t>レツ</t>
    </rPh>
    <rPh sb="16" eb="18">
      <t>ヒキワタシ</t>
    </rPh>
    <rPh sb="18" eb="19">
      <t>リョウ</t>
    </rPh>
    <rPh sb="21" eb="22">
      <t>レツ</t>
    </rPh>
    <rPh sb="23" eb="25">
      <t>ヒキワタシ</t>
    </rPh>
    <rPh sb="25" eb="27">
      <t>タンカ</t>
    </rPh>
    <rPh sb="29" eb="30">
      <t>レツ</t>
    </rPh>
    <rPh sb="31" eb="33">
      <t>ニュウリョク</t>
    </rPh>
    <phoneticPr fontId="1"/>
  </si>
  <si>
    <t>　 委託：1年間あたりの委託費用を、C15に入力ください。</t>
    <rPh sb="2" eb="4">
      <t>イタク</t>
    </rPh>
    <rPh sb="6" eb="7">
      <t>ネン</t>
    </rPh>
    <rPh sb="7" eb="8">
      <t>アイダ</t>
    </rPh>
    <rPh sb="12" eb="14">
      <t>イタク</t>
    </rPh>
    <rPh sb="14" eb="16">
      <t>ヒヨウ</t>
    </rPh>
    <rPh sb="22" eb="24">
      <t>ニュウリョク</t>
    </rPh>
    <phoneticPr fontId="1"/>
  </si>
  <si>
    <t>　 委託：1年間あたりの委託費用を、C18に入力ください。</t>
    <rPh sb="2" eb="4">
      <t>イタク</t>
    </rPh>
    <rPh sb="6" eb="7">
      <t>ネン</t>
    </rPh>
    <rPh sb="7" eb="8">
      <t>アイダ</t>
    </rPh>
    <rPh sb="12" eb="14">
      <t>イタク</t>
    </rPh>
    <rPh sb="14" eb="16">
      <t>ヒヨウ</t>
    </rPh>
    <rPh sb="22" eb="24">
      <t>ニュウリョク</t>
    </rPh>
    <phoneticPr fontId="1"/>
  </si>
  <si>
    <t>●小型家電引渡量・引渡単価（②）</t>
    <rPh sb="1" eb="3">
      <t>コガタ</t>
    </rPh>
    <rPh sb="3" eb="5">
      <t>カデン</t>
    </rPh>
    <rPh sb="5" eb="7">
      <t>ヒキワタシ</t>
    </rPh>
    <rPh sb="7" eb="8">
      <t>リョウ</t>
    </rPh>
    <rPh sb="9" eb="11">
      <t>ヒキワタシ</t>
    </rPh>
    <rPh sb="11" eb="13">
      <t>タンカ</t>
    </rPh>
    <phoneticPr fontId="1"/>
  </si>
  <si>
    <t>●小型家電売却量・売却単価（①）</t>
    <rPh sb="1" eb="3">
      <t>コガタ</t>
    </rPh>
    <rPh sb="3" eb="5">
      <t>カデン</t>
    </rPh>
    <phoneticPr fontId="1"/>
  </si>
  <si>
    <t>引渡費用</t>
    <rPh sb="0" eb="2">
      <t>ヒキワタシ</t>
    </rPh>
    <rPh sb="2" eb="4">
      <t>ヒヨウ</t>
    </rPh>
    <phoneticPr fontId="1"/>
  </si>
  <si>
    <t>　売却品目ごとに、品目名をB列、売却量をC列、売却単価をD列に入力ください。</t>
    <rPh sb="1" eb="3">
      <t>バイキャク</t>
    </rPh>
    <rPh sb="3" eb="5">
      <t>ヒンモク</t>
    </rPh>
    <rPh sb="9" eb="11">
      <t>ヒンモク</t>
    </rPh>
    <rPh sb="11" eb="12">
      <t>メイ</t>
    </rPh>
    <rPh sb="14" eb="15">
      <t>レツ</t>
    </rPh>
    <rPh sb="16" eb="18">
      <t>バイキャク</t>
    </rPh>
    <rPh sb="18" eb="19">
      <t>リョウ</t>
    </rPh>
    <rPh sb="21" eb="22">
      <t>レツ</t>
    </rPh>
    <rPh sb="23" eb="25">
      <t>バイキャク</t>
    </rPh>
    <rPh sb="25" eb="27">
      <t>タンカ</t>
    </rPh>
    <rPh sb="29" eb="30">
      <t>レツ</t>
    </rPh>
    <rPh sb="31" eb="33">
      <t>ニュウリョク</t>
    </rPh>
    <phoneticPr fontId="1"/>
  </si>
  <si>
    <t>　売却単価については、プラスの単価を入力してください。</t>
    <rPh sb="1" eb="3">
      <t>バイキャク</t>
    </rPh>
    <rPh sb="3" eb="5">
      <t>タンカ</t>
    </rPh>
    <rPh sb="15" eb="17">
      <t>タンカ</t>
    </rPh>
    <rPh sb="18" eb="20">
      <t>ニュウリョク</t>
    </rPh>
    <phoneticPr fontId="1"/>
  </si>
  <si>
    <t>②小型家電の引渡費用を、小型家電リサイクル実施の費用と考えます。</t>
    <rPh sb="6" eb="8">
      <t>ヒキワタシ</t>
    </rPh>
    <rPh sb="8" eb="10">
      <t>ヒヨウ</t>
    </rPh>
    <rPh sb="24" eb="26">
      <t>ヒヨウ</t>
    </rPh>
    <phoneticPr fontId="1"/>
  </si>
  <si>
    <r>
      <t>・</t>
    </r>
    <r>
      <rPr>
        <u/>
        <sz val="11"/>
        <color theme="1"/>
        <rFont val="ＭＳ Ｐゴシック"/>
        <family val="3"/>
        <charset val="128"/>
        <scheme val="minor"/>
      </rPr>
      <t>【小型家電を有償引渡している場合（お金をもらって引渡）】</t>
    </r>
    <r>
      <rPr>
        <sz val="11"/>
        <color theme="1"/>
        <rFont val="ＭＳ Ｐゴシック"/>
        <family val="2"/>
        <charset val="128"/>
        <scheme val="minor"/>
      </rPr>
      <t>小型家電引渡に係る品目名、引渡量、単価を入力してください。</t>
    </r>
    <rPh sb="2" eb="4">
      <t>コガタ</t>
    </rPh>
    <rPh sb="4" eb="6">
      <t>カデン</t>
    </rPh>
    <rPh sb="7" eb="9">
      <t>ユウショウ</t>
    </rPh>
    <rPh sb="9" eb="11">
      <t>ヒキワタシ</t>
    </rPh>
    <rPh sb="15" eb="17">
      <t>バアイ</t>
    </rPh>
    <rPh sb="19" eb="20">
      <t>カネ</t>
    </rPh>
    <rPh sb="25" eb="27">
      <t>ヒキワタシ</t>
    </rPh>
    <rPh sb="29" eb="31">
      <t>コガタ</t>
    </rPh>
    <rPh sb="31" eb="33">
      <t>カデン</t>
    </rPh>
    <rPh sb="33" eb="35">
      <t>ヒキワタシ</t>
    </rPh>
    <rPh sb="36" eb="37">
      <t>カカ</t>
    </rPh>
    <rPh sb="38" eb="40">
      <t>ヒンモク</t>
    </rPh>
    <rPh sb="40" eb="41">
      <t>メイ</t>
    </rPh>
    <rPh sb="42" eb="44">
      <t>ヒキワタシ</t>
    </rPh>
    <rPh sb="44" eb="45">
      <t>リョウ</t>
    </rPh>
    <rPh sb="46" eb="48">
      <t>タンカ</t>
    </rPh>
    <rPh sb="49" eb="51">
      <t>ニュウリョク</t>
    </rPh>
    <phoneticPr fontId="1"/>
  </si>
  <si>
    <r>
      <t>・</t>
    </r>
    <r>
      <rPr>
        <u/>
        <sz val="11"/>
        <color theme="1"/>
        <rFont val="ＭＳ Ｐゴシック"/>
        <family val="3"/>
        <charset val="128"/>
        <scheme val="minor"/>
      </rPr>
      <t>【小型家電を逆有償引渡している場合（お金を払って引渡）】</t>
    </r>
    <r>
      <rPr>
        <sz val="11"/>
        <color theme="1"/>
        <rFont val="ＭＳ Ｐゴシック"/>
        <family val="2"/>
        <charset val="128"/>
        <scheme val="minor"/>
      </rPr>
      <t>小型家電引渡に係る品目名、引渡量、単価を入力してください。</t>
    </r>
    <rPh sb="2" eb="4">
      <t>コガタ</t>
    </rPh>
    <rPh sb="4" eb="6">
      <t>カデン</t>
    </rPh>
    <rPh sb="7" eb="8">
      <t>ギャク</t>
    </rPh>
    <rPh sb="8" eb="10">
      <t>ユウショウ</t>
    </rPh>
    <rPh sb="10" eb="12">
      <t>ヒキワタシ</t>
    </rPh>
    <rPh sb="16" eb="18">
      <t>バアイ</t>
    </rPh>
    <rPh sb="20" eb="21">
      <t>カネ</t>
    </rPh>
    <rPh sb="22" eb="23">
      <t>ハラ</t>
    </rPh>
    <rPh sb="25" eb="27">
      <t>ヒキワタシ</t>
    </rPh>
    <rPh sb="29" eb="31">
      <t>コガタ</t>
    </rPh>
    <rPh sb="31" eb="33">
      <t>カデン</t>
    </rPh>
    <rPh sb="33" eb="35">
      <t>ヒキワタシ</t>
    </rPh>
    <rPh sb="36" eb="37">
      <t>カカ</t>
    </rPh>
    <rPh sb="38" eb="40">
      <t>ヒンモク</t>
    </rPh>
    <rPh sb="40" eb="41">
      <t>メイ</t>
    </rPh>
    <rPh sb="42" eb="44">
      <t>ヒキワタシ</t>
    </rPh>
    <rPh sb="44" eb="45">
      <t>リョウ</t>
    </rPh>
    <rPh sb="46" eb="48">
      <t>タンカ</t>
    </rPh>
    <rPh sb="49" eb="51">
      <t>ニュウリョク</t>
    </rPh>
    <phoneticPr fontId="1"/>
  </si>
  <si>
    <t>http://www.twin-stars.co.jp/8_trashbox_kogatakadenkaisyuboc-t3.html</t>
    <phoneticPr fontId="1"/>
  </si>
  <si>
    <t>http://www.twin-stars.co.jp/8_trashbox_koden-recyclebox.html</t>
    <phoneticPr fontId="1"/>
  </si>
  <si>
    <t>ボックス単価例①</t>
    <rPh sb="4" eb="6">
      <t>タンカ</t>
    </rPh>
    <rPh sb="6" eb="7">
      <t>レイ</t>
    </rPh>
    <phoneticPr fontId="1"/>
  </si>
  <si>
    <t>ボックス単価例②</t>
    <rPh sb="4" eb="6">
      <t>タンカ</t>
    </rPh>
    <rPh sb="6" eb="7">
      <t>レイ</t>
    </rPh>
    <phoneticPr fontId="1"/>
  </si>
  <si>
    <t>円/人・年</t>
    <rPh sb="0" eb="1">
      <t>エン</t>
    </rPh>
    <rPh sb="2" eb="3">
      <t>ヒト</t>
    </rPh>
    <rPh sb="4" eb="5">
      <t>ネン</t>
    </rPh>
    <phoneticPr fontId="1"/>
  </si>
  <si>
    <t>民間の廃棄物処理業者の給与額、年間賞与、その他特別給与額の合計（平成26年賃金構造基本統計調査、Ｒ８８廃棄物処理業、年齢階級別きまって支給する現金給与額、所定内給与額及び年間賞与その他特別給与額）</t>
    <phoneticPr fontId="1"/>
  </si>
  <si>
    <t>ステーション回収</t>
    <rPh sb="6" eb="8">
      <t>カイシュウ</t>
    </rPh>
    <phoneticPr fontId="1"/>
  </si>
  <si>
    <t>・ステーション回収での小型家電回収量を入力してください。</t>
    <rPh sb="7" eb="9">
      <t>カイシュウ</t>
    </rPh>
    <rPh sb="11" eb="13">
      <t>コガタ</t>
    </rPh>
    <rPh sb="13" eb="15">
      <t>カデン</t>
    </rPh>
    <rPh sb="15" eb="17">
      <t>カイシュウ</t>
    </rPh>
    <rPh sb="17" eb="18">
      <t>リョウ</t>
    </rPh>
    <rPh sb="19" eb="21">
      <t>ニュウリョク</t>
    </rPh>
    <phoneticPr fontId="1"/>
  </si>
  <si>
    <t>●ステーション回収量（①）</t>
    <rPh sb="7" eb="9">
      <t>カイシュウ</t>
    </rPh>
    <rPh sb="9" eb="10">
      <t>リョウ</t>
    </rPh>
    <phoneticPr fontId="1"/>
  </si>
  <si>
    <t>ステーション回収量</t>
    <rPh sb="6" eb="8">
      <t>カイシュウ</t>
    </rPh>
    <rPh sb="8" eb="9">
      <t>リョウ</t>
    </rPh>
    <phoneticPr fontId="1"/>
  </si>
  <si>
    <t>＜ステーション回収にかかる費用＞</t>
    <rPh sb="7" eb="9">
      <t>カイシュウ</t>
    </rPh>
    <rPh sb="13" eb="15">
      <t>ヒヨウ</t>
    </rPh>
    <phoneticPr fontId="1"/>
  </si>
  <si>
    <t>・ステーション回収にかかる費用を入力してください。</t>
    <rPh sb="7" eb="9">
      <t>カイシュウ</t>
    </rPh>
    <rPh sb="13" eb="15">
      <t>ヒヨウ</t>
    </rPh>
    <rPh sb="16" eb="18">
      <t>ニュウリョク</t>
    </rPh>
    <phoneticPr fontId="1"/>
  </si>
  <si>
    <t>●ステーション回収にかかる合計費用</t>
    <rPh sb="7" eb="9">
      <t>カイシュウ</t>
    </rPh>
    <rPh sb="13" eb="15">
      <t>ゴウケイ</t>
    </rPh>
    <rPh sb="15" eb="17">
      <t>ヒヨウ</t>
    </rPh>
    <phoneticPr fontId="1"/>
  </si>
  <si>
    <t>●ステーションに係る物品費（②）</t>
    <rPh sb="8" eb="9">
      <t>カカ</t>
    </rPh>
    <rPh sb="10" eb="12">
      <t>ブッピン</t>
    </rPh>
    <rPh sb="12" eb="13">
      <t>ヒ</t>
    </rPh>
    <phoneticPr fontId="1"/>
  </si>
  <si>
    <t>合計費用（⑤）</t>
    <rPh sb="0" eb="2">
      <t>ゴウケイ</t>
    </rPh>
    <rPh sb="2" eb="4">
      <t>ヒヨウ</t>
    </rPh>
    <phoneticPr fontId="1"/>
  </si>
  <si>
    <t>1kgあたり費用（⑥）</t>
    <rPh sb="6" eb="8">
      <t>ヒヨウ</t>
    </rPh>
    <phoneticPr fontId="1"/>
  </si>
  <si>
    <t>⑤＝②+③+④</t>
    <phoneticPr fontId="1"/>
  </si>
  <si>
    <t>⑥＝⑤/①</t>
    <phoneticPr fontId="1"/>
  </si>
  <si>
    <t>・団体への奨励金を入力してください。</t>
    <rPh sb="1" eb="3">
      <t>ダンタイ</t>
    </rPh>
    <rPh sb="5" eb="8">
      <t>ショウレイキン</t>
    </rPh>
    <rPh sb="9" eb="11">
      <t>ニュウリョク</t>
    </rPh>
    <phoneticPr fontId="1"/>
  </si>
  <si>
    <t>集団回収・市民参加型回収</t>
    <rPh sb="10" eb="12">
      <t>カイシュウ</t>
    </rPh>
    <phoneticPr fontId="1"/>
  </si>
  <si>
    <t>・集団回収・市民参加型回収での小型家電回収量を入力してください。</t>
    <rPh sb="11" eb="13">
      <t>カイシュウ</t>
    </rPh>
    <rPh sb="15" eb="17">
      <t>コガタ</t>
    </rPh>
    <rPh sb="17" eb="19">
      <t>カデン</t>
    </rPh>
    <rPh sb="19" eb="21">
      <t>カイシュウ</t>
    </rPh>
    <rPh sb="21" eb="22">
      <t>リョウ</t>
    </rPh>
    <rPh sb="23" eb="25">
      <t>ニュウリョク</t>
    </rPh>
    <phoneticPr fontId="1"/>
  </si>
  <si>
    <t>●集団回収・市民参加型回収量（①）</t>
    <rPh sb="11" eb="13">
      <t>カイシュウ</t>
    </rPh>
    <rPh sb="13" eb="14">
      <t>リョウ</t>
    </rPh>
    <phoneticPr fontId="1"/>
  </si>
  <si>
    <t>集団回収・市民参加型回収量</t>
    <rPh sb="10" eb="12">
      <t>カイシュウ</t>
    </rPh>
    <rPh sb="12" eb="13">
      <t>リョウ</t>
    </rPh>
    <phoneticPr fontId="1"/>
  </si>
  <si>
    <t>＜集団回収・市民参加型回収にかかる費用＞</t>
    <rPh sb="11" eb="13">
      <t>カイシュウ</t>
    </rPh>
    <rPh sb="17" eb="19">
      <t>ヒヨウ</t>
    </rPh>
    <phoneticPr fontId="1"/>
  </si>
  <si>
    <t>●集団回収・市民参加型回収にかかる合計費用</t>
    <rPh sb="11" eb="13">
      <t>カイシュウ</t>
    </rPh>
    <rPh sb="17" eb="19">
      <t>ゴウケイ</t>
    </rPh>
    <rPh sb="19" eb="21">
      <t>ヒヨウ</t>
    </rPh>
    <phoneticPr fontId="1"/>
  </si>
  <si>
    <t>●団体への奨励金（②）</t>
    <rPh sb="1" eb="3">
      <t>ダンタイ</t>
    </rPh>
    <rPh sb="5" eb="8">
      <t>ショウレイキン</t>
    </rPh>
    <phoneticPr fontId="1"/>
  </si>
  <si>
    <t>団体への奨励金</t>
    <rPh sb="0" eb="2">
      <t>ダンタイ</t>
    </rPh>
    <rPh sb="4" eb="7">
      <t>ショウレイキン</t>
    </rPh>
    <phoneticPr fontId="1"/>
  </si>
  <si>
    <t>イベント回収</t>
    <rPh sb="4" eb="6">
      <t>カイシュウ</t>
    </rPh>
    <phoneticPr fontId="1"/>
  </si>
  <si>
    <t>・イベント回収での小型家電回収量を入力してください。</t>
    <rPh sb="5" eb="7">
      <t>カイシュウ</t>
    </rPh>
    <rPh sb="9" eb="11">
      <t>コガタ</t>
    </rPh>
    <rPh sb="11" eb="13">
      <t>カデン</t>
    </rPh>
    <rPh sb="13" eb="15">
      <t>カイシュウ</t>
    </rPh>
    <rPh sb="15" eb="16">
      <t>リョウ</t>
    </rPh>
    <rPh sb="17" eb="19">
      <t>ニュウリョク</t>
    </rPh>
    <phoneticPr fontId="1"/>
  </si>
  <si>
    <t>●イベント回収量（①）</t>
    <rPh sb="5" eb="7">
      <t>カイシュウ</t>
    </rPh>
    <rPh sb="7" eb="8">
      <t>リョウ</t>
    </rPh>
    <phoneticPr fontId="1"/>
  </si>
  <si>
    <t>イベント回収量</t>
    <rPh sb="4" eb="6">
      <t>カイシュウ</t>
    </rPh>
    <rPh sb="6" eb="7">
      <t>リョウ</t>
    </rPh>
    <phoneticPr fontId="1"/>
  </si>
  <si>
    <t>＜イベント回収にかかる費用＞</t>
    <rPh sb="5" eb="7">
      <t>カイシュウ</t>
    </rPh>
    <rPh sb="11" eb="13">
      <t>ヒヨウ</t>
    </rPh>
    <phoneticPr fontId="1"/>
  </si>
  <si>
    <t>・イベント回収にかかる費用を入力してください。</t>
    <rPh sb="5" eb="7">
      <t>カイシュウ</t>
    </rPh>
    <rPh sb="11" eb="13">
      <t>ヒヨウ</t>
    </rPh>
    <rPh sb="14" eb="16">
      <t>ニュウリョク</t>
    </rPh>
    <phoneticPr fontId="1"/>
  </si>
  <si>
    <t>●イベント費用（②）</t>
    <rPh sb="5" eb="7">
      <t>ヒヨウ</t>
    </rPh>
    <phoneticPr fontId="1"/>
  </si>
  <si>
    <t>イベント費用</t>
    <rPh sb="4" eb="6">
      <t>ヒヨウ</t>
    </rPh>
    <phoneticPr fontId="1"/>
  </si>
  <si>
    <t>●イベント回収にかかる合計費用</t>
    <rPh sb="5" eb="7">
      <t>カイシュウ</t>
    </rPh>
    <rPh sb="11" eb="13">
      <t>ゴウケイ</t>
    </rPh>
    <rPh sb="13" eb="15">
      <t>ヒヨウ</t>
    </rPh>
    <phoneticPr fontId="1"/>
  </si>
  <si>
    <t>回数</t>
    <rPh sb="0" eb="2">
      <t>カイスウ</t>
    </rPh>
    <phoneticPr fontId="1"/>
  </si>
  <si>
    <t>回</t>
    <rPh sb="0" eb="1">
      <t>カイ</t>
    </rPh>
    <phoneticPr fontId="1"/>
  </si>
  <si>
    <t>円/回</t>
    <rPh sb="0" eb="1">
      <t>エン</t>
    </rPh>
    <rPh sb="2" eb="3">
      <t>カイ</t>
    </rPh>
    <phoneticPr fontId="1"/>
  </si>
  <si>
    <t>清掃工場等への持込み</t>
    <rPh sb="0" eb="2">
      <t>セイソウ</t>
    </rPh>
    <rPh sb="2" eb="4">
      <t>コウジョウ</t>
    </rPh>
    <rPh sb="4" eb="5">
      <t>ナド</t>
    </rPh>
    <rPh sb="7" eb="9">
      <t>モチコ</t>
    </rPh>
    <phoneticPr fontId="1"/>
  </si>
  <si>
    <t>・清掃工場等への持込みでの小型家電回収量を入力してください。</t>
    <rPh sb="13" eb="15">
      <t>コガタ</t>
    </rPh>
    <rPh sb="15" eb="17">
      <t>カデン</t>
    </rPh>
    <rPh sb="17" eb="19">
      <t>カイシュウ</t>
    </rPh>
    <rPh sb="19" eb="20">
      <t>リョウ</t>
    </rPh>
    <rPh sb="21" eb="23">
      <t>ニュウリョク</t>
    </rPh>
    <phoneticPr fontId="1"/>
  </si>
  <si>
    <t>●清掃工場等への持込み量（①）</t>
    <rPh sb="11" eb="12">
      <t>リョウ</t>
    </rPh>
    <phoneticPr fontId="1"/>
  </si>
  <si>
    <t>清掃工場等への持込み量</t>
    <rPh sb="10" eb="11">
      <t>リョウ</t>
    </rPh>
    <phoneticPr fontId="1"/>
  </si>
  <si>
    <t>＜清掃工場等への持込みにかかる費用＞</t>
    <rPh sb="15" eb="17">
      <t>ヒヨウ</t>
    </rPh>
    <phoneticPr fontId="1"/>
  </si>
  <si>
    <t>・清掃工場等への持込みにかかる費用を入力してください。</t>
    <rPh sb="15" eb="17">
      <t>ヒヨウ</t>
    </rPh>
    <rPh sb="18" eb="20">
      <t>ニュウリョク</t>
    </rPh>
    <phoneticPr fontId="1"/>
  </si>
  <si>
    <t>●清掃工場等への持込みにかかる合計費用</t>
    <rPh sb="15" eb="17">
      <t>ゴウケイ</t>
    </rPh>
    <rPh sb="17" eb="19">
      <t>ヒヨウ</t>
    </rPh>
    <phoneticPr fontId="1"/>
  </si>
  <si>
    <t>●清掃工場での作業に係る人件費（②）</t>
    <rPh sb="1" eb="3">
      <t>セイソウ</t>
    </rPh>
    <rPh sb="3" eb="5">
      <t>コウジョウ</t>
    </rPh>
    <rPh sb="7" eb="9">
      <t>サギョウ</t>
    </rPh>
    <rPh sb="10" eb="11">
      <t>カカ</t>
    </rPh>
    <rPh sb="12" eb="15">
      <t>ジンケンヒ</t>
    </rPh>
    <phoneticPr fontId="1"/>
  </si>
  <si>
    <t>戸別訪問回収</t>
    <rPh sb="4" eb="6">
      <t>カイシュウ</t>
    </rPh>
    <phoneticPr fontId="1"/>
  </si>
  <si>
    <t>・戸別訪問回収での小型家電回収量を入力してください。</t>
    <rPh sb="5" eb="7">
      <t>カイシュウ</t>
    </rPh>
    <rPh sb="9" eb="11">
      <t>コガタ</t>
    </rPh>
    <rPh sb="11" eb="13">
      <t>カデン</t>
    </rPh>
    <rPh sb="13" eb="15">
      <t>カイシュウ</t>
    </rPh>
    <rPh sb="15" eb="16">
      <t>リョウ</t>
    </rPh>
    <rPh sb="17" eb="19">
      <t>ニュウリョク</t>
    </rPh>
    <phoneticPr fontId="1"/>
  </si>
  <si>
    <t>●戸別訪問回収量（①）</t>
    <rPh sb="5" eb="7">
      <t>カイシュウ</t>
    </rPh>
    <rPh sb="7" eb="8">
      <t>リョウ</t>
    </rPh>
    <phoneticPr fontId="1"/>
  </si>
  <si>
    <t>戸別訪問回収量</t>
    <rPh sb="4" eb="6">
      <t>カイシュウ</t>
    </rPh>
    <rPh sb="6" eb="7">
      <t>リョウ</t>
    </rPh>
    <phoneticPr fontId="1"/>
  </si>
  <si>
    <t>＜戸別訪問回収にかかる費用＞</t>
    <rPh sb="5" eb="7">
      <t>カイシュウ</t>
    </rPh>
    <rPh sb="11" eb="13">
      <t>ヒヨウ</t>
    </rPh>
    <phoneticPr fontId="1"/>
  </si>
  <si>
    <t>・戸別訪問回収にかかる費用を入力してください。</t>
    <rPh sb="5" eb="7">
      <t>カイシュウ</t>
    </rPh>
    <rPh sb="11" eb="13">
      <t>ヒヨウ</t>
    </rPh>
    <rPh sb="14" eb="16">
      <t>ニュウリョク</t>
    </rPh>
    <phoneticPr fontId="1"/>
  </si>
  <si>
    <t>●戸別訪問回収にかかる合計費用</t>
    <rPh sb="5" eb="7">
      <t>カイシュウ</t>
    </rPh>
    <rPh sb="11" eb="13">
      <t>ゴウケイ</t>
    </rPh>
    <rPh sb="13" eb="15">
      <t>ヒヨウ</t>
    </rPh>
    <phoneticPr fontId="1"/>
  </si>
  <si>
    <t>●戸別訪問回収に係る収集運搬費用（②）</t>
    <rPh sb="1" eb="3">
      <t>コベツ</t>
    </rPh>
    <rPh sb="3" eb="5">
      <t>ホウモン</t>
    </rPh>
    <rPh sb="5" eb="7">
      <t>カイシュウ</t>
    </rPh>
    <rPh sb="8" eb="9">
      <t>カカ</t>
    </rPh>
    <rPh sb="10" eb="12">
      <t>シュウシュウ</t>
    </rPh>
    <rPh sb="12" eb="14">
      <t>ウンパン</t>
    </rPh>
    <rPh sb="14" eb="16">
      <t>ヒヨウ</t>
    </rPh>
    <phoneticPr fontId="1"/>
  </si>
  <si>
    <t>　　※混載している場合は、小型家電の回収重量・容量等に応じた割合を乗じて下さい。</t>
    <rPh sb="3" eb="5">
      <t>コンサイ</t>
    </rPh>
    <rPh sb="9" eb="11">
      <t>バアイ</t>
    </rPh>
    <rPh sb="13" eb="15">
      <t>コガタ</t>
    </rPh>
    <rPh sb="15" eb="17">
      <t>カデン</t>
    </rPh>
    <rPh sb="18" eb="20">
      <t>カイシュウ</t>
    </rPh>
    <rPh sb="20" eb="22">
      <t>ジュウリョウ</t>
    </rPh>
    <rPh sb="23" eb="25">
      <t>ヨウリョウ</t>
    </rPh>
    <rPh sb="25" eb="26">
      <t>ナド</t>
    </rPh>
    <rPh sb="27" eb="28">
      <t>オウ</t>
    </rPh>
    <rPh sb="30" eb="32">
      <t>ワリアイ</t>
    </rPh>
    <rPh sb="33" eb="34">
      <t>ジョウ</t>
    </rPh>
    <rPh sb="36" eb="37">
      <t>クダ</t>
    </rPh>
    <phoneticPr fontId="1"/>
  </si>
  <si>
    <t>小型家電引渡等</t>
    <rPh sb="0" eb="2">
      <t>コガタ</t>
    </rPh>
    <rPh sb="2" eb="4">
      <t>カデン</t>
    </rPh>
    <rPh sb="4" eb="6">
      <t>ヒキワタシ</t>
    </rPh>
    <rPh sb="6" eb="7">
      <t>ナド</t>
    </rPh>
    <phoneticPr fontId="1"/>
  </si>
  <si>
    <t>シート名</t>
    <rPh sb="3" eb="4">
      <t>メイ</t>
    </rPh>
    <phoneticPr fontId="1"/>
  </si>
  <si>
    <t>シートの具体的な内容</t>
    <rPh sb="4" eb="7">
      <t>グタイテキ</t>
    </rPh>
    <rPh sb="8" eb="10">
      <t>ナイヨウ</t>
    </rPh>
    <phoneticPr fontId="1"/>
  </si>
  <si>
    <t>入力の必要性</t>
    <rPh sb="0" eb="2">
      <t>ニュウリョク</t>
    </rPh>
    <rPh sb="3" eb="6">
      <t>ヒツヨウセイ</t>
    </rPh>
    <phoneticPr fontId="1"/>
  </si>
  <si>
    <t>なし</t>
    <phoneticPr fontId="1"/>
  </si>
  <si>
    <t>該当する場合必要</t>
    <rPh sb="0" eb="2">
      <t>ガイトウ</t>
    </rPh>
    <rPh sb="4" eb="6">
      <t>バアイ</t>
    </rPh>
    <rPh sb="6" eb="8">
      <t>ヒツヨウ</t>
    </rPh>
    <phoneticPr fontId="1"/>
  </si>
  <si>
    <t>ボックス回収を実施している場合、ボックス回収による回収量、回収に係る費用を入力してください。</t>
    <rPh sb="4" eb="6">
      <t>カイシュウ</t>
    </rPh>
    <rPh sb="7" eb="9">
      <t>ジッシ</t>
    </rPh>
    <rPh sb="13" eb="15">
      <t>バアイ</t>
    </rPh>
    <rPh sb="20" eb="22">
      <t>カイシュウ</t>
    </rPh>
    <rPh sb="25" eb="27">
      <t>カイシュウ</t>
    </rPh>
    <rPh sb="27" eb="28">
      <t>リョウ</t>
    </rPh>
    <rPh sb="29" eb="31">
      <t>カイシュウ</t>
    </rPh>
    <rPh sb="32" eb="33">
      <t>カカ</t>
    </rPh>
    <rPh sb="34" eb="36">
      <t>ヒヨウ</t>
    </rPh>
    <rPh sb="37" eb="39">
      <t>ニュウリョク</t>
    </rPh>
    <phoneticPr fontId="1"/>
  </si>
  <si>
    <t>ステーション回収を実施している場合、ステーション回収による回収量、回収に係る費用を入力してください。</t>
    <rPh sb="6" eb="8">
      <t>カイシュウ</t>
    </rPh>
    <rPh sb="9" eb="11">
      <t>ジッシ</t>
    </rPh>
    <rPh sb="15" eb="17">
      <t>バアイ</t>
    </rPh>
    <rPh sb="24" eb="26">
      <t>カイシュウ</t>
    </rPh>
    <rPh sb="29" eb="31">
      <t>カイシュウ</t>
    </rPh>
    <rPh sb="31" eb="32">
      <t>リョウ</t>
    </rPh>
    <rPh sb="33" eb="35">
      <t>カイシュウ</t>
    </rPh>
    <rPh sb="36" eb="37">
      <t>カカ</t>
    </rPh>
    <rPh sb="38" eb="40">
      <t>ヒヨウ</t>
    </rPh>
    <rPh sb="41" eb="43">
      <t>ニュウリョク</t>
    </rPh>
    <phoneticPr fontId="1"/>
  </si>
  <si>
    <t>ピックアップ回収を実施している場合、ピックアップ回収による回収量、回収に係る費用を入力してください。</t>
    <rPh sb="9" eb="11">
      <t>ジッシ</t>
    </rPh>
    <rPh sb="15" eb="17">
      <t>バアイ</t>
    </rPh>
    <rPh sb="24" eb="26">
      <t>カイシュウ</t>
    </rPh>
    <rPh sb="29" eb="31">
      <t>カイシュウ</t>
    </rPh>
    <rPh sb="31" eb="32">
      <t>リョウ</t>
    </rPh>
    <rPh sb="33" eb="35">
      <t>カイシュウ</t>
    </rPh>
    <rPh sb="36" eb="37">
      <t>カカ</t>
    </rPh>
    <rPh sb="38" eb="40">
      <t>ヒヨウ</t>
    </rPh>
    <rPh sb="41" eb="43">
      <t>ニュウリョク</t>
    </rPh>
    <phoneticPr fontId="1"/>
  </si>
  <si>
    <t>清掃工業等への持込みを実施している場合、清掃工業等への持込みによる回収量、回収に係る費用を入力してください。</t>
    <rPh sb="0" eb="2">
      <t>セイソウ</t>
    </rPh>
    <rPh sb="2" eb="4">
      <t>コウギョウ</t>
    </rPh>
    <rPh sb="4" eb="5">
      <t>トウ</t>
    </rPh>
    <rPh sb="7" eb="9">
      <t>モチコ</t>
    </rPh>
    <rPh sb="11" eb="13">
      <t>ジッシ</t>
    </rPh>
    <rPh sb="17" eb="19">
      <t>バアイ</t>
    </rPh>
    <rPh sb="20" eb="22">
      <t>セイソウ</t>
    </rPh>
    <rPh sb="22" eb="24">
      <t>コウギョウ</t>
    </rPh>
    <rPh sb="24" eb="25">
      <t>トウ</t>
    </rPh>
    <rPh sb="27" eb="29">
      <t>モチコ</t>
    </rPh>
    <rPh sb="33" eb="35">
      <t>カイシュウ</t>
    </rPh>
    <rPh sb="35" eb="36">
      <t>リョウ</t>
    </rPh>
    <rPh sb="37" eb="39">
      <t>カイシュウ</t>
    </rPh>
    <rPh sb="40" eb="41">
      <t>カカ</t>
    </rPh>
    <rPh sb="42" eb="44">
      <t>ヒヨウ</t>
    </rPh>
    <rPh sb="45" eb="47">
      <t>ニュウリョク</t>
    </rPh>
    <phoneticPr fontId="1"/>
  </si>
  <si>
    <t>戸別訪問回収を実施している場合、戸別訪問回収による回収量、回収に係る費用を入力してください。</t>
    <rPh sb="4" eb="6">
      <t>カイシュウ</t>
    </rPh>
    <rPh sb="7" eb="9">
      <t>ジッシ</t>
    </rPh>
    <rPh sb="13" eb="15">
      <t>バアイ</t>
    </rPh>
    <rPh sb="20" eb="22">
      <t>カイシュウ</t>
    </rPh>
    <rPh sb="25" eb="27">
      <t>カイシュウ</t>
    </rPh>
    <rPh sb="27" eb="28">
      <t>リョウ</t>
    </rPh>
    <rPh sb="29" eb="31">
      <t>カイシュウ</t>
    </rPh>
    <rPh sb="32" eb="33">
      <t>カカ</t>
    </rPh>
    <rPh sb="34" eb="36">
      <t>ヒヨウ</t>
    </rPh>
    <rPh sb="37" eb="39">
      <t>ニュウリョク</t>
    </rPh>
    <phoneticPr fontId="1"/>
  </si>
  <si>
    <t>イベント回収を実施している場合、イベント回収による回収量、回収に係る費用を入力してください。</t>
    <rPh sb="4" eb="6">
      <t>カイシュウ</t>
    </rPh>
    <rPh sb="7" eb="9">
      <t>ジッシ</t>
    </rPh>
    <rPh sb="13" eb="15">
      <t>バアイ</t>
    </rPh>
    <rPh sb="20" eb="22">
      <t>カイシュウ</t>
    </rPh>
    <rPh sb="25" eb="27">
      <t>カイシュウ</t>
    </rPh>
    <rPh sb="27" eb="28">
      <t>リョウ</t>
    </rPh>
    <rPh sb="29" eb="31">
      <t>カイシュウ</t>
    </rPh>
    <rPh sb="32" eb="33">
      <t>カカ</t>
    </rPh>
    <rPh sb="34" eb="36">
      <t>ヒヨウ</t>
    </rPh>
    <rPh sb="37" eb="39">
      <t>ニュウリョク</t>
    </rPh>
    <phoneticPr fontId="1"/>
  </si>
  <si>
    <t>費用便益計算ツールのご使用にあたって、はじめにご確認頂きたい内容を示します。</t>
    <rPh sb="0" eb="2">
      <t>ヒヨウ</t>
    </rPh>
    <rPh sb="2" eb="4">
      <t>ベンエキ</t>
    </rPh>
    <rPh sb="4" eb="6">
      <t>ケイサン</t>
    </rPh>
    <rPh sb="11" eb="13">
      <t>シヨウ</t>
    </rPh>
    <rPh sb="24" eb="26">
      <t>カクニン</t>
    </rPh>
    <rPh sb="26" eb="27">
      <t>イタダ</t>
    </rPh>
    <rPh sb="30" eb="32">
      <t>ナイヨウ</t>
    </rPh>
    <rPh sb="33" eb="34">
      <t>シメ</t>
    </rPh>
    <phoneticPr fontId="1"/>
  </si>
  <si>
    <t>　を入力してください。薬剤を複数使用されている場合は行を増やしてご回答</t>
    <rPh sb="11" eb="13">
      <t>ヤクザイ</t>
    </rPh>
    <rPh sb="14" eb="16">
      <t>フクスウ</t>
    </rPh>
    <rPh sb="16" eb="18">
      <t>シヨウ</t>
    </rPh>
    <rPh sb="23" eb="25">
      <t>バアイ</t>
    </rPh>
    <rPh sb="26" eb="27">
      <t>ギョウ</t>
    </rPh>
    <rPh sb="28" eb="29">
      <t>フ</t>
    </rPh>
    <rPh sb="33" eb="35">
      <t>カイトウ</t>
    </rPh>
    <phoneticPr fontId="1"/>
  </si>
  <si>
    <t>　してください。なお、環境省の実証事業でボックスを購入した場合は、ボックス費用は</t>
    <rPh sb="11" eb="14">
      <t>カンキョウショウ</t>
    </rPh>
    <rPh sb="15" eb="17">
      <t>ジッショウ</t>
    </rPh>
    <rPh sb="17" eb="19">
      <t>ジギョウ</t>
    </rPh>
    <rPh sb="25" eb="27">
      <t>コウニュウ</t>
    </rPh>
    <rPh sb="29" eb="31">
      <t>バアイ</t>
    </rPh>
    <rPh sb="37" eb="39">
      <t>ヒヨウ</t>
    </rPh>
    <phoneticPr fontId="1"/>
  </si>
  <si>
    <t>集団回収・市民参加型回収を実施している場合、集団回収による回収量、回収に係る費用を入力してください。</t>
    <rPh sb="0" eb="2">
      <t>シュウダン</t>
    </rPh>
    <rPh sb="2" eb="4">
      <t>カイシュウ</t>
    </rPh>
    <rPh sb="5" eb="7">
      <t>シミン</t>
    </rPh>
    <rPh sb="7" eb="9">
      <t>サンカ</t>
    </rPh>
    <rPh sb="9" eb="10">
      <t>ガタ</t>
    </rPh>
    <rPh sb="10" eb="12">
      <t>カイシュウ</t>
    </rPh>
    <rPh sb="13" eb="15">
      <t>ジッシ</t>
    </rPh>
    <rPh sb="19" eb="21">
      <t>バアイ</t>
    </rPh>
    <rPh sb="22" eb="24">
      <t>シュウダン</t>
    </rPh>
    <rPh sb="24" eb="26">
      <t>カイシュウ</t>
    </rPh>
    <rPh sb="29" eb="31">
      <t>カイシュウ</t>
    </rPh>
    <rPh sb="31" eb="32">
      <t>リョウ</t>
    </rPh>
    <rPh sb="33" eb="35">
      <t>カイシュウ</t>
    </rPh>
    <rPh sb="36" eb="37">
      <t>カカ</t>
    </rPh>
    <rPh sb="38" eb="40">
      <t>ヒヨウ</t>
    </rPh>
    <rPh sb="41" eb="43">
      <t>ニュウリョク</t>
    </rPh>
    <phoneticPr fontId="1"/>
  </si>
  <si>
    <t>　貴自治体において単価情報を保有されていない場合は下表の数値をご活用ください。</t>
    <rPh sb="1" eb="2">
      <t>キ</t>
    </rPh>
    <rPh sb="2" eb="5">
      <t>ジチタイ</t>
    </rPh>
    <rPh sb="9" eb="11">
      <t>タンカ</t>
    </rPh>
    <rPh sb="11" eb="13">
      <t>ジョウホウ</t>
    </rPh>
    <rPh sb="14" eb="16">
      <t>ホユウ</t>
    </rPh>
    <rPh sb="22" eb="24">
      <t>バアイ</t>
    </rPh>
    <rPh sb="25" eb="27">
      <t>カヒョウ</t>
    </rPh>
    <rPh sb="28" eb="30">
      <t>スウチ</t>
    </rPh>
    <rPh sb="32" eb="34">
      <t>カツヨウ</t>
    </rPh>
    <phoneticPr fontId="1"/>
  </si>
  <si>
    <t>便益計算</t>
    <rPh sb="0" eb="2">
      <t>ベンエキ</t>
    </rPh>
    <rPh sb="2" eb="4">
      <t>ケイサン</t>
    </rPh>
    <phoneticPr fontId="1"/>
  </si>
  <si>
    <t>小型家電売却収入（①）</t>
    <rPh sb="0" eb="2">
      <t>コガタ</t>
    </rPh>
    <rPh sb="2" eb="4">
      <t>カデン</t>
    </rPh>
    <rPh sb="4" eb="6">
      <t>バイキャク</t>
    </rPh>
    <rPh sb="6" eb="8">
      <t>シュウニュウ</t>
    </rPh>
    <phoneticPr fontId="1"/>
  </si>
  <si>
    <t>●小型家電売却収入</t>
    <rPh sb="1" eb="3">
      <t>コガタ</t>
    </rPh>
    <rPh sb="3" eb="5">
      <t>カデン</t>
    </rPh>
    <rPh sb="5" eb="7">
      <t>バイキャク</t>
    </rPh>
    <rPh sb="7" eb="9">
      <t>シュウニュウ</t>
    </rPh>
    <phoneticPr fontId="1"/>
  </si>
  <si>
    <t>●薬剤使用量削減による便益</t>
    <rPh sb="1" eb="3">
      <t>ヤクザイ</t>
    </rPh>
    <rPh sb="3" eb="5">
      <t>シヨウ</t>
    </rPh>
    <rPh sb="5" eb="6">
      <t>リョウ</t>
    </rPh>
    <rPh sb="6" eb="8">
      <t>サクゲン</t>
    </rPh>
    <rPh sb="11" eb="13">
      <t>ベンエキ</t>
    </rPh>
    <phoneticPr fontId="1"/>
  </si>
  <si>
    <t>収集運搬単価</t>
    <rPh sb="0" eb="2">
      <t>シュウシュウ</t>
    </rPh>
    <rPh sb="2" eb="4">
      <t>ウンパン</t>
    </rPh>
    <rPh sb="4" eb="6">
      <t>タンカ</t>
    </rPh>
    <phoneticPr fontId="1"/>
  </si>
  <si>
    <t>破砕処理単価</t>
    <rPh sb="0" eb="2">
      <t>ハサイ</t>
    </rPh>
    <rPh sb="2" eb="4">
      <t>ショリ</t>
    </rPh>
    <rPh sb="4" eb="6">
      <t>タンカ</t>
    </rPh>
    <phoneticPr fontId="1"/>
  </si>
  <si>
    <t>焼却処理単価</t>
    <rPh sb="0" eb="2">
      <t>ショウキャク</t>
    </rPh>
    <rPh sb="2" eb="4">
      <t>ショリ</t>
    </rPh>
    <rPh sb="4" eb="6">
      <t>タンカ</t>
    </rPh>
    <phoneticPr fontId="1"/>
  </si>
  <si>
    <t>収集運搬費用削減による便益（②）</t>
    <rPh sb="0" eb="2">
      <t>シュウシュウ</t>
    </rPh>
    <rPh sb="2" eb="4">
      <t>ウンパン</t>
    </rPh>
    <rPh sb="4" eb="6">
      <t>ヒヨウ</t>
    </rPh>
    <rPh sb="6" eb="8">
      <t>サクゲン</t>
    </rPh>
    <rPh sb="11" eb="13">
      <t>ベンエキ</t>
    </rPh>
    <phoneticPr fontId="1"/>
  </si>
  <si>
    <t>破砕処理費用削減による便益（③）</t>
    <rPh sb="0" eb="2">
      <t>ハサイ</t>
    </rPh>
    <rPh sb="2" eb="4">
      <t>ショリ</t>
    </rPh>
    <rPh sb="4" eb="6">
      <t>ヒヨウ</t>
    </rPh>
    <rPh sb="6" eb="8">
      <t>サクゲン</t>
    </rPh>
    <rPh sb="11" eb="13">
      <t>ベンエキ</t>
    </rPh>
    <phoneticPr fontId="1"/>
  </si>
  <si>
    <t>焼却処理費用削減による便益（④）</t>
    <rPh sb="0" eb="2">
      <t>ショウキャク</t>
    </rPh>
    <rPh sb="2" eb="4">
      <t>ショリ</t>
    </rPh>
    <rPh sb="4" eb="6">
      <t>ヒヨウ</t>
    </rPh>
    <rPh sb="6" eb="8">
      <t>サクゲン</t>
    </rPh>
    <rPh sb="11" eb="13">
      <t>ベンエキ</t>
    </rPh>
    <phoneticPr fontId="1"/>
  </si>
  <si>
    <t>小型家電リサイクルの便益に関するデータを入力してください。</t>
    <rPh sb="0" eb="2">
      <t>コガタ</t>
    </rPh>
    <rPh sb="2" eb="4">
      <t>カデン</t>
    </rPh>
    <rPh sb="10" eb="12">
      <t>ベンエキ</t>
    </rPh>
    <rPh sb="13" eb="14">
      <t>カン</t>
    </rPh>
    <rPh sb="20" eb="22">
      <t>ニュウリョク</t>
    </rPh>
    <phoneticPr fontId="1"/>
  </si>
  <si>
    <t>収集運搬費用が含まれた単価か</t>
    <rPh sb="0" eb="2">
      <t>シュウシュウ</t>
    </rPh>
    <rPh sb="2" eb="4">
      <t>ウンパン</t>
    </rPh>
    <rPh sb="4" eb="6">
      <t>ヒヨウ</t>
    </rPh>
    <rPh sb="7" eb="8">
      <t>フク</t>
    </rPh>
    <rPh sb="11" eb="13">
      <t>タンカ</t>
    </rPh>
    <phoneticPr fontId="1"/>
  </si>
  <si>
    <t>●ボックスから保管場所までの収集運搬費用（③）</t>
    <rPh sb="7" eb="9">
      <t>ホカン</t>
    </rPh>
    <rPh sb="9" eb="11">
      <t>バショ</t>
    </rPh>
    <rPh sb="14" eb="16">
      <t>シュウシュウ</t>
    </rPh>
    <rPh sb="16" eb="18">
      <t>ウンパン</t>
    </rPh>
    <rPh sb="18" eb="20">
      <t>ヒヨウ</t>
    </rPh>
    <phoneticPr fontId="1"/>
  </si>
  <si>
    <t>●保管場所から引渡先の事業者までの収集運搬費用（③）</t>
    <rPh sb="1" eb="3">
      <t>ホカン</t>
    </rPh>
    <rPh sb="3" eb="5">
      <t>バショ</t>
    </rPh>
    <rPh sb="7" eb="9">
      <t>ヒキワタシ</t>
    </rPh>
    <rPh sb="9" eb="10">
      <t>サキ</t>
    </rPh>
    <rPh sb="11" eb="14">
      <t>ジギョウシャ</t>
    </rPh>
    <rPh sb="17" eb="19">
      <t>シュウシュウ</t>
    </rPh>
    <rPh sb="19" eb="21">
      <t>ウンパン</t>
    </rPh>
    <rPh sb="21" eb="23">
      <t>ヒヨウ</t>
    </rPh>
    <phoneticPr fontId="1"/>
  </si>
  <si>
    <t>●保管場所から引渡先の事業者までの収集運搬費用（④）</t>
    <rPh sb="1" eb="3">
      <t>ホカン</t>
    </rPh>
    <rPh sb="3" eb="5">
      <t>バショ</t>
    </rPh>
    <rPh sb="7" eb="9">
      <t>ヒキワタシ</t>
    </rPh>
    <rPh sb="9" eb="10">
      <t>サキ</t>
    </rPh>
    <rPh sb="11" eb="14">
      <t>ジギョウシャ</t>
    </rPh>
    <rPh sb="17" eb="19">
      <t>シュウシュウ</t>
    </rPh>
    <rPh sb="19" eb="21">
      <t>ウンパン</t>
    </rPh>
    <rPh sb="21" eb="23">
      <t>ヒヨウ</t>
    </rPh>
    <phoneticPr fontId="1"/>
  </si>
  <si>
    <t>●ボックス回収に係る人件費（⑤）</t>
    <rPh sb="5" eb="7">
      <t>カイシュウ</t>
    </rPh>
    <rPh sb="8" eb="9">
      <t>カカ</t>
    </rPh>
    <rPh sb="10" eb="13">
      <t>ジンケンヒ</t>
    </rPh>
    <phoneticPr fontId="1"/>
  </si>
  <si>
    <t>●その他ボックス回収に係る費用（⑥）</t>
    <rPh sb="3" eb="4">
      <t>タ</t>
    </rPh>
    <rPh sb="8" eb="10">
      <t>カイシュウ</t>
    </rPh>
    <rPh sb="11" eb="12">
      <t>カカ</t>
    </rPh>
    <rPh sb="13" eb="15">
      <t>ヒヨウ</t>
    </rPh>
    <phoneticPr fontId="1"/>
  </si>
  <si>
    <t>合計費用（⑦）</t>
    <rPh sb="0" eb="2">
      <t>ゴウケイ</t>
    </rPh>
    <rPh sb="2" eb="4">
      <t>ヒヨウ</t>
    </rPh>
    <phoneticPr fontId="1"/>
  </si>
  <si>
    <t>1kgあたり費用（⑧）</t>
    <rPh sb="6" eb="8">
      <t>ヒヨウ</t>
    </rPh>
    <phoneticPr fontId="1"/>
  </si>
  <si>
    <t>⑧＝⑦/①</t>
    <phoneticPr fontId="1"/>
  </si>
  <si>
    <t>⑦＝②+③+④+⑤+⑥</t>
    <phoneticPr fontId="1"/>
  </si>
  <si>
    <t>　　※引渡先事業者が収集運搬費用を負担している場合はご入力いただく必要はありません。</t>
    <rPh sb="3" eb="5">
      <t>ヒキワタシ</t>
    </rPh>
    <rPh sb="5" eb="6">
      <t>サキ</t>
    </rPh>
    <rPh sb="6" eb="9">
      <t>ジギョウシャ</t>
    </rPh>
    <rPh sb="10" eb="12">
      <t>シュウシュウ</t>
    </rPh>
    <rPh sb="12" eb="14">
      <t>ウンパン</t>
    </rPh>
    <rPh sb="14" eb="16">
      <t>ヒヨウ</t>
    </rPh>
    <rPh sb="17" eb="19">
      <t>フタン</t>
    </rPh>
    <rPh sb="23" eb="25">
      <t>バアイ</t>
    </rPh>
    <rPh sb="27" eb="29">
      <t>ニュウリョク</t>
    </rPh>
    <rPh sb="33" eb="35">
      <t>ヒツヨウ</t>
    </rPh>
    <phoneticPr fontId="1"/>
  </si>
  <si>
    <t>　　　　　不明な場合は、燃料使用量（G20）と燃料単価（G21）を入力してください。</t>
    <rPh sb="5" eb="7">
      <t>フメイ</t>
    </rPh>
    <rPh sb="8" eb="10">
      <t>バアイ</t>
    </rPh>
    <rPh sb="12" eb="14">
      <t>ネンリョウ</t>
    </rPh>
    <rPh sb="14" eb="17">
      <t>シヨウリョウ</t>
    </rPh>
    <rPh sb="23" eb="25">
      <t>ネンリョウ</t>
    </rPh>
    <rPh sb="25" eb="27">
      <t>タンカ</t>
    </rPh>
    <rPh sb="33" eb="35">
      <t>ニュウリョク</t>
    </rPh>
    <phoneticPr fontId="1"/>
  </si>
  <si>
    <t>　 委託：1年間あたりの委託費用を、C20に入力ください。</t>
    <rPh sb="2" eb="4">
      <t>イタク</t>
    </rPh>
    <rPh sb="6" eb="7">
      <t>ネン</t>
    </rPh>
    <rPh sb="7" eb="8">
      <t>アイダ</t>
    </rPh>
    <rPh sb="12" eb="14">
      <t>イタク</t>
    </rPh>
    <rPh sb="14" eb="16">
      <t>ヒヨウ</t>
    </rPh>
    <rPh sb="22" eb="24">
      <t>ニュウリョク</t>
    </rPh>
    <phoneticPr fontId="1"/>
  </si>
  <si>
    <t>　 委託：1年間あたりの委託費用を、C25に入力ください。</t>
    <phoneticPr fontId="1"/>
  </si>
  <si>
    <t>　 委託：1年間あたりの委託費用を、C23に入力ください。</t>
    <rPh sb="2" eb="4">
      <t>イタク</t>
    </rPh>
    <rPh sb="6" eb="7">
      <t>ネン</t>
    </rPh>
    <rPh sb="7" eb="8">
      <t>アイダ</t>
    </rPh>
    <rPh sb="12" eb="14">
      <t>イタク</t>
    </rPh>
    <rPh sb="14" eb="16">
      <t>ヒヨウ</t>
    </rPh>
    <rPh sb="22" eb="24">
      <t>ニュウリョク</t>
    </rPh>
    <phoneticPr fontId="1"/>
  </si>
  <si>
    <t>⑦＝⑥/①</t>
    <phoneticPr fontId="1"/>
  </si>
  <si>
    <t>⑥＝②+③+④+⑤</t>
    <phoneticPr fontId="1"/>
  </si>
  <si>
    <t>●ピックアップ作業に係る人件費（⑤）</t>
    <rPh sb="7" eb="9">
      <t>サギョウ</t>
    </rPh>
    <rPh sb="10" eb="11">
      <t>カカ</t>
    </rPh>
    <rPh sb="12" eb="15">
      <t>ジンケンヒ</t>
    </rPh>
    <phoneticPr fontId="1"/>
  </si>
  <si>
    <t>●その他ピックアップ回収に係る費用（⑥）</t>
    <rPh sb="3" eb="4">
      <t>タ</t>
    </rPh>
    <rPh sb="10" eb="12">
      <t>カイシュウ</t>
    </rPh>
    <rPh sb="13" eb="14">
      <t>カカ</t>
    </rPh>
    <rPh sb="15" eb="17">
      <t>ヒヨウ</t>
    </rPh>
    <phoneticPr fontId="1"/>
  </si>
  <si>
    <t>●ステーションから保管場所までの収集運搬費用（③）</t>
    <rPh sb="9" eb="11">
      <t>ホカン</t>
    </rPh>
    <rPh sb="11" eb="13">
      <t>バショ</t>
    </rPh>
    <rPh sb="16" eb="18">
      <t>シュウシュウ</t>
    </rPh>
    <rPh sb="18" eb="20">
      <t>ウンパン</t>
    </rPh>
    <rPh sb="20" eb="22">
      <t>ヒヨウ</t>
    </rPh>
    <phoneticPr fontId="1"/>
  </si>
  <si>
    <t>●その他集団回収・市民参加型回収に係る費用（④）</t>
    <rPh sb="3" eb="4">
      <t>タ</t>
    </rPh>
    <rPh sb="14" eb="16">
      <t>カイシュウ</t>
    </rPh>
    <rPh sb="17" eb="18">
      <t>カカ</t>
    </rPh>
    <rPh sb="19" eb="21">
      <t>ヒヨウ</t>
    </rPh>
    <phoneticPr fontId="1"/>
  </si>
  <si>
    <t>●イベント回収に係る人件費（⑤）</t>
    <rPh sb="5" eb="7">
      <t>カイシュウ</t>
    </rPh>
    <rPh sb="8" eb="9">
      <t>カカ</t>
    </rPh>
    <rPh sb="10" eb="13">
      <t>ジンケンヒ</t>
    </rPh>
    <phoneticPr fontId="1"/>
  </si>
  <si>
    <t>●その他イベント回収に係る費用（⑥）</t>
    <rPh sb="3" eb="4">
      <t>タ</t>
    </rPh>
    <rPh sb="8" eb="10">
      <t>カイシュウ</t>
    </rPh>
    <rPh sb="11" eb="12">
      <t>カカ</t>
    </rPh>
    <rPh sb="13" eb="15">
      <t>ヒヨウ</t>
    </rPh>
    <phoneticPr fontId="1"/>
  </si>
  <si>
    <t>●イベントから保管場所までの収集運搬費用（③）</t>
    <rPh sb="7" eb="9">
      <t>ホカン</t>
    </rPh>
    <rPh sb="9" eb="11">
      <t>バショ</t>
    </rPh>
    <rPh sb="14" eb="16">
      <t>シュウシュウ</t>
    </rPh>
    <rPh sb="16" eb="18">
      <t>ウンパン</t>
    </rPh>
    <rPh sb="18" eb="20">
      <t>ヒヨウ</t>
    </rPh>
    <phoneticPr fontId="1"/>
  </si>
  <si>
    <t>●その他清掃工場等への持込みに係る費用（④）</t>
    <rPh sb="3" eb="4">
      <t>タ</t>
    </rPh>
    <rPh sb="15" eb="16">
      <t>カカ</t>
    </rPh>
    <rPh sb="17" eb="19">
      <t>ヒヨウ</t>
    </rPh>
    <phoneticPr fontId="1"/>
  </si>
  <si>
    <t>●戸別訪問作業に係る人件費（④）</t>
    <rPh sb="5" eb="7">
      <t>サギョウ</t>
    </rPh>
    <rPh sb="8" eb="9">
      <t>カカ</t>
    </rPh>
    <rPh sb="10" eb="13">
      <t>ジンケンヒ</t>
    </rPh>
    <phoneticPr fontId="1"/>
  </si>
  <si>
    <t>●その他戸別訪問回収に係る費用（⑤）</t>
    <rPh sb="3" eb="4">
      <t>タ</t>
    </rPh>
    <rPh sb="8" eb="10">
      <t>カイシュウ</t>
    </rPh>
    <rPh sb="11" eb="12">
      <t>カカ</t>
    </rPh>
    <rPh sb="13" eb="15">
      <t>ヒヨウ</t>
    </rPh>
    <phoneticPr fontId="1"/>
  </si>
  <si>
    <t>再資源化費用削減による便益（⑤）</t>
    <rPh sb="0" eb="4">
      <t>サイシゲンカ</t>
    </rPh>
    <rPh sb="4" eb="6">
      <t>ヒヨウ</t>
    </rPh>
    <rPh sb="6" eb="8">
      <t>サクゲン</t>
    </rPh>
    <rPh sb="11" eb="13">
      <t>ベンエキ</t>
    </rPh>
    <phoneticPr fontId="1"/>
  </si>
  <si>
    <t>再資源化単価</t>
    <rPh sb="0" eb="4">
      <t>サイシゲンカ</t>
    </rPh>
    <rPh sb="4" eb="6">
      <t>タンカ</t>
    </rPh>
    <phoneticPr fontId="1"/>
  </si>
  <si>
    <t>埋立処分費用削減による便益（⑥）</t>
    <rPh sb="0" eb="2">
      <t>ウメタテ</t>
    </rPh>
    <rPh sb="2" eb="4">
      <t>ショブン</t>
    </rPh>
    <rPh sb="4" eb="6">
      <t>ヒヨウ</t>
    </rPh>
    <rPh sb="6" eb="8">
      <t>サクゲン</t>
    </rPh>
    <rPh sb="11" eb="13">
      <t>ベンエキ</t>
    </rPh>
    <phoneticPr fontId="1"/>
  </si>
  <si>
    <t>薬剤使用量削減による便益（⑦）</t>
    <rPh sb="0" eb="2">
      <t>ヤクザイ</t>
    </rPh>
    <rPh sb="2" eb="4">
      <t>シヨウ</t>
    </rPh>
    <rPh sb="4" eb="5">
      <t>リョウ</t>
    </rPh>
    <rPh sb="5" eb="7">
      <t>サクゲン</t>
    </rPh>
    <rPh sb="10" eb="12">
      <t>ベンエキ</t>
    </rPh>
    <phoneticPr fontId="1"/>
  </si>
  <si>
    <t>小型家電回収に係る便益の合計（⑧）</t>
    <rPh sb="0" eb="2">
      <t>コガタ</t>
    </rPh>
    <rPh sb="2" eb="4">
      <t>カデン</t>
    </rPh>
    <rPh sb="4" eb="6">
      <t>カイシュウ</t>
    </rPh>
    <rPh sb="7" eb="8">
      <t>カカ</t>
    </rPh>
    <rPh sb="9" eb="11">
      <t>ベンエキ</t>
    </rPh>
    <rPh sb="12" eb="14">
      <t>ゴウケイ</t>
    </rPh>
    <phoneticPr fontId="1"/>
  </si>
  <si>
    <t>⑧＝①+②+③+④+⑤+⑥+⑦</t>
    <phoneticPr fontId="1"/>
  </si>
  <si>
    <t>・事業者益（認定事業者の小型家電を非鉄製錬事業者等へ引き渡すことによる益）</t>
    <rPh sb="12" eb="14">
      <t>コガタ</t>
    </rPh>
    <rPh sb="14" eb="16">
      <t>カデン</t>
    </rPh>
    <rPh sb="17" eb="19">
      <t>ヒテツ</t>
    </rPh>
    <rPh sb="19" eb="21">
      <t>セイレン</t>
    </rPh>
    <rPh sb="21" eb="23">
      <t>ジギョウ</t>
    </rPh>
    <rPh sb="23" eb="24">
      <t>シャ</t>
    </rPh>
    <rPh sb="24" eb="25">
      <t>ナド</t>
    </rPh>
    <phoneticPr fontId="1"/>
  </si>
  <si>
    <t>・排出者の利便性向上益（これまでは小型家電を粗大ごみ、不燃ごみ等として排出せざるを得なかった）</t>
    <rPh sb="17" eb="19">
      <t>コガタ</t>
    </rPh>
    <rPh sb="19" eb="21">
      <t>カデン</t>
    </rPh>
    <rPh sb="31" eb="32">
      <t>ナド</t>
    </rPh>
    <phoneticPr fontId="1"/>
  </si>
  <si>
    <t>・3Rへの消費者意識向上益</t>
    <rPh sb="5" eb="8">
      <t>ショウヒシャ</t>
    </rPh>
    <phoneticPr fontId="1"/>
  </si>
  <si>
    <t>参考）なお、定量化は困難ですが、小型家電リサイクルによる定性的な便益・効果として以下の項目等を挙げることができます。</t>
    <rPh sb="0" eb="2">
      <t>サンコウ</t>
    </rPh>
    <rPh sb="6" eb="9">
      <t>テイリョウカ</t>
    </rPh>
    <rPh sb="10" eb="12">
      <t>コンナン</t>
    </rPh>
    <rPh sb="16" eb="18">
      <t>コガタ</t>
    </rPh>
    <rPh sb="18" eb="20">
      <t>カデン</t>
    </rPh>
    <rPh sb="28" eb="31">
      <t>テイセイテキ</t>
    </rPh>
    <rPh sb="32" eb="34">
      <t>ベンエキ</t>
    </rPh>
    <rPh sb="35" eb="37">
      <t>コウカ</t>
    </rPh>
    <rPh sb="40" eb="42">
      <t>イカ</t>
    </rPh>
    <rPh sb="43" eb="45">
      <t>コウモク</t>
    </rPh>
    <rPh sb="45" eb="46">
      <t>ナド</t>
    </rPh>
    <rPh sb="47" eb="48">
      <t>ア</t>
    </rPh>
    <phoneticPr fontId="1"/>
  </si>
  <si>
    <t>・有害物質による環境影響、健康影響の改善益　等</t>
    <rPh sb="1" eb="3">
      <t>ユウガイ</t>
    </rPh>
    <rPh sb="3" eb="5">
      <t>ブッシツ</t>
    </rPh>
    <rPh sb="8" eb="10">
      <t>カンキョウ</t>
    </rPh>
    <rPh sb="10" eb="12">
      <t>エイキョウ</t>
    </rPh>
    <rPh sb="13" eb="15">
      <t>ケンコウ</t>
    </rPh>
    <rPh sb="15" eb="17">
      <t>エイキョウ</t>
    </rPh>
    <rPh sb="18" eb="20">
      <t>カイゼン</t>
    </rPh>
    <rPh sb="20" eb="21">
      <t>エキ</t>
    </rPh>
    <rPh sb="22" eb="23">
      <t>ナド</t>
    </rPh>
    <phoneticPr fontId="1"/>
  </si>
  <si>
    <t>自治体名・人口、小型家電の引渡状況（小型家電を有償引渡している場合（お金をもらって引渡）、小型家電を逆有償引渡している場合（お金を払って引渡））を入力してください。</t>
    <rPh sb="0" eb="3">
      <t>ジチタイ</t>
    </rPh>
    <rPh sb="3" eb="4">
      <t>メイ</t>
    </rPh>
    <rPh sb="5" eb="7">
      <t>ジンコウ</t>
    </rPh>
    <rPh sb="8" eb="10">
      <t>コガタ</t>
    </rPh>
    <rPh sb="10" eb="12">
      <t>カデン</t>
    </rPh>
    <rPh sb="13" eb="15">
      <t>ヒキワタシ</t>
    </rPh>
    <rPh sb="15" eb="17">
      <t>ジョウキョウ</t>
    </rPh>
    <rPh sb="73" eb="75">
      <t>ニュウリョク</t>
    </rPh>
    <phoneticPr fontId="1"/>
  </si>
  <si>
    <t>・資源の再利用による自然環境への負荷の低減による益</t>
    <phoneticPr fontId="1"/>
  </si>
  <si>
    <t>人/年</t>
    <rPh sb="0" eb="1">
      <t>ニン</t>
    </rPh>
    <rPh sb="2" eb="3">
      <t>ネン</t>
    </rPh>
    <phoneticPr fontId="1"/>
  </si>
  <si>
    <t>円/人・年</t>
    <rPh sb="0" eb="1">
      <t>エン</t>
    </rPh>
    <rPh sb="2" eb="3">
      <t>ニン</t>
    </rPh>
    <rPh sb="4" eb="5">
      <t>ネン</t>
    </rPh>
    <phoneticPr fontId="1"/>
  </si>
  <si>
    <t>　　　　　は、作業人数（G25）と人件費単価（職員の平均給与）（G26）を入力してください。</t>
    <rPh sb="7" eb="9">
      <t>サギョウ</t>
    </rPh>
    <rPh sb="9" eb="11">
      <t>ニンズウ</t>
    </rPh>
    <rPh sb="17" eb="20">
      <t>ジンケンヒ</t>
    </rPh>
    <rPh sb="20" eb="22">
      <t>タンカ</t>
    </rPh>
    <rPh sb="23" eb="25">
      <t>ショクイン</t>
    </rPh>
    <rPh sb="26" eb="28">
      <t>ヘイキン</t>
    </rPh>
    <rPh sb="28" eb="30">
      <t>キュウヨ</t>
    </rPh>
    <rPh sb="37" eb="39">
      <t>ニュウリョク</t>
    </rPh>
    <phoneticPr fontId="1"/>
  </si>
  <si>
    <t>　　　　　本業務以外の業務と兼務されている場合は、業務割合を考慮してください。</t>
    <rPh sb="14" eb="16">
      <t>ケンム</t>
    </rPh>
    <rPh sb="21" eb="23">
      <t>バアイ</t>
    </rPh>
    <rPh sb="25" eb="27">
      <t>ギョウム</t>
    </rPh>
    <rPh sb="27" eb="29">
      <t>ワリアイ</t>
    </rPh>
    <rPh sb="30" eb="32">
      <t>コウリョ</t>
    </rPh>
    <phoneticPr fontId="1"/>
  </si>
  <si>
    <t>●ステーション回収に係る人件費（⑤）</t>
    <rPh sb="7" eb="9">
      <t>カイシュウ</t>
    </rPh>
    <rPh sb="10" eb="11">
      <t>カカ</t>
    </rPh>
    <rPh sb="12" eb="15">
      <t>ジンケンヒ</t>
    </rPh>
    <phoneticPr fontId="1"/>
  </si>
  <si>
    <t>●その他ステーション回収に係る費用（⑥）</t>
    <rPh sb="3" eb="4">
      <t>タ</t>
    </rPh>
    <rPh sb="10" eb="12">
      <t>カイシュウ</t>
    </rPh>
    <rPh sb="13" eb="14">
      <t>カカ</t>
    </rPh>
    <rPh sb="15" eb="17">
      <t>ヒヨウ</t>
    </rPh>
    <phoneticPr fontId="1"/>
  </si>
  <si>
    <t>　　　　小型家電の収集運搬のために新たに費用が発生している場合のみ入力ください。</t>
    <rPh sb="4" eb="6">
      <t>コガタ</t>
    </rPh>
    <rPh sb="6" eb="8">
      <t>カデン</t>
    </rPh>
    <rPh sb="9" eb="11">
      <t>シュウシュウ</t>
    </rPh>
    <rPh sb="11" eb="13">
      <t>ウンパン</t>
    </rPh>
    <rPh sb="17" eb="18">
      <t>アラ</t>
    </rPh>
    <rPh sb="20" eb="22">
      <t>ヒヨウ</t>
    </rPh>
    <rPh sb="23" eb="25">
      <t>ハッセイ</t>
    </rPh>
    <rPh sb="29" eb="31">
      <t>バアイ</t>
    </rPh>
    <rPh sb="33" eb="35">
      <t>ニュウリョク</t>
    </rPh>
    <phoneticPr fontId="1"/>
  </si>
  <si>
    <t>　　※混載している場合は、小型家電の回収重量・容量等に応じた割合を乗じてください。</t>
    <rPh sb="3" eb="5">
      <t>コンサイ</t>
    </rPh>
    <rPh sb="9" eb="11">
      <t>バアイ</t>
    </rPh>
    <rPh sb="13" eb="15">
      <t>コガタ</t>
    </rPh>
    <rPh sb="15" eb="17">
      <t>カデン</t>
    </rPh>
    <rPh sb="18" eb="20">
      <t>カイシュウ</t>
    </rPh>
    <rPh sb="20" eb="22">
      <t>ジュウリョウ</t>
    </rPh>
    <rPh sb="23" eb="25">
      <t>ヨウリョウ</t>
    </rPh>
    <rPh sb="25" eb="26">
      <t>ナド</t>
    </rPh>
    <rPh sb="27" eb="28">
      <t>オウ</t>
    </rPh>
    <rPh sb="30" eb="32">
      <t>ワリアイ</t>
    </rPh>
    <rPh sb="33" eb="34">
      <t>ジョウ</t>
    </rPh>
    <phoneticPr fontId="1"/>
  </si>
  <si>
    <t>●便益合計</t>
    <rPh sb="1" eb="3">
      <t>ベンエキ</t>
    </rPh>
    <rPh sb="3" eb="5">
      <t>ゴウケイ</t>
    </rPh>
    <phoneticPr fontId="1"/>
  </si>
  <si>
    <t>　　具体的にどのような費用であるかどうかについては、A34～A38に入力ください。</t>
    <rPh sb="2" eb="5">
      <t>グタイテキ</t>
    </rPh>
    <rPh sb="11" eb="13">
      <t>ヒヨウ</t>
    </rPh>
    <rPh sb="34" eb="36">
      <t>ニュウリョク</t>
    </rPh>
    <phoneticPr fontId="1"/>
  </si>
  <si>
    <t>　　　　　不明な場合は、燃料使用量（G24）と燃料単価（G25）を入力してください。</t>
    <rPh sb="5" eb="7">
      <t>フメイ</t>
    </rPh>
    <rPh sb="8" eb="10">
      <t>バアイ</t>
    </rPh>
    <rPh sb="12" eb="14">
      <t>ネンリョウ</t>
    </rPh>
    <rPh sb="14" eb="17">
      <t>シヨウリョウ</t>
    </rPh>
    <rPh sb="23" eb="25">
      <t>ネンリョウ</t>
    </rPh>
    <rPh sb="25" eb="27">
      <t>タンカ</t>
    </rPh>
    <rPh sb="33" eb="35">
      <t>ニュウリョク</t>
    </rPh>
    <phoneticPr fontId="1"/>
  </si>
  <si>
    <t>　 委託：1年間あたりの委託費用を、C24に入力ください。</t>
    <rPh sb="2" eb="4">
      <t>イタク</t>
    </rPh>
    <rPh sb="6" eb="7">
      <t>ネン</t>
    </rPh>
    <rPh sb="7" eb="8">
      <t>アイダ</t>
    </rPh>
    <rPh sb="12" eb="14">
      <t>イタク</t>
    </rPh>
    <rPh sb="14" eb="16">
      <t>ヒヨウ</t>
    </rPh>
    <rPh sb="22" eb="24">
      <t>ニュウリョク</t>
    </rPh>
    <phoneticPr fontId="1"/>
  </si>
  <si>
    <t>対面回収を実施している場合、対面回収による回収量、回収に係る費用を入力してください。</t>
    <rPh sb="0" eb="2">
      <t>タイメン</t>
    </rPh>
    <rPh sb="14" eb="16">
      <t>タイメン</t>
    </rPh>
    <phoneticPr fontId="1"/>
  </si>
  <si>
    <t>市町村の小型家電リサイクル事業の費用便益分析ツール（以下、「費用便益分析ツール」といいます）のご使用にあたって、はじめにご確認ください。</t>
    <rPh sb="0" eb="3">
      <t>シチョウソン</t>
    </rPh>
    <rPh sb="4" eb="6">
      <t>コガタ</t>
    </rPh>
    <rPh sb="6" eb="8">
      <t>カデン</t>
    </rPh>
    <rPh sb="13" eb="15">
      <t>ジギョウ</t>
    </rPh>
    <rPh sb="16" eb="18">
      <t>ヒヨウ</t>
    </rPh>
    <rPh sb="18" eb="20">
      <t>ベンエキ</t>
    </rPh>
    <rPh sb="20" eb="22">
      <t>ブンセキ</t>
    </rPh>
    <rPh sb="26" eb="28">
      <t>イカ</t>
    </rPh>
    <rPh sb="30" eb="32">
      <t>ヒヨウ</t>
    </rPh>
    <rPh sb="32" eb="34">
      <t>ベンエキ</t>
    </rPh>
    <rPh sb="34" eb="36">
      <t>ブンセキ</t>
    </rPh>
    <rPh sb="48" eb="50">
      <t>シヨウ</t>
    </rPh>
    <rPh sb="61" eb="63">
      <t>カクニン</t>
    </rPh>
    <phoneticPr fontId="1"/>
  </si>
  <si>
    <t>＜ツールの使用方法・構成＞</t>
    <rPh sb="5" eb="7">
      <t>シヨウ</t>
    </rPh>
    <rPh sb="7" eb="9">
      <t>ホウホウ</t>
    </rPh>
    <rPh sb="10" eb="12">
      <t>コウセイ</t>
    </rPh>
    <phoneticPr fontId="1"/>
  </si>
  <si>
    <t>※1　売却品目や売却単価が異なる場合は複数行を用いて入力してください。</t>
    <rPh sb="3" eb="5">
      <t>バイキャク</t>
    </rPh>
    <rPh sb="5" eb="7">
      <t>ヒンモク</t>
    </rPh>
    <rPh sb="8" eb="10">
      <t>バイキャク</t>
    </rPh>
    <rPh sb="10" eb="12">
      <t>タンカ</t>
    </rPh>
    <rPh sb="13" eb="14">
      <t>コト</t>
    </rPh>
    <rPh sb="16" eb="18">
      <t>バアイ</t>
    </rPh>
    <rPh sb="19" eb="21">
      <t>フクスウ</t>
    </rPh>
    <rPh sb="21" eb="22">
      <t>ギョウ</t>
    </rPh>
    <rPh sb="23" eb="24">
      <t>モチ</t>
    </rPh>
    <rPh sb="26" eb="28">
      <t>ニュウリョク</t>
    </rPh>
    <phoneticPr fontId="1"/>
  </si>
  <si>
    <t>　　※費用の配分が必要な場合は右図を参考にしてください。</t>
    <rPh sb="3" eb="5">
      <t>ヒヨウ</t>
    </rPh>
    <rPh sb="6" eb="8">
      <t>ハイブン</t>
    </rPh>
    <rPh sb="9" eb="11">
      <t>ヒツヨウ</t>
    </rPh>
    <rPh sb="12" eb="14">
      <t>バアイ</t>
    </rPh>
    <rPh sb="15" eb="16">
      <t>ミギ</t>
    </rPh>
    <rPh sb="16" eb="17">
      <t>ズ</t>
    </rPh>
    <rPh sb="18" eb="20">
      <t>サンコウ</t>
    </rPh>
    <phoneticPr fontId="1"/>
  </si>
  <si>
    <t>対面回収</t>
    <rPh sb="0" eb="2">
      <t>タイメン</t>
    </rPh>
    <rPh sb="2" eb="4">
      <t>カイシュウ</t>
    </rPh>
    <phoneticPr fontId="1"/>
  </si>
  <si>
    <t>・対面回収での小型家電回収量を入力してください。</t>
    <rPh sb="1" eb="3">
      <t>タイメン</t>
    </rPh>
    <rPh sb="3" eb="5">
      <t>カイシュウ</t>
    </rPh>
    <rPh sb="7" eb="9">
      <t>コガタ</t>
    </rPh>
    <rPh sb="9" eb="11">
      <t>カデン</t>
    </rPh>
    <rPh sb="11" eb="13">
      <t>カイシュウ</t>
    </rPh>
    <rPh sb="13" eb="14">
      <t>リョウ</t>
    </rPh>
    <rPh sb="15" eb="17">
      <t>ニュウリョク</t>
    </rPh>
    <phoneticPr fontId="1"/>
  </si>
  <si>
    <t>●対面回収量（①）</t>
    <rPh sb="1" eb="3">
      <t>タイメン</t>
    </rPh>
    <rPh sb="3" eb="5">
      <t>カイシュウ</t>
    </rPh>
    <rPh sb="5" eb="6">
      <t>リョウ</t>
    </rPh>
    <phoneticPr fontId="1"/>
  </si>
  <si>
    <t>対面回収量</t>
    <rPh sb="0" eb="2">
      <t>タイメン</t>
    </rPh>
    <rPh sb="2" eb="4">
      <t>カイシュウ</t>
    </rPh>
    <rPh sb="4" eb="5">
      <t>リョウ</t>
    </rPh>
    <phoneticPr fontId="1"/>
  </si>
  <si>
    <t>＜対面回収にかかる費用＞</t>
    <rPh sb="1" eb="3">
      <t>タイメン</t>
    </rPh>
    <rPh sb="3" eb="5">
      <t>カイシュウ</t>
    </rPh>
    <rPh sb="9" eb="11">
      <t>ヒヨウ</t>
    </rPh>
    <phoneticPr fontId="1"/>
  </si>
  <si>
    <t>・対面回収にかかる費用を入力してください。</t>
    <rPh sb="1" eb="3">
      <t>タイメン</t>
    </rPh>
    <rPh sb="3" eb="5">
      <t>カイシュウ</t>
    </rPh>
    <rPh sb="9" eb="11">
      <t>ヒヨウ</t>
    </rPh>
    <rPh sb="12" eb="14">
      <t>ニュウリョク</t>
    </rPh>
    <phoneticPr fontId="1"/>
  </si>
  <si>
    <t>●対面回収に係る人件費（②）</t>
    <rPh sb="1" eb="3">
      <t>タイメン</t>
    </rPh>
    <rPh sb="3" eb="5">
      <t>カイシュウ</t>
    </rPh>
    <rPh sb="6" eb="7">
      <t>カカ</t>
    </rPh>
    <rPh sb="8" eb="11">
      <t>ジンケンヒ</t>
    </rPh>
    <phoneticPr fontId="1"/>
  </si>
  <si>
    <t>●その他対面回収に係る費用（④）</t>
    <rPh sb="3" eb="4">
      <t>タ</t>
    </rPh>
    <rPh sb="4" eb="6">
      <t>タイメン</t>
    </rPh>
    <rPh sb="6" eb="8">
      <t>カイシュウ</t>
    </rPh>
    <rPh sb="9" eb="10">
      <t>カカ</t>
    </rPh>
    <rPh sb="11" eb="13">
      <t>ヒヨウ</t>
    </rPh>
    <phoneticPr fontId="1"/>
  </si>
  <si>
    <t>●対面回収にかかる合計費用</t>
    <rPh sb="1" eb="3">
      <t>タイメン</t>
    </rPh>
    <rPh sb="3" eb="5">
      <t>カイシュウ</t>
    </rPh>
    <rPh sb="9" eb="11">
      <t>ゴウケイ</t>
    </rPh>
    <rPh sb="11" eb="13">
      <t>ヒヨウ</t>
    </rPh>
    <phoneticPr fontId="1"/>
  </si>
  <si>
    <t>対面回収に係る費用（⑧）</t>
    <rPh sb="0" eb="2">
      <t>タイメン</t>
    </rPh>
    <rPh sb="2" eb="4">
      <t>カイシュウ</t>
    </rPh>
    <rPh sb="5" eb="6">
      <t>カカ</t>
    </rPh>
    <rPh sb="7" eb="9">
      <t>ヒヨウ</t>
    </rPh>
    <phoneticPr fontId="1"/>
  </si>
  <si>
    <t>小型家電引渡費用（⑨）</t>
    <rPh sb="0" eb="2">
      <t>コガタ</t>
    </rPh>
    <rPh sb="2" eb="4">
      <t>カデン</t>
    </rPh>
    <rPh sb="4" eb="6">
      <t>ヒキワタシ</t>
    </rPh>
    <rPh sb="6" eb="8">
      <t>ヒヨウ</t>
    </rPh>
    <phoneticPr fontId="1"/>
  </si>
  <si>
    <t>小型家電回収に係る費用の合計（⑩）</t>
    <rPh sb="0" eb="2">
      <t>コガタ</t>
    </rPh>
    <rPh sb="2" eb="4">
      <t>カデン</t>
    </rPh>
    <rPh sb="4" eb="6">
      <t>カイシュウ</t>
    </rPh>
    <rPh sb="7" eb="8">
      <t>カカ</t>
    </rPh>
    <rPh sb="9" eb="11">
      <t>ヒヨウ</t>
    </rPh>
    <rPh sb="12" eb="14">
      <t>ゴウケイ</t>
    </rPh>
    <phoneticPr fontId="1"/>
  </si>
  <si>
    <t>⑩＝①+②+③+④+⑤+⑥+⑦+⑧+⑨</t>
    <phoneticPr fontId="1"/>
  </si>
  <si>
    <t>小型家電売却収入（⑪）</t>
    <rPh sb="0" eb="2">
      <t>コガタ</t>
    </rPh>
    <rPh sb="2" eb="4">
      <t>カデン</t>
    </rPh>
    <rPh sb="4" eb="6">
      <t>バイキャク</t>
    </rPh>
    <rPh sb="6" eb="8">
      <t>シュウニュウ</t>
    </rPh>
    <phoneticPr fontId="1"/>
  </si>
  <si>
    <t>従来のごみ処理からの変更による便益（⑫）</t>
    <rPh sb="0" eb="2">
      <t>ジュウライ</t>
    </rPh>
    <rPh sb="5" eb="7">
      <t>ショリ</t>
    </rPh>
    <rPh sb="10" eb="12">
      <t>ヘンコウ</t>
    </rPh>
    <rPh sb="15" eb="17">
      <t>ベンエキ</t>
    </rPh>
    <phoneticPr fontId="1"/>
  </si>
  <si>
    <t>薬剤使用量削減による便益（⑬）</t>
    <rPh sb="0" eb="2">
      <t>ヤクザイ</t>
    </rPh>
    <rPh sb="2" eb="4">
      <t>シヨウ</t>
    </rPh>
    <rPh sb="4" eb="5">
      <t>リョウ</t>
    </rPh>
    <rPh sb="5" eb="7">
      <t>サクゲン</t>
    </rPh>
    <rPh sb="10" eb="12">
      <t>ベンエキ</t>
    </rPh>
    <phoneticPr fontId="1"/>
  </si>
  <si>
    <t>小型家電回収に係る便益の合計（⑭）</t>
    <rPh sb="0" eb="2">
      <t>コガタ</t>
    </rPh>
    <rPh sb="2" eb="4">
      <t>カデン</t>
    </rPh>
    <rPh sb="4" eb="6">
      <t>カイシュウ</t>
    </rPh>
    <rPh sb="7" eb="8">
      <t>カカ</t>
    </rPh>
    <rPh sb="9" eb="11">
      <t>ベンエキ</t>
    </rPh>
    <rPh sb="12" eb="14">
      <t>ゴウケイ</t>
    </rPh>
    <phoneticPr fontId="1"/>
  </si>
  <si>
    <t>便益－費用（⑮）</t>
    <rPh sb="0" eb="2">
      <t>ベンエキ</t>
    </rPh>
    <rPh sb="3" eb="5">
      <t>ヒヨウ</t>
    </rPh>
    <phoneticPr fontId="1"/>
  </si>
  <si>
    <t>便益÷費用（⑯）</t>
    <rPh sb="0" eb="2">
      <t>ベンエキ</t>
    </rPh>
    <rPh sb="3" eb="5">
      <t>ヒヨウ</t>
    </rPh>
    <phoneticPr fontId="1"/>
  </si>
  <si>
    <t>⑮＝⑭-⑩</t>
    <phoneticPr fontId="1"/>
  </si>
  <si>
    <t>⑯＝⑭/⑩</t>
    <phoneticPr fontId="1"/>
  </si>
  <si>
    <t>収集運搬量削減分</t>
    <rPh sb="0" eb="2">
      <t>シュウシュウ</t>
    </rPh>
    <rPh sb="2" eb="4">
      <t>ウンパン</t>
    </rPh>
    <rPh sb="4" eb="5">
      <t>リョウ</t>
    </rPh>
    <rPh sb="5" eb="7">
      <t>サクゲン</t>
    </rPh>
    <rPh sb="7" eb="8">
      <t>ブン</t>
    </rPh>
    <phoneticPr fontId="1"/>
  </si>
  <si>
    <t>破砕処理量削減分</t>
    <rPh sb="0" eb="2">
      <t>ハサイ</t>
    </rPh>
    <rPh sb="2" eb="4">
      <t>ショリ</t>
    </rPh>
    <rPh sb="4" eb="5">
      <t>リョウ</t>
    </rPh>
    <rPh sb="5" eb="7">
      <t>サクゲン</t>
    </rPh>
    <rPh sb="7" eb="8">
      <t>ブン</t>
    </rPh>
    <phoneticPr fontId="1"/>
  </si>
  <si>
    <t>焼却処理量削減分</t>
    <rPh sb="0" eb="2">
      <t>ショウキャク</t>
    </rPh>
    <rPh sb="2" eb="4">
      <t>ショリ</t>
    </rPh>
    <rPh sb="4" eb="5">
      <t>リョウ</t>
    </rPh>
    <rPh sb="5" eb="7">
      <t>サクゲン</t>
    </rPh>
    <rPh sb="7" eb="8">
      <t>ブン</t>
    </rPh>
    <phoneticPr fontId="1"/>
  </si>
  <si>
    <t>再資源化量削減分</t>
    <rPh sb="0" eb="3">
      <t>サイシゲン</t>
    </rPh>
    <rPh sb="3" eb="4">
      <t>カ</t>
    </rPh>
    <rPh sb="4" eb="5">
      <t>リョウ</t>
    </rPh>
    <rPh sb="5" eb="7">
      <t>サクゲン</t>
    </rPh>
    <rPh sb="7" eb="8">
      <t>ブン</t>
    </rPh>
    <phoneticPr fontId="1"/>
  </si>
  <si>
    <t>埋立処分量削減分</t>
    <rPh sb="0" eb="2">
      <t>ウメタテ</t>
    </rPh>
    <rPh sb="2" eb="4">
      <t>ショブン</t>
    </rPh>
    <rPh sb="4" eb="5">
      <t>リョウ</t>
    </rPh>
    <rPh sb="5" eb="7">
      <t>サクゲン</t>
    </rPh>
    <rPh sb="7" eb="8">
      <t>ブン</t>
    </rPh>
    <phoneticPr fontId="1"/>
  </si>
  <si>
    <t>薬剤A使用量削減分</t>
    <rPh sb="0" eb="2">
      <t>ヤクザイ</t>
    </rPh>
    <rPh sb="3" eb="5">
      <t>シヨウ</t>
    </rPh>
    <rPh sb="6" eb="8">
      <t>サクゲン</t>
    </rPh>
    <rPh sb="8" eb="9">
      <t>ブン</t>
    </rPh>
    <phoneticPr fontId="1"/>
  </si>
  <si>
    <t>●従来のごみ処理からの変更による便益　※計算方法については右図を参考にしてください。</t>
    <rPh sb="1" eb="3">
      <t>ジュウライ</t>
    </rPh>
    <rPh sb="6" eb="8">
      <t>ショリ</t>
    </rPh>
    <rPh sb="11" eb="13">
      <t>ヘンコウ</t>
    </rPh>
    <rPh sb="16" eb="18">
      <t>ベンエキ</t>
    </rPh>
    <rPh sb="20" eb="22">
      <t>ケイサン</t>
    </rPh>
    <rPh sb="22" eb="24">
      <t>ホウホウ</t>
    </rPh>
    <rPh sb="29" eb="30">
      <t>ミギ</t>
    </rPh>
    <rPh sb="30" eb="31">
      <t>ズ</t>
    </rPh>
    <rPh sb="32" eb="34">
      <t>サンコウ</t>
    </rPh>
    <phoneticPr fontId="1"/>
  </si>
  <si>
    <t>　　例えば、普及啓発費用やボックスの設置に係る作業費用、集積所での選別費用</t>
    <rPh sb="2" eb="3">
      <t>タト</t>
    </rPh>
    <rPh sb="6" eb="8">
      <t>フキュウ</t>
    </rPh>
    <rPh sb="8" eb="10">
      <t>ケイハツ</t>
    </rPh>
    <rPh sb="10" eb="12">
      <t>ヒヨウ</t>
    </rPh>
    <rPh sb="18" eb="20">
      <t>セッチ</t>
    </rPh>
    <rPh sb="21" eb="22">
      <t>カカ</t>
    </rPh>
    <rPh sb="23" eb="25">
      <t>サギョウ</t>
    </rPh>
    <rPh sb="25" eb="27">
      <t>ヒヨウ</t>
    </rPh>
    <rPh sb="28" eb="30">
      <t>シュウセキ</t>
    </rPh>
    <rPh sb="30" eb="31">
      <t>ジョ</t>
    </rPh>
    <rPh sb="33" eb="35">
      <t>センベツ</t>
    </rPh>
    <rPh sb="35" eb="37">
      <t>ヒヨウ</t>
    </rPh>
    <phoneticPr fontId="1"/>
  </si>
  <si>
    <t>　　認定事業者への引渡しの際の立会いに係る費用等が考えられます。</t>
    <rPh sb="2" eb="4">
      <t>ニンテイ</t>
    </rPh>
    <rPh sb="4" eb="7">
      <t>ジギョウシャ</t>
    </rPh>
    <rPh sb="9" eb="11">
      <t>ヒキワタ</t>
    </rPh>
    <rPh sb="13" eb="14">
      <t>サイ</t>
    </rPh>
    <rPh sb="15" eb="17">
      <t>タチア</t>
    </rPh>
    <rPh sb="19" eb="20">
      <t>カカ</t>
    </rPh>
    <rPh sb="21" eb="23">
      <t>ヒヨウ</t>
    </rPh>
    <rPh sb="23" eb="24">
      <t>ナド</t>
    </rPh>
    <rPh sb="25" eb="26">
      <t>カンガ</t>
    </rPh>
    <phoneticPr fontId="1"/>
  </si>
  <si>
    <t>　　例えば、普及啓発費用や認定事業者への引渡しの際の立会い費用等が考えられます。</t>
    <rPh sb="2" eb="3">
      <t>タト</t>
    </rPh>
    <rPh sb="6" eb="8">
      <t>フキュウ</t>
    </rPh>
    <rPh sb="8" eb="10">
      <t>ケイハツ</t>
    </rPh>
    <rPh sb="10" eb="12">
      <t>ヒヨウ</t>
    </rPh>
    <rPh sb="13" eb="15">
      <t>ニンテイ</t>
    </rPh>
    <rPh sb="15" eb="18">
      <t>ジギョウシャ</t>
    </rPh>
    <rPh sb="20" eb="22">
      <t>ヒキワタ</t>
    </rPh>
    <rPh sb="24" eb="25">
      <t>サイ</t>
    </rPh>
    <rPh sb="26" eb="28">
      <t>タチア</t>
    </rPh>
    <rPh sb="29" eb="32">
      <t>ヒヨウナド</t>
    </rPh>
    <rPh sb="33" eb="34">
      <t>カンガ</t>
    </rPh>
    <phoneticPr fontId="1"/>
  </si>
  <si>
    <t>※小型家電回収を実施することで、逆に収集運搬量が増加したり、再資源化費用が増加</t>
    <rPh sb="1" eb="3">
      <t>コガタ</t>
    </rPh>
    <rPh sb="3" eb="5">
      <t>カデン</t>
    </rPh>
    <rPh sb="5" eb="7">
      <t>カイシュウ</t>
    </rPh>
    <rPh sb="8" eb="10">
      <t>ジッシ</t>
    </rPh>
    <rPh sb="16" eb="17">
      <t>ギャク</t>
    </rPh>
    <rPh sb="18" eb="20">
      <t>シュウシュウ</t>
    </rPh>
    <rPh sb="20" eb="22">
      <t>ウンパン</t>
    </rPh>
    <rPh sb="22" eb="23">
      <t>リョウ</t>
    </rPh>
    <rPh sb="24" eb="26">
      <t>ゾウカ</t>
    </rPh>
    <rPh sb="30" eb="34">
      <t>サイシゲンカ</t>
    </rPh>
    <rPh sb="34" eb="36">
      <t>ヒヨウ</t>
    </rPh>
    <rPh sb="37" eb="39">
      <t>ゾウカ</t>
    </rPh>
    <phoneticPr fontId="1"/>
  </si>
  <si>
    <t>　（資源物売却収入が減少）した場合は、マイナスとして入力してください。</t>
    <rPh sb="2" eb="4">
      <t>シゲン</t>
    </rPh>
    <rPh sb="4" eb="5">
      <t>ブツ</t>
    </rPh>
    <rPh sb="5" eb="7">
      <t>バイキャク</t>
    </rPh>
    <rPh sb="7" eb="9">
      <t>シュウニュウ</t>
    </rPh>
    <rPh sb="10" eb="12">
      <t>ゲンショウ</t>
    </rPh>
    <rPh sb="15" eb="17">
      <t>バアイ</t>
    </rPh>
    <rPh sb="26" eb="28">
      <t>ニュウリョク</t>
    </rPh>
    <phoneticPr fontId="1"/>
  </si>
  <si>
    <r>
      <t>○</t>
    </r>
    <r>
      <rPr>
        <b/>
        <u/>
        <sz val="11"/>
        <color theme="1"/>
        <rFont val="ＭＳ Ｐゴシック"/>
        <family val="3"/>
        <charset val="128"/>
        <scheme val="minor"/>
      </rPr>
      <t>貴市町村保有の情報に基づき、費用便益分析ツールにデータを入力</t>
    </r>
    <r>
      <rPr>
        <sz val="11"/>
        <color theme="1"/>
        <rFont val="ＭＳ Ｐゴシック"/>
        <family val="2"/>
        <charset val="128"/>
        <scheme val="minor"/>
      </rPr>
      <t>してください。
○入力シートの構成及び入力の必要性については、下図及び下表をご確認下さい。</t>
    </r>
    <r>
      <rPr>
        <b/>
        <u/>
        <sz val="11"/>
        <color theme="1"/>
        <rFont val="ＭＳ Ｐゴシック"/>
        <family val="3"/>
        <charset val="128"/>
        <scheme val="minor"/>
      </rPr>
      <t>既に計算・公表されているデータがある場合は、当該データをそのまま入力</t>
    </r>
    <r>
      <rPr>
        <sz val="11"/>
        <color theme="1"/>
        <rFont val="ＭＳ Ｐゴシック"/>
        <family val="2"/>
        <charset val="128"/>
        <scheme val="minor"/>
      </rPr>
      <t>ください。
○</t>
    </r>
    <r>
      <rPr>
        <b/>
        <u/>
        <sz val="11"/>
        <color theme="1"/>
        <rFont val="ＭＳ Ｐゴシック"/>
        <family val="3"/>
        <charset val="128"/>
        <scheme val="minor"/>
      </rPr>
      <t>詳細な数値の把握・入力が難しい場合は、おおよその数値を入力</t>
    </r>
    <r>
      <rPr>
        <sz val="11"/>
        <color theme="1"/>
        <rFont val="ＭＳ Ｐゴシック"/>
        <family val="2"/>
        <charset val="128"/>
        <scheme val="minor"/>
      </rPr>
      <t>頂くことでも構いません。また、ツール上での計算が困難な場合は、別途他のファイル等で計算頂いた結果をツールに入力頂いても結構です。なお、消費税加算等の計算についても本ファイル上で計算頂くか、別途他のファイル等で計算頂いた結果をツールにご入力ください。</t>
    </r>
    <rPh sb="1" eb="2">
      <t>キ</t>
    </rPh>
    <rPh sb="2" eb="3">
      <t>シ</t>
    </rPh>
    <rPh sb="3" eb="5">
      <t>チョウソン</t>
    </rPh>
    <rPh sb="5" eb="7">
      <t>ホユウ</t>
    </rPh>
    <rPh sb="8" eb="10">
      <t>ジョウホウ</t>
    </rPh>
    <rPh sb="11" eb="12">
      <t>モト</t>
    </rPh>
    <rPh sb="15" eb="17">
      <t>ヒヨウ</t>
    </rPh>
    <rPh sb="17" eb="19">
      <t>ベンエキ</t>
    </rPh>
    <rPh sb="19" eb="21">
      <t>ブンセキ</t>
    </rPh>
    <rPh sb="29" eb="31">
      <t>ニュウリョク</t>
    </rPh>
    <rPh sb="40" eb="42">
      <t>ニュウリョク</t>
    </rPh>
    <rPh sb="46" eb="48">
      <t>コウセイ</t>
    </rPh>
    <rPh sb="48" eb="49">
      <t>オヨ</t>
    </rPh>
    <rPh sb="50" eb="52">
      <t>ニュウリョク</t>
    </rPh>
    <rPh sb="53" eb="56">
      <t>ヒツヨウセイ</t>
    </rPh>
    <rPh sb="62" eb="64">
      <t>カズ</t>
    </rPh>
    <rPh sb="64" eb="65">
      <t>オヨ</t>
    </rPh>
    <rPh sb="66" eb="68">
      <t>カヒョウ</t>
    </rPh>
    <rPh sb="70" eb="72">
      <t>カクニン</t>
    </rPh>
    <rPh sb="72" eb="73">
      <t>クダ</t>
    </rPh>
    <rPh sb="76" eb="77">
      <t>スデ</t>
    </rPh>
    <rPh sb="78" eb="80">
      <t>ケイサン</t>
    </rPh>
    <rPh sb="81" eb="83">
      <t>コウヒョウ</t>
    </rPh>
    <rPh sb="94" eb="96">
      <t>バアイ</t>
    </rPh>
    <rPh sb="98" eb="100">
      <t>トウガイ</t>
    </rPh>
    <rPh sb="108" eb="110">
      <t>ニュウリョク</t>
    </rPh>
    <rPh sb="117" eb="119">
      <t>ショウサイ</t>
    </rPh>
    <rPh sb="120" eb="122">
      <t>スウチ</t>
    </rPh>
    <rPh sb="123" eb="125">
      <t>ハアク</t>
    </rPh>
    <rPh sb="126" eb="128">
      <t>ニュウリョク</t>
    </rPh>
    <rPh sb="129" eb="130">
      <t>ムズカ</t>
    </rPh>
    <rPh sb="132" eb="134">
      <t>バアイ</t>
    </rPh>
    <rPh sb="141" eb="143">
      <t>スウチ</t>
    </rPh>
    <rPh sb="144" eb="146">
      <t>ニュウリョク</t>
    </rPh>
    <rPh sb="146" eb="147">
      <t>イタダ</t>
    </rPh>
    <rPh sb="152" eb="153">
      <t>カマ</t>
    </rPh>
    <rPh sb="179" eb="180">
      <t>ホカ</t>
    </rPh>
    <rPh sb="185" eb="186">
      <t>ナド</t>
    </rPh>
    <rPh sb="201" eb="202">
      <t>イタダ</t>
    </rPh>
    <rPh sb="205" eb="207">
      <t>ケッコウ</t>
    </rPh>
    <rPh sb="213" eb="216">
      <t>ショウヒゼイ</t>
    </rPh>
    <rPh sb="216" eb="218">
      <t>カサン</t>
    </rPh>
    <rPh sb="218" eb="219">
      <t>ナド</t>
    </rPh>
    <rPh sb="220" eb="222">
      <t>ケイサン</t>
    </rPh>
    <rPh sb="227" eb="228">
      <t>ホン</t>
    </rPh>
    <rPh sb="232" eb="233">
      <t>ジョウ</t>
    </rPh>
    <rPh sb="234" eb="236">
      <t>ケイサン</t>
    </rPh>
    <rPh sb="236" eb="237">
      <t>イタダ</t>
    </rPh>
    <rPh sb="240" eb="242">
      <t>ベット</t>
    </rPh>
    <rPh sb="242" eb="243">
      <t>ホカ</t>
    </rPh>
    <rPh sb="248" eb="249">
      <t>ナド</t>
    </rPh>
    <rPh sb="250" eb="252">
      <t>ケイサン</t>
    </rPh>
    <rPh sb="252" eb="253">
      <t>イタダ</t>
    </rPh>
    <rPh sb="255" eb="257">
      <t>ケッカ</t>
    </rPh>
    <rPh sb="263" eb="265">
      <t>ニュウリョク</t>
    </rPh>
    <phoneticPr fontId="1"/>
  </si>
  <si>
    <t>単価情報参考値</t>
    <rPh sb="0" eb="2">
      <t>タンカ</t>
    </rPh>
    <rPh sb="2" eb="4">
      <t>ジョウホウ</t>
    </rPh>
    <rPh sb="4" eb="6">
      <t>サンコウ</t>
    </rPh>
    <rPh sb="6" eb="7">
      <t>アタイ</t>
    </rPh>
    <phoneticPr fontId="1"/>
  </si>
  <si>
    <t>●参考値：貴自治体における小型家電回収量合計値（各回収方法のシートより自動算出）</t>
    <rPh sb="1" eb="3">
      <t>サンコウ</t>
    </rPh>
    <rPh sb="3" eb="4">
      <t>アタイ</t>
    </rPh>
    <rPh sb="5" eb="6">
      <t>キ</t>
    </rPh>
    <rPh sb="6" eb="9">
      <t>ジチタイ</t>
    </rPh>
    <rPh sb="13" eb="15">
      <t>コガタ</t>
    </rPh>
    <rPh sb="15" eb="17">
      <t>カデン</t>
    </rPh>
    <rPh sb="17" eb="19">
      <t>カイシュウ</t>
    </rPh>
    <rPh sb="19" eb="20">
      <t>リョウ</t>
    </rPh>
    <rPh sb="20" eb="22">
      <t>ゴウケイ</t>
    </rPh>
    <rPh sb="22" eb="23">
      <t>アタイ</t>
    </rPh>
    <rPh sb="24" eb="25">
      <t>カク</t>
    </rPh>
    <rPh sb="25" eb="27">
      <t>カイシュウ</t>
    </rPh>
    <rPh sb="27" eb="29">
      <t>ホウホウ</t>
    </rPh>
    <rPh sb="35" eb="37">
      <t>ジドウ</t>
    </rPh>
    <rPh sb="37" eb="39">
      <t>サンシュツ</t>
    </rPh>
    <phoneticPr fontId="1"/>
  </si>
  <si>
    <t>合計回収量</t>
    <rPh sb="0" eb="2">
      <t>ゴウケイ</t>
    </rPh>
    <rPh sb="2" eb="4">
      <t>カイシュウ</t>
    </rPh>
    <rPh sb="4" eb="5">
      <t>リョウ</t>
    </rPh>
    <phoneticPr fontId="1"/>
  </si>
  <si>
    <t>ｔ/年</t>
    <rPh sb="2" eb="3">
      <t>ネン</t>
    </rPh>
    <phoneticPr fontId="1"/>
  </si>
  <si>
    <t>小型家電リサイクルへの従事割合</t>
    <rPh sb="0" eb="2">
      <t>コガタ</t>
    </rPh>
    <rPh sb="2" eb="4">
      <t>カデン</t>
    </rPh>
    <rPh sb="11" eb="13">
      <t>ジュウジ</t>
    </rPh>
    <rPh sb="13" eb="15">
      <t>ワリアイ</t>
    </rPh>
    <phoneticPr fontId="1"/>
  </si>
  <si>
    <t>％</t>
    <phoneticPr fontId="1"/>
  </si>
  <si>
    <t>職員給与（小型家電リサイクル以外の業務も含む）</t>
    <rPh sb="0" eb="2">
      <t>ショクイン</t>
    </rPh>
    <rPh sb="2" eb="4">
      <t>キュウヨ</t>
    </rPh>
    <rPh sb="5" eb="7">
      <t>コガタ</t>
    </rPh>
    <rPh sb="7" eb="9">
      <t>カデン</t>
    </rPh>
    <rPh sb="14" eb="16">
      <t>イガイ</t>
    </rPh>
    <rPh sb="17" eb="19">
      <t>ギョウム</t>
    </rPh>
    <rPh sb="20" eb="21">
      <t>フク</t>
    </rPh>
    <phoneticPr fontId="1"/>
  </si>
  <si>
    <t>台数</t>
    <rPh sb="0" eb="2">
      <t>ダイスウ</t>
    </rPh>
    <phoneticPr fontId="1"/>
  </si>
  <si>
    <t>台</t>
    <rPh sb="0" eb="1">
      <t>ダイ</t>
    </rPh>
    <phoneticPr fontId="1"/>
  </si>
  <si>
    <t>円/台</t>
    <rPh sb="0" eb="1">
      <t>エン</t>
    </rPh>
    <rPh sb="2" eb="3">
      <t>ダイ</t>
    </rPh>
    <phoneticPr fontId="1"/>
  </si>
  <si>
    <t>円</t>
    <rPh sb="0" eb="1">
      <t>エン</t>
    </rPh>
    <phoneticPr fontId="1"/>
  </si>
  <si>
    <t>＜このシートについて＞</t>
    <phoneticPr fontId="1"/>
  </si>
  <si>
    <t>　近年、小型家電等に含まれるリチウム蓄電池等に由来する火災が発生しています。</t>
    <rPh sb="1" eb="3">
      <t>キンネン</t>
    </rPh>
    <rPh sb="4" eb="6">
      <t>コガタ</t>
    </rPh>
    <rPh sb="6" eb="8">
      <t>カデン</t>
    </rPh>
    <rPh sb="8" eb="9">
      <t>トウ</t>
    </rPh>
    <rPh sb="10" eb="11">
      <t>フク</t>
    </rPh>
    <rPh sb="18" eb="21">
      <t>チクデンチ</t>
    </rPh>
    <rPh sb="21" eb="22">
      <t>トウ</t>
    </rPh>
    <rPh sb="23" eb="25">
      <t>ユライ</t>
    </rPh>
    <rPh sb="27" eb="29">
      <t>カサイ</t>
    </rPh>
    <rPh sb="30" eb="32">
      <t>ハッセイ</t>
    </rPh>
    <phoneticPr fontId="1"/>
  </si>
  <si>
    <t>　こちらは、それによる損害を参考として算出するためのシートです。</t>
    <rPh sb="11" eb="13">
      <t>ソンガイ</t>
    </rPh>
    <rPh sb="14" eb="16">
      <t>サンコウ</t>
    </rPh>
    <rPh sb="19" eb="21">
      <t>サンシュツ</t>
    </rPh>
    <phoneticPr fontId="1"/>
  </si>
  <si>
    <t>　なお、小型家電リサイクルを行っていない場合にもリチウム蓄電池等による火災は起こりえるため、こちらの算出結果は「費用便益算定結果」シートには反映されません。</t>
    <rPh sb="4" eb="6">
      <t>コガタ</t>
    </rPh>
    <rPh sb="6" eb="8">
      <t>カデン</t>
    </rPh>
    <rPh sb="14" eb="15">
      <t>オコナ</t>
    </rPh>
    <rPh sb="20" eb="22">
      <t>バアイ</t>
    </rPh>
    <rPh sb="28" eb="31">
      <t>チクデンチ</t>
    </rPh>
    <rPh sb="31" eb="32">
      <t>トウ</t>
    </rPh>
    <rPh sb="35" eb="37">
      <t>カサイ</t>
    </rPh>
    <rPh sb="38" eb="39">
      <t>オ</t>
    </rPh>
    <rPh sb="50" eb="52">
      <t>サンシュツ</t>
    </rPh>
    <rPh sb="52" eb="54">
      <t>ケッカ</t>
    </rPh>
    <rPh sb="56" eb="58">
      <t>ヒヨウ</t>
    </rPh>
    <rPh sb="58" eb="60">
      <t>ベンエキ</t>
    </rPh>
    <rPh sb="60" eb="62">
      <t>サンテイ</t>
    </rPh>
    <rPh sb="62" eb="64">
      <t>ケッカ</t>
    </rPh>
    <rPh sb="70" eb="72">
      <t>ハンエイ</t>
    </rPh>
    <phoneticPr fontId="1"/>
  </si>
  <si>
    <t>収集運搬車費用</t>
    <rPh sb="0" eb="2">
      <t>シュウシュウ</t>
    </rPh>
    <rPh sb="2" eb="4">
      <t>ウンパン</t>
    </rPh>
    <rPh sb="4" eb="5">
      <t>クルマ</t>
    </rPh>
    <rPh sb="5" eb="7">
      <t>ヒヨウ</t>
    </rPh>
    <phoneticPr fontId="1"/>
  </si>
  <si>
    <t>廃棄物処理施設費用</t>
    <rPh sb="7" eb="9">
      <t>ヒヨウ</t>
    </rPh>
    <phoneticPr fontId="1"/>
  </si>
  <si>
    <t>小型車両</t>
    <rPh sb="0" eb="2">
      <t>コガタ</t>
    </rPh>
    <rPh sb="2" eb="4">
      <t>シャリョウ</t>
    </rPh>
    <phoneticPr fontId="1"/>
  </si>
  <si>
    <t>耐用年数情報参考値</t>
    <rPh sb="0" eb="2">
      <t>タイヨウ</t>
    </rPh>
    <rPh sb="2" eb="4">
      <t>ネンスウ</t>
    </rPh>
    <rPh sb="4" eb="6">
      <t>ジョウホウ</t>
    </rPh>
    <rPh sb="6" eb="8">
      <t>サンコウ</t>
    </rPh>
    <rPh sb="8" eb="9">
      <t>アタイ</t>
    </rPh>
    <phoneticPr fontId="1"/>
  </si>
  <si>
    <t>その他車両</t>
    <rPh sb="2" eb="3">
      <t>ホカ</t>
    </rPh>
    <rPh sb="3" eb="5">
      <t>シャリョウ</t>
    </rPh>
    <phoneticPr fontId="1"/>
  </si>
  <si>
    <t>主として金属製の設備</t>
    <rPh sb="8" eb="10">
      <t>セツビ</t>
    </rPh>
    <phoneticPr fontId="1"/>
  </si>
  <si>
    <t>その他の設備</t>
    <rPh sb="2" eb="3">
      <t>ホカ</t>
    </rPh>
    <rPh sb="4" eb="6">
      <t>セツビ</t>
    </rPh>
    <phoneticPr fontId="1"/>
  </si>
  <si>
    <t>耐用年数の適用等に関する取扱通達の付表：369前掲の機械及び装置以外のもの並びに前掲の区分によらないもの
https://www.nta.go.jp/law/tsutatsu/kobetsu/sonota/700525/fuhyou/10.htm</t>
    <phoneticPr fontId="1"/>
  </si>
  <si>
    <t>●収集運搬車の損傷に対する修理費用または新規調達（①）</t>
    <phoneticPr fontId="1"/>
  </si>
  <si>
    <t>●廃棄物処理施設の損傷に対する修理費用または工事（②）</t>
    <phoneticPr fontId="1"/>
  </si>
  <si>
    <t>＜耐用年数の適用等に関する取扱通達の付表費用＞</t>
    <rPh sb="20" eb="22">
      <t>ヒヨウ</t>
    </rPh>
    <phoneticPr fontId="1"/>
  </si>
  <si>
    <t>●合計費用</t>
    <rPh sb="0" eb="5">
      <t>ゴウケイヒヨウ</t>
    </rPh>
    <phoneticPr fontId="1"/>
  </si>
  <si>
    <t>・蓄電池等に由来する火災による損害についての費用を入力してください。</t>
    <rPh sb="6" eb="8">
      <t>ユライ</t>
    </rPh>
    <rPh sb="22" eb="24">
      <t>ヒヨウ</t>
    </rPh>
    <rPh sb="25" eb="27">
      <t>ニュウリョク</t>
    </rPh>
    <phoneticPr fontId="1"/>
  </si>
  <si>
    <t>●その他、蓄電池等に由来する火災に係る費用（③）</t>
    <rPh sb="3" eb="4">
      <t>タ</t>
    </rPh>
    <rPh sb="10" eb="12">
      <t>ユライ</t>
    </rPh>
    <rPh sb="17" eb="18">
      <t>カカ</t>
    </rPh>
    <rPh sb="19" eb="21">
      <t>ヒヨウ</t>
    </rPh>
    <phoneticPr fontId="1"/>
  </si>
  <si>
    <t>合計費用（④）</t>
    <rPh sb="0" eb="2">
      <t>ゴウケイ</t>
    </rPh>
    <rPh sb="2" eb="4">
      <t>ヒヨウ</t>
    </rPh>
    <phoneticPr fontId="1"/>
  </si>
  <si>
    <t>④＝①+②+③</t>
    <phoneticPr fontId="1"/>
  </si>
  <si>
    <t>＜動作環境＞</t>
    <rPh sb="1" eb="3">
      <t>ドウサ</t>
    </rPh>
    <rPh sb="3" eb="5">
      <t>カンキョウ</t>
    </rPh>
    <phoneticPr fontId="1"/>
  </si>
  <si>
    <t xml:space="preserve"> それ以外のツールを利用する際の誤作動等については動作を保証致しません。</t>
    <rPh sb="3" eb="5">
      <t>イガイ</t>
    </rPh>
    <rPh sb="10" eb="12">
      <t>リヨウ</t>
    </rPh>
    <rPh sb="14" eb="15">
      <t>サイ</t>
    </rPh>
    <rPh sb="16" eb="19">
      <t>ゴサドウ</t>
    </rPh>
    <rPh sb="19" eb="20">
      <t>トウ</t>
    </rPh>
    <rPh sb="25" eb="27">
      <t>ドウサ</t>
    </rPh>
    <rPh sb="28" eb="30">
      <t>ホショウ</t>
    </rPh>
    <rPh sb="30" eb="31">
      <t>イタ</t>
    </rPh>
    <phoneticPr fontId="1"/>
  </si>
  <si>
    <t>単価算出用参考</t>
    <rPh sb="0" eb="2">
      <t>タンカ</t>
    </rPh>
    <rPh sb="2" eb="4">
      <t>サンシュツ</t>
    </rPh>
    <rPh sb="4" eb="5">
      <t>ヨウ</t>
    </rPh>
    <rPh sb="5" eb="7">
      <t>サンコウ</t>
    </rPh>
    <phoneticPr fontId="1"/>
  </si>
  <si>
    <t>　　　　　また、小型家電リサイクル以外の業務にも従事している場合には、職員給与（G29）と</t>
    <rPh sb="8" eb="10">
      <t>コガタ</t>
    </rPh>
    <rPh sb="10" eb="12">
      <t>カデン</t>
    </rPh>
    <rPh sb="17" eb="19">
      <t>イガイ</t>
    </rPh>
    <rPh sb="20" eb="22">
      <t>ギョウム</t>
    </rPh>
    <rPh sb="24" eb="26">
      <t>ジュウジ</t>
    </rPh>
    <rPh sb="30" eb="32">
      <t>バアイ</t>
    </rPh>
    <rPh sb="35" eb="37">
      <t>ショクイン</t>
    </rPh>
    <rPh sb="37" eb="39">
      <t>キュウヨ</t>
    </rPh>
    <phoneticPr fontId="1"/>
  </si>
  <si>
    <t xml:space="preserve"> また、ソフトのバージョンアップによる動作の不具合に対しては動作を保証致しません。</t>
    <rPh sb="19" eb="21">
      <t>ドウサ</t>
    </rPh>
    <rPh sb="22" eb="25">
      <t>フグアイ</t>
    </rPh>
    <rPh sb="26" eb="27">
      <t>タイ</t>
    </rPh>
    <rPh sb="30" eb="32">
      <t>ドウサ</t>
    </rPh>
    <rPh sb="33" eb="35">
      <t>ホショウ</t>
    </rPh>
    <rPh sb="35" eb="36">
      <t>イタ</t>
    </rPh>
    <phoneticPr fontId="1"/>
  </si>
  <si>
    <t>　　　　　従事割合（G30）、から単価（G31）を算出頂くこともできます。</t>
    <rPh sb="5" eb="7">
      <t>ジュウジ</t>
    </rPh>
    <rPh sb="7" eb="9">
      <t>ワリアイ</t>
    </rPh>
    <rPh sb="17" eb="19">
      <t>タンカ</t>
    </rPh>
    <rPh sb="25" eb="27">
      <t>サンシュツ</t>
    </rPh>
    <rPh sb="27" eb="28">
      <t>イタダ</t>
    </rPh>
    <phoneticPr fontId="1"/>
  </si>
  <si>
    <t>＜ツールの目的・コンセプト＞</t>
    <rPh sb="5" eb="7">
      <t>モクテキ</t>
    </rPh>
    <phoneticPr fontId="1"/>
  </si>
  <si>
    <r>
      <t>○本費用便益分析ツールは、</t>
    </r>
    <r>
      <rPr>
        <b/>
        <u/>
        <sz val="11"/>
        <color theme="1"/>
        <rFont val="ＭＳ Ｐゴシック"/>
        <family val="3"/>
        <charset val="128"/>
        <scheme val="minor"/>
      </rPr>
      <t>小型家電リサイクル事業の費用便益の計算を実施したことがない市町村をメインターゲット</t>
    </r>
    <r>
      <rPr>
        <sz val="11"/>
        <color theme="1"/>
        <rFont val="ＭＳ Ｐゴシック"/>
        <family val="2"/>
        <charset val="128"/>
        <scheme val="minor"/>
      </rPr>
      <t>として、</t>
    </r>
    <r>
      <rPr>
        <b/>
        <u/>
        <sz val="11"/>
        <color theme="1"/>
        <rFont val="ＭＳ Ｐゴシック"/>
        <family val="3"/>
        <charset val="128"/>
        <scheme val="minor"/>
      </rPr>
      <t>なるべく簡易に小型家電リサイクル事業の費用便益を計算して頂くことをコンセプト</t>
    </r>
    <r>
      <rPr>
        <sz val="11"/>
        <color theme="1"/>
        <rFont val="ＭＳ Ｐゴシック"/>
        <family val="2"/>
        <charset val="128"/>
        <scheme val="minor"/>
      </rPr>
      <t>として作成されたものです。
○なお、一般廃棄物の原価計算を行うツールとして、環境省より一般廃棄物会計基準を作成し、普及啓発を行っているところです。</t>
    </r>
    <r>
      <rPr>
        <b/>
        <u/>
        <sz val="11"/>
        <color theme="1"/>
        <rFont val="ＭＳ Ｐゴシック"/>
        <family val="3"/>
        <charset val="128"/>
        <scheme val="minor"/>
      </rPr>
      <t>既に一般廃棄物会計基準に基づき、小型家電リサイクル事業の費用便益を計算されている場合は、本費用便益分析ツールに基づき改めて計算を頂く必要はございません。</t>
    </r>
    <rPh sb="1" eb="2">
      <t>ホン</t>
    </rPh>
    <rPh sb="2" eb="4">
      <t>ヒヨウ</t>
    </rPh>
    <rPh sb="4" eb="6">
      <t>ベンエキ</t>
    </rPh>
    <rPh sb="6" eb="8">
      <t>ブンセキ</t>
    </rPh>
    <rPh sb="13" eb="15">
      <t>コガタ</t>
    </rPh>
    <rPh sb="15" eb="17">
      <t>カデン</t>
    </rPh>
    <rPh sb="22" eb="24">
      <t>ジギョウ</t>
    </rPh>
    <rPh sb="25" eb="27">
      <t>ヒヨウ</t>
    </rPh>
    <rPh sb="27" eb="29">
      <t>ベンエキ</t>
    </rPh>
    <rPh sb="30" eb="32">
      <t>ケイサン</t>
    </rPh>
    <rPh sb="33" eb="35">
      <t>ジッシ</t>
    </rPh>
    <rPh sb="42" eb="45">
      <t>シチョウソン</t>
    </rPh>
    <rPh sb="62" eb="64">
      <t>カンイ</t>
    </rPh>
    <rPh sb="65" eb="67">
      <t>コガタ</t>
    </rPh>
    <rPh sb="67" eb="69">
      <t>カデン</t>
    </rPh>
    <rPh sb="74" eb="76">
      <t>ジギョウ</t>
    </rPh>
    <rPh sb="77" eb="79">
      <t>ヒヨウ</t>
    </rPh>
    <rPh sb="79" eb="81">
      <t>ベンエキ</t>
    </rPh>
    <rPh sb="82" eb="84">
      <t>ケイサン</t>
    </rPh>
    <rPh sb="86" eb="87">
      <t>イタダ</t>
    </rPh>
    <rPh sb="99" eb="101">
      <t>サクセイ</t>
    </rPh>
    <rPh sb="114" eb="116">
      <t>イッパン</t>
    </rPh>
    <rPh sb="116" eb="119">
      <t>ハイキブツ</t>
    </rPh>
    <rPh sb="120" eb="122">
      <t>ゲンカ</t>
    </rPh>
    <rPh sb="122" eb="124">
      <t>ケイサン</t>
    </rPh>
    <rPh sb="125" eb="126">
      <t>オコナ</t>
    </rPh>
    <rPh sb="134" eb="137">
      <t>カンキョウショウ</t>
    </rPh>
    <rPh sb="139" eb="141">
      <t>イッパン</t>
    </rPh>
    <rPh sb="141" eb="144">
      <t>ハイキブツ</t>
    </rPh>
    <rPh sb="144" eb="146">
      <t>カイケイ</t>
    </rPh>
    <rPh sb="146" eb="148">
      <t>キジュン</t>
    </rPh>
    <rPh sb="149" eb="151">
      <t>サクセイ</t>
    </rPh>
    <rPh sb="153" eb="155">
      <t>フキュウ</t>
    </rPh>
    <rPh sb="155" eb="157">
      <t>ケイハツ</t>
    </rPh>
    <rPh sb="158" eb="159">
      <t>オコナ</t>
    </rPh>
    <rPh sb="169" eb="170">
      <t>スデ</t>
    </rPh>
    <rPh sb="171" eb="173">
      <t>イッパン</t>
    </rPh>
    <rPh sb="173" eb="176">
      <t>ハイキブツ</t>
    </rPh>
    <rPh sb="176" eb="178">
      <t>カイケイ</t>
    </rPh>
    <rPh sb="178" eb="180">
      <t>キジュン</t>
    </rPh>
    <rPh sb="181" eb="182">
      <t>モト</t>
    </rPh>
    <rPh sb="185" eb="187">
      <t>コガタ</t>
    </rPh>
    <rPh sb="187" eb="189">
      <t>カデン</t>
    </rPh>
    <rPh sb="194" eb="196">
      <t>ジギョウ</t>
    </rPh>
    <rPh sb="197" eb="199">
      <t>ヒヨウ</t>
    </rPh>
    <rPh sb="199" eb="201">
      <t>ベンエキ</t>
    </rPh>
    <rPh sb="202" eb="204">
      <t>ケイサン</t>
    </rPh>
    <rPh sb="209" eb="211">
      <t>バアイ</t>
    </rPh>
    <rPh sb="213" eb="214">
      <t>ホン</t>
    </rPh>
    <rPh sb="214" eb="216">
      <t>ヒヨウ</t>
    </rPh>
    <rPh sb="216" eb="218">
      <t>ベンエキ</t>
    </rPh>
    <rPh sb="218" eb="220">
      <t>ブンセキ</t>
    </rPh>
    <rPh sb="224" eb="225">
      <t>モト</t>
    </rPh>
    <rPh sb="227" eb="228">
      <t>アラタ</t>
    </rPh>
    <rPh sb="230" eb="232">
      <t>ケイサン</t>
    </rPh>
    <rPh sb="233" eb="234">
      <t>イタダ</t>
    </rPh>
    <rPh sb="235" eb="237">
      <t>ヒツヨウ</t>
    </rPh>
    <phoneticPr fontId="1"/>
  </si>
  <si>
    <t>はじめに</t>
  </si>
  <si>
    <t>費用便益算定結果</t>
  </si>
  <si>
    <t>B_便益計算</t>
  </si>
  <si>
    <t>1_ボックス回収</t>
  </si>
  <si>
    <t>2_ステーション回収</t>
  </si>
  <si>
    <t>3_ピックアップ回収</t>
  </si>
  <si>
    <t>4_集団回収・市民参加型回収</t>
  </si>
  <si>
    <t>5_イベント回収</t>
  </si>
  <si>
    <t>6_清掃工場等への持込み</t>
  </si>
  <si>
    <t>7_戸別訪問回収</t>
  </si>
  <si>
    <t>8_対面回収</t>
  </si>
  <si>
    <t>参考_蓄電池等火災による損害</t>
  </si>
  <si>
    <t>　　具体的にどのような費用であるかどうかについては、A24～A28に入力ください。</t>
    <rPh sb="2" eb="5">
      <t>グタイテキ</t>
    </rPh>
    <rPh sb="11" eb="13">
      <t>ヒヨウ</t>
    </rPh>
    <rPh sb="34" eb="36">
      <t>ニュウリョク</t>
    </rPh>
    <phoneticPr fontId="1"/>
  </si>
  <si>
    <t>　　具体的にどのような費用であるかどうかについては、A29～A33に入力ください。</t>
    <rPh sb="2" eb="5">
      <t>グタイテキ</t>
    </rPh>
    <rPh sb="11" eb="13">
      <t>ヒヨウ</t>
    </rPh>
    <rPh sb="34" eb="36">
      <t>ニュウリョク</t>
    </rPh>
    <phoneticPr fontId="1"/>
  </si>
  <si>
    <t>任意</t>
    <rPh sb="0" eb="2">
      <t>ニンイ</t>
    </rPh>
    <phoneticPr fontId="1"/>
  </si>
  <si>
    <t>※2　行が足りない場合は行を増やしてください。</t>
    <rPh sb="3" eb="4">
      <t>ギョウ</t>
    </rPh>
    <rPh sb="5" eb="6">
      <t>タ</t>
    </rPh>
    <rPh sb="9" eb="11">
      <t>バアイ</t>
    </rPh>
    <rPh sb="12" eb="13">
      <t>ギョウ</t>
    </rPh>
    <rPh sb="14" eb="15">
      <t>フ</t>
    </rPh>
    <phoneticPr fontId="1"/>
  </si>
  <si>
    <t>※3　引渡品目や引渡単価が異なる場合は複数行を用いて入力してください。</t>
    <rPh sb="3" eb="5">
      <t>ヒキワタシ</t>
    </rPh>
    <rPh sb="5" eb="7">
      <t>ヒンモク</t>
    </rPh>
    <rPh sb="8" eb="10">
      <t>ヒキワタシ</t>
    </rPh>
    <rPh sb="10" eb="12">
      <t>タンカ</t>
    </rPh>
    <rPh sb="13" eb="14">
      <t>コト</t>
    </rPh>
    <rPh sb="16" eb="18">
      <t>バアイ</t>
    </rPh>
    <rPh sb="19" eb="21">
      <t>フクスウ</t>
    </rPh>
    <rPh sb="21" eb="22">
      <t>ギョウ</t>
    </rPh>
    <rPh sb="23" eb="24">
      <t>モチ</t>
    </rPh>
    <rPh sb="26" eb="28">
      <t>ニュウリョク</t>
    </rPh>
    <phoneticPr fontId="1"/>
  </si>
  <si>
    <t>※4　行が足りない場合は行を増やしてください。</t>
    <rPh sb="3" eb="4">
      <t>ギョウ</t>
    </rPh>
    <rPh sb="5" eb="6">
      <t>タ</t>
    </rPh>
    <rPh sb="9" eb="11">
      <t>バアイ</t>
    </rPh>
    <rPh sb="12" eb="13">
      <t>ギョウ</t>
    </rPh>
    <rPh sb="14" eb="15">
      <t>フ</t>
    </rPh>
    <phoneticPr fontId="1"/>
  </si>
  <si>
    <t>合計</t>
    <rPh sb="0" eb="2">
      <t>ゴウケイ</t>
    </rPh>
    <phoneticPr fontId="1"/>
  </si>
  <si>
    <t>　ください。また薬剤の単価等が不明な場合は、右図の数値をご使用ください。</t>
    <rPh sb="8" eb="10">
      <t>ヤクザイ</t>
    </rPh>
    <rPh sb="11" eb="13">
      <t>タンカ</t>
    </rPh>
    <rPh sb="13" eb="14">
      <t>ナド</t>
    </rPh>
    <rPh sb="15" eb="17">
      <t>フメイ</t>
    </rPh>
    <rPh sb="18" eb="20">
      <t>バアイ</t>
    </rPh>
    <rPh sb="22" eb="24">
      <t>ミギズ</t>
    </rPh>
    <rPh sb="25" eb="27">
      <t>スウチ</t>
    </rPh>
    <phoneticPr fontId="1"/>
  </si>
  <si>
    <t>⑭＝⑪+⑫+⑬</t>
    <phoneticPr fontId="1"/>
  </si>
  <si>
    <t xml:space="preserve"> 本ツールについては、Excel for Microsoft 365（バージョン 2108） での動作を確認して作成しております。 </t>
    <rPh sb="1" eb="2">
      <t>ホン</t>
    </rPh>
    <rPh sb="49" eb="51">
      <t>ドウサ</t>
    </rPh>
    <rPh sb="52" eb="54">
      <t>カクニン</t>
    </rPh>
    <rPh sb="56" eb="58">
      <t>サクセイ</t>
    </rPh>
    <phoneticPr fontId="1"/>
  </si>
  <si>
    <t>【市町村における小型家電リサイクルの費用便益分析ツール（Ver. 1.1）】</t>
    <rPh sb="1" eb="4">
      <t>シチョウソン</t>
    </rPh>
    <rPh sb="8" eb="10">
      <t>コガタ</t>
    </rPh>
    <rPh sb="10" eb="12">
      <t>カデン</t>
    </rPh>
    <rPh sb="18" eb="20">
      <t>ヒヨウ</t>
    </rPh>
    <rPh sb="20" eb="22">
      <t>ベンエキ</t>
    </rPh>
    <rPh sb="22" eb="24">
      <t>ブンセキ</t>
    </rPh>
    <phoneticPr fontId="1"/>
  </si>
  <si>
    <t>各シートへの入力結果が反映されます</t>
    <rPh sb="0" eb="1">
      <t>カク</t>
    </rPh>
    <rPh sb="6" eb="8">
      <t>ニュウリョク</t>
    </rPh>
    <rPh sb="8" eb="10">
      <t>ケッカ</t>
    </rPh>
    <rPh sb="11" eb="13">
      <t>ハンエイ</t>
    </rPh>
    <phoneticPr fontId="1"/>
  </si>
  <si>
    <t>各シートへの入力結果に基づき、計算された費用便益算定結果を示します。</t>
    <rPh sb="0" eb="1">
      <t>カク</t>
    </rPh>
    <rPh sb="6" eb="8">
      <t>ニュウリョク</t>
    </rPh>
    <rPh sb="8" eb="10">
      <t>ケッカ</t>
    </rPh>
    <rPh sb="11" eb="12">
      <t>モト</t>
    </rPh>
    <rPh sb="15" eb="17">
      <t>ケイサン</t>
    </rPh>
    <rPh sb="20" eb="22">
      <t>ヒヨウ</t>
    </rPh>
    <rPh sb="22" eb="24">
      <t>ベンエキ</t>
    </rPh>
    <rPh sb="24" eb="26">
      <t>サンテイ</t>
    </rPh>
    <rPh sb="26" eb="28">
      <t>ケッカ</t>
    </rPh>
    <rPh sb="29" eb="30">
      <t>シメ</t>
    </rPh>
    <phoneticPr fontId="1"/>
  </si>
  <si>
    <t>リチウム蓄電池等に由来する火災の発生による損害を参考として算出するためのシートです。
なお、小型家電リサイクルを行っていない場合にもリチウム蓄電池等による火災は起こりえるため、こちらの算出結果は「費用便益算定結果」シートには反映されません。</t>
    <rPh sb="16" eb="18">
      <t>ハッセイ</t>
    </rPh>
    <rPh sb="102" eb="104">
      <t>ケイサン</t>
    </rPh>
    <phoneticPr fontId="1"/>
  </si>
  <si>
    <t>　引渡単価については、引渡先に支払っている費用を入力ください。</t>
    <rPh sb="1" eb="3">
      <t>ヒキワタシ</t>
    </rPh>
    <rPh sb="3" eb="5">
      <t>タンカ</t>
    </rPh>
    <rPh sb="11" eb="13">
      <t>ヒキワタ</t>
    </rPh>
    <rPh sb="13" eb="14">
      <t>サキ</t>
    </rPh>
    <rPh sb="15" eb="17">
      <t>シハラ</t>
    </rPh>
    <rPh sb="21" eb="23">
      <t>ヒヨウ</t>
    </rPh>
    <rPh sb="24" eb="26">
      <t>ニュウリョク</t>
    </rPh>
    <phoneticPr fontId="1"/>
  </si>
  <si>
    <r>
      <t>　　例えば、廃棄物の保管場所の損</t>
    </r>
    <r>
      <rPr>
        <sz val="11"/>
        <rFont val="ＭＳ Ｐゴシック"/>
        <family val="3"/>
        <charset val="128"/>
        <scheme val="minor"/>
      </rPr>
      <t>傷等</t>
    </r>
    <r>
      <rPr>
        <sz val="11"/>
        <color theme="1"/>
        <rFont val="ＭＳ Ｐゴシック"/>
        <family val="2"/>
        <charset val="128"/>
        <scheme val="minor"/>
      </rPr>
      <t>が考えられます。</t>
    </r>
    <rPh sb="2" eb="3">
      <t>タト</t>
    </rPh>
    <rPh sb="6" eb="8">
      <t>ハイキ</t>
    </rPh>
    <rPh sb="8" eb="9">
      <t>ブツ</t>
    </rPh>
    <rPh sb="10" eb="12">
      <t>ホカン</t>
    </rPh>
    <rPh sb="12" eb="14">
      <t>バショ</t>
    </rPh>
    <rPh sb="15" eb="17">
      <t>ソンショウ</t>
    </rPh>
    <rPh sb="17" eb="18">
      <t>トウ</t>
    </rPh>
    <rPh sb="19" eb="20">
      <t>カンガ</t>
    </rPh>
    <phoneticPr fontId="1"/>
  </si>
  <si>
    <t>（参考）蓄電池等火災による損害</t>
    <rPh sb="1" eb="3">
      <t>サンコウ</t>
    </rPh>
    <rPh sb="4" eb="7">
      <t>チクデンチ</t>
    </rPh>
    <rPh sb="7" eb="8">
      <t>トウ</t>
    </rPh>
    <rPh sb="8" eb="10">
      <t>カサイ</t>
    </rPh>
    <rPh sb="13" eb="15">
      <t>ソンガイ</t>
    </rPh>
    <phoneticPr fontId="1"/>
  </si>
  <si>
    <t>小型家電リサイクル業務への従事割合</t>
    <rPh sb="0" eb="2">
      <t>コガタ</t>
    </rPh>
    <rPh sb="2" eb="4">
      <t>カデン</t>
    </rPh>
    <rPh sb="9" eb="11">
      <t>ギョウム</t>
    </rPh>
    <rPh sb="13" eb="15">
      <t>ジュウジ</t>
    </rPh>
    <rPh sb="15" eb="17">
      <t>ワリアイ</t>
    </rPh>
    <phoneticPr fontId="1"/>
  </si>
  <si>
    <t>小型家電リサイクル業務への従事割合</t>
    <rPh sb="0" eb="2">
      <t>コガタ</t>
    </rPh>
    <rPh sb="2" eb="4">
      <t>カデン</t>
    </rPh>
    <rPh sb="13" eb="15">
      <t>ジュウジ</t>
    </rPh>
    <rPh sb="15" eb="17">
      <t>ワリアイ</t>
    </rPh>
    <phoneticPr fontId="1"/>
  </si>
  <si>
    <t>https://www.nta.go.jp/taxes/shiraberu/taxanswer/shotoku/2100.htm</t>
    <phoneticPr fontId="1"/>
  </si>
  <si>
    <t>https://www.nta.go.jp/taxes/shiraberu/taxanswer/shotoku/pdf/2100_01.pdf</t>
    <phoneticPr fontId="1"/>
  </si>
  <si>
    <t>必ず入力</t>
    <rPh sb="0" eb="1">
      <t>カナラ</t>
    </rPh>
    <rPh sb="2" eb="4">
      <t>ニュウリョク</t>
    </rPh>
    <phoneticPr fontId="1"/>
  </si>
  <si>
    <t>A_引渡価格</t>
    <phoneticPr fontId="1"/>
  </si>
  <si>
    <t>　売却単価に収集運搬費用が含まれているか否かをF列に入力してください。</t>
    <rPh sb="1" eb="3">
      <t>バイキャク</t>
    </rPh>
    <rPh sb="3" eb="5">
      <t>タンカ</t>
    </rPh>
    <rPh sb="6" eb="8">
      <t>シュウシュウ</t>
    </rPh>
    <rPh sb="8" eb="10">
      <t>ウンパン</t>
    </rPh>
    <rPh sb="10" eb="12">
      <t>ヒヨウ</t>
    </rPh>
    <rPh sb="13" eb="14">
      <t>フク</t>
    </rPh>
    <rPh sb="20" eb="21">
      <t>イナ</t>
    </rPh>
    <rPh sb="24" eb="25">
      <t>レツ</t>
    </rPh>
    <rPh sb="26" eb="28">
      <t>ニュウリョク</t>
    </rPh>
    <phoneticPr fontId="1"/>
  </si>
  <si>
    <t>②1年間あたりの便益が分かる場合は、1年間あたりの便益をE12に入力ください。</t>
    <rPh sb="2" eb="4">
      <t>ネンカン</t>
    </rPh>
    <rPh sb="8" eb="10">
      <t>ベンエキ</t>
    </rPh>
    <rPh sb="11" eb="12">
      <t>ワ</t>
    </rPh>
    <rPh sb="14" eb="16">
      <t>バアイ</t>
    </rPh>
    <rPh sb="19" eb="21">
      <t>ネンカン</t>
    </rPh>
    <rPh sb="25" eb="27">
      <t>ベンエキ</t>
    </rPh>
    <rPh sb="32" eb="34">
      <t>ニュウリョク</t>
    </rPh>
    <phoneticPr fontId="1"/>
  </si>
  <si>
    <t>　不明な場合は、収集運搬量削減分（I12）と収集運搬単価（I13）を入力してください。</t>
    <rPh sb="1" eb="3">
      <t>フメイ</t>
    </rPh>
    <rPh sb="4" eb="6">
      <t>バアイ</t>
    </rPh>
    <rPh sb="8" eb="10">
      <t>シュウシュウ</t>
    </rPh>
    <rPh sb="10" eb="12">
      <t>ウンパン</t>
    </rPh>
    <rPh sb="12" eb="13">
      <t>リョウ</t>
    </rPh>
    <rPh sb="13" eb="15">
      <t>サクゲン</t>
    </rPh>
    <rPh sb="15" eb="16">
      <t>ブン</t>
    </rPh>
    <rPh sb="16" eb="17">
      <t>ブンリョウ</t>
    </rPh>
    <rPh sb="22" eb="24">
      <t>シュウシュウ</t>
    </rPh>
    <rPh sb="24" eb="26">
      <t>ウンパン</t>
    </rPh>
    <rPh sb="26" eb="28">
      <t>タンカ</t>
    </rPh>
    <rPh sb="34" eb="36">
      <t>ニュウリョク</t>
    </rPh>
    <phoneticPr fontId="1"/>
  </si>
  <si>
    <t>③1年間あたりの便益が分かる場合は、1年間あたりの便益をE15に入力ください。</t>
    <rPh sb="2" eb="4">
      <t>ネンカン</t>
    </rPh>
    <rPh sb="8" eb="10">
      <t>ベンエキ</t>
    </rPh>
    <rPh sb="11" eb="12">
      <t>ワ</t>
    </rPh>
    <rPh sb="14" eb="16">
      <t>バアイ</t>
    </rPh>
    <rPh sb="19" eb="21">
      <t>ネンカン</t>
    </rPh>
    <rPh sb="25" eb="27">
      <t>ベンエキ</t>
    </rPh>
    <rPh sb="32" eb="34">
      <t>ニュウリョク</t>
    </rPh>
    <phoneticPr fontId="1"/>
  </si>
  <si>
    <t>　不明な場合は、破砕処理量削減分（I15）と破砕処理単価（I16）を入力してください。</t>
    <rPh sb="1" eb="3">
      <t>フメイ</t>
    </rPh>
    <rPh sb="4" eb="6">
      <t>バアイ</t>
    </rPh>
    <rPh sb="8" eb="10">
      <t>ハサイ</t>
    </rPh>
    <rPh sb="10" eb="12">
      <t>ショリ</t>
    </rPh>
    <rPh sb="12" eb="13">
      <t>リョウ</t>
    </rPh>
    <rPh sb="13" eb="15">
      <t>サクゲン</t>
    </rPh>
    <rPh sb="15" eb="16">
      <t>ブン</t>
    </rPh>
    <rPh sb="16" eb="17">
      <t>ブンリョウ</t>
    </rPh>
    <rPh sb="22" eb="24">
      <t>ハサイ</t>
    </rPh>
    <rPh sb="24" eb="26">
      <t>ショリ</t>
    </rPh>
    <rPh sb="26" eb="28">
      <t>タンカ</t>
    </rPh>
    <rPh sb="34" eb="36">
      <t>ニュウリョク</t>
    </rPh>
    <phoneticPr fontId="1"/>
  </si>
  <si>
    <t>④1年間あたりの便益が分かる場合は、1年間あたりの便益をE18に入力ください。</t>
    <rPh sb="2" eb="4">
      <t>ネンカン</t>
    </rPh>
    <rPh sb="8" eb="10">
      <t>ベンエキ</t>
    </rPh>
    <rPh sb="11" eb="12">
      <t>ワ</t>
    </rPh>
    <rPh sb="14" eb="16">
      <t>バアイ</t>
    </rPh>
    <rPh sb="19" eb="21">
      <t>ネンカン</t>
    </rPh>
    <rPh sb="25" eb="27">
      <t>ベンエキ</t>
    </rPh>
    <rPh sb="32" eb="34">
      <t>ニュウリョク</t>
    </rPh>
    <phoneticPr fontId="1"/>
  </si>
  <si>
    <t>　不明な場合は、焼却処理量削減分（I18）と焼却処理単価（I19）を入力してください。</t>
    <rPh sb="1" eb="3">
      <t>フメイ</t>
    </rPh>
    <rPh sb="4" eb="6">
      <t>バアイ</t>
    </rPh>
    <rPh sb="8" eb="10">
      <t>ショウキャク</t>
    </rPh>
    <rPh sb="10" eb="12">
      <t>ショリ</t>
    </rPh>
    <rPh sb="12" eb="13">
      <t>リョウ</t>
    </rPh>
    <rPh sb="13" eb="15">
      <t>サクゲン</t>
    </rPh>
    <rPh sb="15" eb="16">
      <t>ブン</t>
    </rPh>
    <rPh sb="16" eb="17">
      <t>ブンリョウ</t>
    </rPh>
    <rPh sb="22" eb="24">
      <t>ショウキャク</t>
    </rPh>
    <rPh sb="24" eb="26">
      <t>ショリ</t>
    </rPh>
    <rPh sb="26" eb="28">
      <t>タンカ</t>
    </rPh>
    <rPh sb="34" eb="36">
      <t>ニュウリョク</t>
    </rPh>
    <phoneticPr fontId="1"/>
  </si>
  <si>
    <t>⑤1年間あたりの便益が分かる場合は、1年間あたりの便益をE21に入力ください。</t>
    <rPh sb="2" eb="4">
      <t>ネンカン</t>
    </rPh>
    <rPh sb="8" eb="10">
      <t>ベンエキ</t>
    </rPh>
    <rPh sb="11" eb="12">
      <t>ワ</t>
    </rPh>
    <rPh sb="14" eb="16">
      <t>バアイ</t>
    </rPh>
    <rPh sb="19" eb="21">
      <t>ネンカン</t>
    </rPh>
    <rPh sb="25" eb="27">
      <t>ベンエキ</t>
    </rPh>
    <rPh sb="32" eb="34">
      <t>ニュウリョク</t>
    </rPh>
    <phoneticPr fontId="1"/>
  </si>
  <si>
    <t>　不明な場合は、再資源化量削減分（I21）と再資源化単価（I22）を入力してください。</t>
    <rPh sb="1" eb="3">
      <t>フメイ</t>
    </rPh>
    <rPh sb="4" eb="6">
      <t>バアイ</t>
    </rPh>
    <rPh sb="8" eb="12">
      <t>サイシゲンカ</t>
    </rPh>
    <rPh sb="12" eb="13">
      <t>リョウ</t>
    </rPh>
    <rPh sb="13" eb="15">
      <t>サクゲン</t>
    </rPh>
    <rPh sb="15" eb="16">
      <t>ブン</t>
    </rPh>
    <rPh sb="16" eb="17">
      <t>ブンリョウ</t>
    </rPh>
    <rPh sb="34" eb="36">
      <t>ニュウリョク</t>
    </rPh>
    <phoneticPr fontId="1"/>
  </si>
  <si>
    <t>⑥1年間あたりの便益が分かる場合は、1年間あたりの便益をE24に入力ください。</t>
    <rPh sb="2" eb="4">
      <t>ネンカン</t>
    </rPh>
    <rPh sb="8" eb="10">
      <t>ベンエキ</t>
    </rPh>
    <rPh sb="11" eb="12">
      <t>ワ</t>
    </rPh>
    <rPh sb="14" eb="16">
      <t>バアイ</t>
    </rPh>
    <rPh sb="19" eb="21">
      <t>ネンカン</t>
    </rPh>
    <rPh sb="25" eb="27">
      <t>ベンエキ</t>
    </rPh>
    <rPh sb="32" eb="34">
      <t>ニュウリョク</t>
    </rPh>
    <phoneticPr fontId="1"/>
  </si>
  <si>
    <t>　不明な場合は、埋立処分量削減分（I24）と埋立処分単価（I25）を入力してください。</t>
    <rPh sb="1" eb="3">
      <t>フメイ</t>
    </rPh>
    <rPh sb="4" eb="6">
      <t>バアイ</t>
    </rPh>
    <rPh sb="8" eb="10">
      <t>ウメタテ</t>
    </rPh>
    <rPh sb="10" eb="12">
      <t>ショブン</t>
    </rPh>
    <rPh sb="12" eb="13">
      <t>リョウ</t>
    </rPh>
    <rPh sb="13" eb="15">
      <t>サクゲン</t>
    </rPh>
    <rPh sb="15" eb="16">
      <t>ブン</t>
    </rPh>
    <rPh sb="22" eb="24">
      <t>ウメタテ</t>
    </rPh>
    <rPh sb="24" eb="26">
      <t>ショブン</t>
    </rPh>
    <rPh sb="26" eb="28">
      <t>タンカ</t>
    </rPh>
    <rPh sb="34" eb="36">
      <t>ニュウリョク</t>
    </rPh>
    <phoneticPr fontId="1"/>
  </si>
  <si>
    <t>⑦1年間あたりの便益が分かる場合は、1年間あたりの便益をＥ29に入力ください。</t>
    <rPh sb="2" eb="4">
      <t>ネンカン</t>
    </rPh>
    <rPh sb="8" eb="10">
      <t>ベンエキ</t>
    </rPh>
    <rPh sb="11" eb="12">
      <t>ワ</t>
    </rPh>
    <rPh sb="14" eb="16">
      <t>バアイ</t>
    </rPh>
    <rPh sb="19" eb="21">
      <t>ネンカン</t>
    </rPh>
    <rPh sb="25" eb="27">
      <t>ベンエキ</t>
    </rPh>
    <rPh sb="32" eb="34">
      <t>ニュウリョク</t>
    </rPh>
    <phoneticPr fontId="1"/>
  </si>
  <si>
    <t>　不明な場合は、薬剤使用量削減分（H32～H36）と薬剤単価（I32～I36）</t>
    <rPh sb="1" eb="3">
      <t>フメイ</t>
    </rPh>
    <rPh sb="4" eb="6">
      <t>バアイ</t>
    </rPh>
    <rPh sb="8" eb="10">
      <t>ヤクザイ</t>
    </rPh>
    <rPh sb="10" eb="12">
      <t>シヨウ</t>
    </rPh>
    <rPh sb="12" eb="13">
      <t>リョウ</t>
    </rPh>
    <rPh sb="13" eb="15">
      <t>サクゲン</t>
    </rPh>
    <rPh sb="15" eb="16">
      <t>ブン</t>
    </rPh>
    <rPh sb="26" eb="28">
      <t>ヤクザイ</t>
    </rPh>
    <rPh sb="28" eb="30">
      <t>タンカ</t>
    </rPh>
    <phoneticPr fontId="1"/>
  </si>
  <si>
    <t>①1年間あたりのボックス回収量をC10に入力してください。</t>
    <rPh sb="2" eb="4">
      <t>ネンカン</t>
    </rPh>
    <rPh sb="12" eb="14">
      <t>カイシュウ</t>
    </rPh>
    <rPh sb="14" eb="15">
      <t>リョウ</t>
    </rPh>
    <rPh sb="20" eb="22">
      <t>ニュウリョク</t>
    </rPh>
    <phoneticPr fontId="1"/>
  </si>
  <si>
    <t>②1年間あたりの費用が分かる場合は、1年間あたりの費用をC15に入力ください。</t>
    <rPh sb="2" eb="4">
      <t>ネンカン</t>
    </rPh>
    <rPh sb="8" eb="10">
      <t>ヒヨウ</t>
    </rPh>
    <rPh sb="11" eb="12">
      <t>ワ</t>
    </rPh>
    <rPh sb="14" eb="16">
      <t>バアイ</t>
    </rPh>
    <rPh sb="19" eb="21">
      <t>ネンカン</t>
    </rPh>
    <rPh sb="25" eb="27">
      <t>ヒヨウ</t>
    </rPh>
    <rPh sb="32" eb="34">
      <t>ニュウリョク</t>
    </rPh>
    <phoneticPr fontId="1"/>
  </si>
  <si>
    <t>　不明な場合は、ボックス個数（G15）、ボックス単価（G16）、耐用年数（G17）を入力</t>
    <rPh sb="1" eb="3">
      <t>フメイ</t>
    </rPh>
    <rPh sb="4" eb="6">
      <t>バアイ</t>
    </rPh>
    <rPh sb="12" eb="14">
      <t>コスウ</t>
    </rPh>
    <rPh sb="24" eb="26">
      <t>タンカ</t>
    </rPh>
    <rPh sb="32" eb="34">
      <t>タイヨウ</t>
    </rPh>
    <rPh sb="34" eb="36">
      <t>ネンスウ</t>
    </rPh>
    <rPh sb="42" eb="44">
      <t>ニュウリョク</t>
    </rPh>
    <phoneticPr fontId="1"/>
  </si>
  <si>
    <t>　「0円」とC15に入力してください。</t>
    <rPh sb="3" eb="4">
      <t>エン</t>
    </rPh>
    <rPh sb="10" eb="12">
      <t>ニュウリョク</t>
    </rPh>
    <phoneticPr fontId="1"/>
  </si>
  <si>
    <t>③直営：1年間あたりの費用が分かる場合は、その費用をC20に入力ください。</t>
    <rPh sb="1" eb="3">
      <t>チョクエイ</t>
    </rPh>
    <rPh sb="5" eb="7">
      <t>ネンカン</t>
    </rPh>
    <rPh sb="11" eb="13">
      <t>ヒヨウ</t>
    </rPh>
    <rPh sb="14" eb="15">
      <t>ワ</t>
    </rPh>
    <rPh sb="17" eb="19">
      <t>バアイ</t>
    </rPh>
    <rPh sb="23" eb="25">
      <t>ヒヨウ</t>
    </rPh>
    <rPh sb="30" eb="32">
      <t>ニュウリョク</t>
    </rPh>
    <phoneticPr fontId="1"/>
  </si>
  <si>
    <t>④直営：1年間あたりの費用が分かる場合は、その費用をC25に入力ください。</t>
    <rPh sb="1" eb="3">
      <t>チョクエイ</t>
    </rPh>
    <rPh sb="5" eb="7">
      <t>ネンカン</t>
    </rPh>
    <rPh sb="11" eb="13">
      <t>ヒヨウ</t>
    </rPh>
    <rPh sb="14" eb="15">
      <t>ワ</t>
    </rPh>
    <rPh sb="17" eb="19">
      <t>バアイ</t>
    </rPh>
    <rPh sb="23" eb="25">
      <t>ヒヨウ</t>
    </rPh>
    <rPh sb="30" eb="32">
      <t>ニュウリョク</t>
    </rPh>
    <phoneticPr fontId="1"/>
  </si>
  <si>
    <t>　　　　　不明な場合は、燃料使用量（G25）と燃料単価（G26）を入力してください。</t>
    <rPh sb="5" eb="7">
      <t>フメイ</t>
    </rPh>
    <rPh sb="8" eb="10">
      <t>バアイ</t>
    </rPh>
    <rPh sb="12" eb="14">
      <t>ネンリョウ</t>
    </rPh>
    <rPh sb="14" eb="17">
      <t>シヨウリョウ</t>
    </rPh>
    <rPh sb="23" eb="25">
      <t>ネンリョウ</t>
    </rPh>
    <rPh sb="25" eb="27">
      <t>タンカ</t>
    </rPh>
    <rPh sb="33" eb="35">
      <t>ニュウリョク</t>
    </rPh>
    <phoneticPr fontId="1"/>
  </si>
  <si>
    <t>　 委託：1年間あたりの委託費用を、C25に入力ください。</t>
    <rPh sb="2" eb="4">
      <t>イタク</t>
    </rPh>
    <rPh sb="6" eb="7">
      <t>ネン</t>
    </rPh>
    <rPh sb="7" eb="8">
      <t>アイダ</t>
    </rPh>
    <rPh sb="12" eb="14">
      <t>イタク</t>
    </rPh>
    <rPh sb="14" eb="16">
      <t>ヒヨウ</t>
    </rPh>
    <rPh sb="22" eb="24">
      <t>ニュウリョク</t>
    </rPh>
    <phoneticPr fontId="1"/>
  </si>
  <si>
    <t>⑤直営：1年間あたりの費用が分かる場合は、その費用をC30に入力ください。不明な場合</t>
    <rPh sb="1" eb="3">
      <t>チョクエイ</t>
    </rPh>
    <rPh sb="5" eb="7">
      <t>ネンカン</t>
    </rPh>
    <rPh sb="11" eb="13">
      <t>ヒヨウ</t>
    </rPh>
    <rPh sb="14" eb="15">
      <t>ワ</t>
    </rPh>
    <rPh sb="17" eb="19">
      <t>バアイ</t>
    </rPh>
    <rPh sb="23" eb="25">
      <t>ヒヨウ</t>
    </rPh>
    <rPh sb="30" eb="32">
      <t>ニュウリョク</t>
    </rPh>
    <rPh sb="37" eb="39">
      <t>フメイ</t>
    </rPh>
    <rPh sb="40" eb="42">
      <t>バアイ</t>
    </rPh>
    <phoneticPr fontId="1"/>
  </si>
  <si>
    <t>　　　　　は、作業人数（G30）と人件費単価（職員の平均給与）（G31）を入力してください。</t>
    <rPh sb="7" eb="9">
      <t>サギョウ</t>
    </rPh>
    <rPh sb="9" eb="11">
      <t>ニンズウ</t>
    </rPh>
    <rPh sb="17" eb="20">
      <t>ジンケンヒ</t>
    </rPh>
    <rPh sb="20" eb="22">
      <t>タンカ</t>
    </rPh>
    <rPh sb="23" eb="25">
      <t>ショクイン</t>
    </rPh>
    <rPh sb="26" eb="28">
      <t>ヘイキン</t>
    </rPh>
    <rPh sb="28" eb="30">
      <t>キュウヨ</t>
    </rPh>
    <rPh sb="37" eb="39">
      <t>ニュウリョク</t>
    </rPh>
    <phoneticPr fontId="1"/>
  </si>
  <si>
    <t>　　　　　また、小型家電リサイクル以外の業務にも従事している場合には、職員給与（G34）と</t>
    <rPh sb="8" eb="10">
      <t>コガタ</t>
    </rPh>
    <rPh sb="10" eb="12">
      <t>カデン</t>
    </rPh>
    <rPh sb="17" eb="19">
      <t>イガイ</t>
    </rPh>
    <rPh sb="20" eb="22">
      <t>ギョウム</t>
    </rPh>
    <rPh sb="24" eb="26">
      <t>ジュウジ</t>
    </rPh>
    <rPh sb="30" eb="32">
      <t>バアイ</t>
    </rPh>
    <rPh sb="35" eb="37">
      <t>ショクイン</t>
    </rPh>
    <rPh sb="37" eb="39">
      <t>キュウヨ</t>
    </rPh>
    <phoneticPr fontId="1"/>
  </si>
  <si>
    <t>　　　　　従事割合（G35）、から単価（G36）を算出頂くこともできます。</t>
    <rPh sb="5" eb="7">
      <t>ジュウジ</t>
    </rPh>
    <rPh sb="7" eb="9">
      <t>ワリアイ</t>
    </rPh>
    <rPh sb="17" eb="19">
      <t>タンカ</t>
    </rPh>
    <rPh sb="25" eb="27">
      <t>サンシュツ</t>
    </rPh>
    <rPh sb="27" eb="28">
      <t>イタダ</t>
    </rPh>
    <phoneticPr fontId="1"/>
  </si>
  <si>
    <t>　 委託：1年間あたりの委託費用を、C30に入力ください。</t>
    <phoneticPr fontId="1"/>
  </si>
  <si>
    <t>⑥その他ボックス回収に係る費用をC39～C43に入力ください。</t>
    <rPh sb="3" eb="4">
      <t>タ</t>
    </rPh>
    <rPh sb="8" eb="10">
      <t>カイシュウ</t>
    </rPh>
    <rPh sb="11" eb="12">
      <t>カカ</t>
    </rPh>
    <rPh sb="13" eb="15">
      <t>ヒヨウ</t>
    </rPh>
    <rPh sb="24" eb="26">
      <t>ニュウリョク</t>
    </rPh>
    <phoneticPr fontId="1"/>
  </si>
  <si>
    <t>　　具体的にどのような費用であるかどうかについては、A39～A43に入力ください。</t>
    <rPh sb="2" eb="5">
      <t>グタイテキ</t>
    </rPh>
    <rPh sb="11" eb="13">
      <t>ヒヨウ</t>
    </rPh>
    <rPh sb="34" eb="36">
      <t>ニュウリョク</t>
    </rPh>
    <phoneticPr fontId="1"/>
  </si>
  <si>
    <t>①1年間あたりのステーション回収量をC10に入力してください。</t>
    <rPh sb="2" eb="4">
      <t>ネンカン</t>
    </rPh>
    <rPh sb="14" eb="16">
      <t>カイシュウ</t>
    </rPh>
    <rPh sb="16" eb="17">
      <t>リョウ</t>
    </rPh>
    <rPh sb="22" eb="24">
      <t>ニュウリョク</t>
    </rPh>
    <phoneticPr fontId="1"/>
  </si>
  <si>
    <t>　不明な場合は、物品費をそれぞれ（G15～G19）、また耐用年数（G20）を入力してください。</t>
    <rPh sb="1" eb="3">
      <t>フメイ</t>
    </rPh>
    <rPh sb="4" eb="6">
      <t>バアイ</t>
    </rPh>
    <rPh sb="8" eb="10">
      <t>ブッピン</t>
    </rPh>
    <rPh sb="10" eb="11">
      <t>ヒ</t>
    </rPh>
    <rPh sb="28" eb="30">
      <t>タイヨウ</t>
    </rPh>
    <rPh sb="30" eb="32">
      <t>ネンスウ</t>
    </rPh>
    <rPh sb="38" eb="40">
      <t>ニュウリョク</t>
    </rPh>
    <phoneticPr fontId="1"/>
  </si>
  <si>
    <t>　具体的にどのような費用であるかどうかについては、E15～E19に入力ください。</t>
    <rPh sb="1" eb="4">
      <t>グタイテキ</t>
    </rPh>
    <rPh sb="10" eb="12">
      <t>ヒヨウ</t>
    </rPh>
    <rPh sb="33" eb="35">
      <t>ニュウリョク</t>
    </rPh>
    <phoneticPr fontId="1"/>
  </si>
  <si>
    <t>③直営：1年間あたりの費用が分かる場合は、その費用をC23に入力ください。</t>
    <rPh sb="5" eb="7">
      <t>ネンカン</t>
    </rPh>
    <rPh sb="11" eb="13">
      <t>ヒヨウ</t>
    </rPh>
    <rPh sb="14" eb="15">
      <t>ワ</t>
    </rPh>
    <rPh sb="17" eb="19">
      <t>バアイ</t>
    </rPh>
    <rPh sb="23" eb="25">
      <t>ヒヨウ</t>
    </rPh>
    <rPh sb="30" eb="32">
      <t>ニュウリョク</t>
    </rPh>
    <phoneticPr fontId="1"/>
  </si>
  <si>
    <t>　不明な場合は、燃料使用量（G23）と燃料単価（G24）を入力してください。</t>
    <rPh sb="1" eb="3">
      <t>フメイ</t>
    </rPh>
    <rPh sb="4" eb="6">
      <t>バアイ</t>
    </rPh>
    <rPh sb="8" eb="10">
      <t>ネンリョウ</t>
    </rPh>
    <rPh sb="10" eb="13">
      <t>シヨウリョウ</t>
    </rPh>
    <rPh sb="19" eb="21">
      <t>ネンリョウ</t>
    </rPh>
    <rPh sb="21" eb="23">
      <t>タンカ</t>
    </rPh>
    <rPh sb="29" eb="31">
      <t>ニュウリョク</t>
    </rPh>
    <phoneticPr fontId="1"/>
  </si>
  <si>
    <t>④直営：1年間あたりの費用が分かる場合は、その費用をC28に入力ください。</t>
    <rPh sb="1" eb="3">
      <t>チョクエイ</t>
    </rPh>
    <rPh sb="5" eb="7">
      <t>ネンカン</t>
    </rPh>
    <rPh sb="11" eb="13">
      <t>ヒヨウ</t>
    </rPh>
    <rPh sb="14" eb="15">
      <t>ワ</t>
    </rPh>
    <rPh sb="17" eb="19">
      <t>バアイ</t>
    </rPh>
    <rPh sb="23" eb="25">
      <t>ヒヨウ</t>
    </rPh>
    <rPh sb="30" eb="32">
      <t>ニュウリョク</t>
    </rPh>
    <phoneticPr fontId="1"/>
  </si>
  <si>
    <t>　　　　　不明な場合は、燃料使用量（G28）と燃料単価（G29）を入力してください。</t>
    <rPh sb="5" eb="7">
      <t>フメイ</t>
    </rPh>
    <rPh sb="8" eb="10">
      <t>バアイ</t>
    </rPh>
    <rPh sb="12" eb="14">
      <t>ネンリョウ</t>
    </rPh>
    <rPh sb="14" eb="17">
      <t>シヨウリョウ</t>
    </rPh>
    <rPh sb="23" eb="25">
      <t>ネンリョウ</t>
    </rPh>
    <rPh sb="25" eb="27">
      <t>タンカ</t>
    </rPh>
    <rPh sb="33" eb="35">
      <t>ニュウリョク</t>
    </rPh>
    <phoneticPr fontId="1"/>
  </si>
  <si>
    <t>　 委託：1年間あたりの委託費用を、C28に入力ください。</t>
    <rPh sb="2" eb="4">
      <t>イタク</t>
    </rPh>
    <rPh sb="6" eb="7">
      <t>ネン</t>
    </rPh>
    <rPh sb="7" eb="8">
      <t>アイダ</t>
    </rPh>
    <rPh sb="12" eb="14">
      <t>イタク</t>
    </rPh>
    <rPh sb="14" eb="16">
      <t>ヒヨウ</t>
    </rPh>
    <rPh sb="22" eb="24">
      <t>ニュウリョク</t>
    </rPh>
    <phoneticPr fontId="1"/>
  </si>
  <si>
    <t>⑤直営：1年間あたりの費用が分かる場合は、その費用をC33に入力ください。不明な場合</t>
    <rPh sb="1" eb="3">
      <t>チョクエイ</t>
    </rPh>
    <rPh sb="5" eb="7">
      <t>ネンカン</t>
    </rPh>
    <rPh sb="11" eb="13">
      <t>ヒヨウ</t>
    </rPh>
    <rPh sb="14" eb="15">
      <t>ワ</t>
    </rPh>
    <rPh sb="17" eb="19">
      <t>バアイ</t>
    </rPh>
    <rPh sb="23" eb="25">
      <t>ヒヨウ</t>
    </rPh>
    <rPh sb="30" eb="32">
      <t>ニュウリョク</t>
    </rPh>
    <rPh sb="37" eb="39">
      <t>フメイ</t>
    </rPh>
    <rPh sb="40" eb="42">
      <t>バアイ</t>
    </rPh>
    <phoneticPr fontId="1"/>
  </si>
  <si>
    <t>　　　　　は、作業人数（G33）と人件費単価（職員の平均給与）（G34）を入力してください。</t>
    <rPh sb="7" eb="9">
      <t>サギョウ</t>
    </rPh>
    <rPh sb="9" eb="11">
      <t>ニンズウ</t>
    </rPh>
    <rPh sb="17" eb="20">
      <t>ジンケンヒ</t>
    </rPh>
    <rPh sb="20" eb="22">
      <t>タンカ</t>
    </rPh>
    <rPh sb="23" eb="25">
      <t>ショクイン</t>
    </rPh>
    <rPh sb="26" eb="28">
      <t>ヘイキン</t>
    </rPh>
    <rPh sb="28" eb="30">
      <t>キュウヨ</t>
    </rPh>
    <rPh sb="37" eb="39">
      <t>ニュウリョク</t>
    </rPh>
    <phoneticPr fontId="1"/>
  </si>
  <si>
    <t>　　　　　また、小型家電リサイクル以外の業務にも従事している場合には、職員給与（G37）と</t>
    <rPh sb="8" eb="10">
      <t>コガタ</t>
    </rPh>
    <rPh sb="10" eb="12">
      <t>カデン</t>
    </rPh>
    <rPh sb="17" eb="19">
      <t>イガイ</t>
    </rPh>
    <rPh sb="20" eb="22">
      <t>ギョウム</t>
    </rPh>
    <rPh sb="24" eb="26">
      <t>ジュウジ</t>
    </rPh>
    <rPh sb="30" eb="32">
      <t>バアイ</t>
    </rPh>
    <rPh sb="35" eb="37">
      <t>ショクイン</t>
    </rPh>
    <rPh sb="37" eb="39">
      <t>キュウヨ</t>
    </rPh>
    <phoneticPr fontId="1"/>
  </si>
  <si>
    <t>　　　　　従事割合（G38）、から単価（G39）を算出頂くこともできます。</t>
    <rPh sb="5" eb="7">
      <t>ジュウジ</t>
    </rPh>
    <rPh sb="7" eb="9">
      <t>ワリアイ</t>
    </rPh>
    <rPh sb="17" eb="19">
      <t>タンカ</t>
    </rPh>
    <rPh sb="25" eb="27">
      <t>サンシュツ</t>
    </rPh>
    <rPh sb="27" eb="28">
      <t>イタダ</t>
    </rPh>
    <phoneticPr fontId="1"/>
  </si>
  <si>
    <t>　 委託：1年間あたりの委託費用を、C33に入力ください。</t>
    <phoneticPr fontId="1"/>
  </si>
  <si>
    <t>⑥その他ステーション回収に係る費用をC42～C46に入力ください。</t>
    <rPh sb="3" eb="4">
      <t>タ</t>
    </rPh>
    <rPh sb="10" eb="12">
      <t>カイシュウ</t>
    </rPh>
    <rPh sb="13" eb="14">
      <t>カカ</t>
    </rPh>
    <rPh sb="15" eb="17">
      <t>ヒヨウ</t>
    </rPh>
    <rPh sb="26" eb="28">
      <t>ニュウリョク</t>
    </rPh>
    <phoneticPr fontId="1"/>
  </si>
  <si>
    <t>　　具体的にどのような費用であるかどうかについては、A42～A46に入力ください。</t>
    <rPh sb="2" eb="5">
      <t>グタイテキ</t>
    </rPh>
    <rPh sb="11" eb="13">
      <t>ヒヨウ</t>
    </rPh>
    <rPh sb="34" eb="36">
      <t>ニュウリョク</t>
    </rPh>
    <phoneticPr fontId="1"/>
  </si>
  <si>
    <t>①1年間あたりのピックアップ回収量をC10に入力してください。</t>
    <rPh sb="2" eb="4">
      <t>ネンカン</t>
    </rPh>
    <rPh sb="14" eb="16">
      <t>カイシュウ</t>
    </rPh>
    <rPh sb="16" eb="17">
      <t>リョウ</t>
    </rPh>
    <rPh sb="22" eb="24">
      <t>ニュウリョク</t>
    </rPh>
    <phoneticPr fontId="1"/>
  </si>
  <si>
    <t>②直営：1年間あたりの費用が分かる場合は、その費用をC15に入力ください。</t>
    <rPh sb="1" eb="3">
      <t>チョクエイ</t>
    </rPh>
    <rPh sb="5" eb="7">
      <t>ネンカン</t>
    </rPh>
    <rPh sb="11" eb="13">
      <t>ヒヨウ</t>
    </rPh>
    <rPh sb="14" eb="15">
      <t>ワ</t>
    </rPh>
    <rPh sb="17" eb="19">
      <t>バアイ</t>
    </rPh>
    <rPh sb="23" eb="25">
      <t>ヒヨウ</t>
    </rPh>
    <rPh sb="30" eb="32">
      <t>ニュウリョク</t>
    </rPh>
    <phoneticPr fontId="1"/>
  </si>
  <si>
    <t>④直営：1年間あたりの費用が分かる場合は、その費用をC29に入力ください。</t>
    <rPh sb="1" eb="3">
      <t>チョクエイ</t>
    </rPh>
    <rPh sb="5" eb="7">
      <t>ネンカン</t>
    </rPh>
    <rPh sb="11" eb="13">
      <t>ヒヨウ</t>
    </rPh>
    <rPh sb="14" eb="15">
      <t>ワ</t>
    </rPh>
    <rPh sb="17" eb="19">
      <t>バアイ</t>
    </rPh>
    <rPh sb="23" eb="25">
      <t>ヒヨウ</t>
    </rPh>
    <rPh sb="30" eb="32">
      <t>ニュウリョク</t>
    </rPh>
    <phoneticPr fontId="1"/>
  </si>
  <si>
    <t>　　　　　不明な場合は、燃料使用量（G29）と燃料単価（G30）を入力してください。</t>
    <rPh sb="5" eb="7">
      <t>フメイ</t>
    </rPh>
    <rPh sb="8" eb="10">
      <t>バアイ</t>
    </rPh>
    <rPh sb="12" eb="14">
      <t>ネンリョウ</t>
    </rPh>
    <rPh sb="14" eb="17">
      <t>シヨウリョウ</t>
    </rPh>
    <rPh sb="23" eb="25">
      <t>ネンリョウ</t>
    </rPh>
    <rPh sb="25" eb="27">
      <t>タンカ</t>
    </rPh>
    <rPh sb="33" eb="35">
      <t>ニュウリョク</t>
    </rPh>
    <phoneticPr fontId="1"/>
  </si>
  <si>
    <t>　 委託：1年間あたりの委託費用を、C29に入力ください。</t>
    <rPh sb="2" eb="4">
      <t>イタク</t>
    </rPh>
    <rPh sb="6" eb="7">
      <t>ネン</t>
    </rPh>
    <rPh sb="7" eb="8">
      <t>アイダ</t>
    </rPh>
    <rPh sb="12" eb="14">
      <t>イタク</t>
    </rPh>
    <rPh sb="14" eb="16">
      <t>ヒヨウ</t>
    </rPh>
    <rPh sb="22" eb="24">
      <t>ニュウリョク</t>
    </rPh>
    <phoneticPr fontId="1"/>
  </si>
  <si>
    <t>⑤直営：1年間あたりの費用が分かる場合は、その費用をC34に入力ください。不明な場合</t>
    <rPh sb="1" eb="3">
      <t>チョクエイ</t>
    </rPh>
    <rPh sb="5" eb="7">
      <t>ネンカン</t>
    </rPh>
    <rPh sb="11" eb="13">
      <t>ヒヨウ</t>
    </rPh>
    <rPh sb="14" eb="15">
      <t>ワ</t>
    </rPh>
    <rPh sb="17" eb="19">
      <t>バアイ</t>
    </rPh>
    <rPh sb="23" eb="25">
      <t>ヒヨウ</t>
    </rPh>
    <rPh sb="30" eb="32">
      <t>ニュウリョク</t>
    </rPh>
    <rPh sb="37" eb="39">
      <t>フメイ</t>
    </rPh>
    <rPh sb="40" eb="42">
      <t>バアイ</t>
    </rPh>
    <phoneticPr fontId="1"/>
  </si>
  <si>
    <t>　　　　　は、作業人数（G34）と人件費単価（職員の平均給与）（G35）を入力してください。</t>
    <rPh sb="7" eb="9">
      <t>サギョウ</t>
    </rPh>
    <rPh sb="9" eb="11">
      <t>ニンズウ</t>
    </rPh>
    <rPh sb="17" eb="20">
      <t>ジンケンヒ</t>
    </rPh>
    <rPh sb="20" eb="22">
      <t>タンカ</t>
    </rPh>
    <rPh sb="23" eb="25">
      <t>ショクイン</t>
    </rPh>
    <rPh sb="26" eb="28">
      <t>ヘイキン</t>
    </rPh>
    <rPh sb="28" eb="30">
      <t>キュウヨ</t>
    </rPh>
    <rPh sb="37" eb="39">
      <t>ニュウリョク</t>
    </rPh>
    <phoneticPr fontId="1"/>
  </si>
  <si>
    <t>　　　　　また、小型家電リサイクル以外の業務にも従事している場合には、職員給与（G38）と</t>
    <rPh sb="8" eb="10">
      <t>コガタ</t>
    </rPh>
    <rPh sb="10" eb="12">
      <t>カデン</t>
    </rPh>
    <rPh sb="17" eb="19">
      <t>イガイ</t>
    </rPh>
    <rPh sb="20" eb="22">
      <t>ギョウム</t>
    </rPh>
    <rPh sb="24" eb="26">
      <t>ジュウジ</t>
    </rPh>
    <rPh sb="30" eb="32">
      <t>バアイ</t>
    </rPh>
    <rPh sb="35" eb="37">
      <t>ショクイン</t>
    </rPh>
    <rPh sb="37" eb="39">
      <t>キュウヨ</t>
    </rPh>
    <phoneticPr fontId="1"/>
  </si>
  <si>
    <t>　　　　　従事割合（G39）、から単価（G40）を算出頂くこともできます。</t>
    <rPh sb="5" eb="7">
      <t>ジュウジ</t>
    </rPh>
    <rPh sb="7" eb="9">
      <t>ワリアイ</t>
    </rPh>
    <rPh sb="17" eb="19">
      <t>タンカ</t>
    </rPh>
    <rPh sb="25" eb="27">
      <t>サンシュツ</t>
    </rPh>
    <rPh sb="27" eb="28">
      <t>イタダ</t>
    </rPh>
    <phoneticPr fontId="1"/>
  </si>
  <si>
    <t>　 委託：1年間あたりの委託費用を、C34に入力ください。</t>
    <phoneticPr fontId="1"/>
  </si>
  <si>
    <t>　　具体的にどのような費用であるかどうかについては、A43～A47に入力ください。</t>
    <rPh sb="2" eb="5">
      <t>グタイテキ</t>
    </rPh>
    <rPh sb="11" eb="13">
      <t>ヒヨウ</t>
    </rPh>
    <rPh sb="34" eb="36">
      <t>ニュウリョク</t>
    </rPh>
    <phoneticPr fontId="1"/>
  </si>
  <si>
    <t>①1年間あたりの集団回収・市民参加型回収量をC10に入力してください。</t>
    <rPh sb="2" eb="4">
      <t>ネンカン</t>
    </rPh>
    <rPh sb="18" eb="20">
      <t>カイシュウ</t>
    </rPh>
    <rPh sb="20" eb="21">
      <t>リョウ</t>
    </rPh>
    <rPh sb="26" eb="28">
      <t>ニュウリョク</t>
    </rPh>
    <phoneticPr fontId="1"/>
  </si>
  <si>
    <t>③直営：1年間あたりの費用が分かる場合は、その費用をC18に入力ください。</t>
    <rPh sb="1" eb="3">
      <t>チョクエイ</t>
    </rPh>
    <rPh sb="5" eb="7">
      <t>ネンカン</t>
    </rPh>
    <rPh sb="11" eb="13">
      <t>ヒヨウ</t>
    </rPh>
    <rPh sb="14" eb="15">
      <t>ワ</t>
    </rPh>
    <rPh sb="17" eb="19">
      <t>バアイ</t>
    </rPh>
    <rPh sb="23" eb="25">
      <t>ヒヨウ</t>
    </rPh>
    <rPh sb="30" eb="32">
      <t>ニュウリョク</t>
    </rPh>
    <phoneticPr fontId="1"/>
  </si>
  <si>
    <t>　　　　　不明な場合は、燃料使用量（G18）と燃料単価（G19）を入力してください。</t>
    <rPh sb="5" eb="7">
      <t>フメイ</t>
    </rPh>
    <rPh sb="8" eb="10">
      <t>バアイ</t>
    </rPh>
    <rPh sb="12" eb="14">
      <t>ネンリョウ</t>
    </rPh>
    <rPh sb="14" eb="17">
      <t>シヨウリョウ</t>
    </rPh>
    <rPh sb="23" eb="25">
      <t>ネンリョウ</t>
    </rPh>
    <rPh sb="25" eb="27">
      <t>タンカ</t>
    </rPh>
    <rPh sb="33" eb="35">
      <t>ニュウリョク</t>
    </rPh>
    <phoneticPr fontId="1"/>
  </si>
  <si>
    <t>④その他集団回収・市民参加型回収に係る費用をC23～C27に入力ください。</t>
    <rPh sb="3" eb="4">
      <t>タ</t>
    </rPh>
    <rPh sb="14" eb="16">
      <t>カイシュウ</t>
    </rPh>
    <rPh sb="17" eb="18">
      <t>カカ</t>
    </rPh>
    <rPh sb="19" eb="21">
      <t>ヒヨウ</t>
    </rPh>
    <rPh sb="30" eb="32">
      <t>ニュウリョク</t>
    </rPh>
    <phoneticPr fontId="1"/>
  </si>
  <si>
    <t>　　具体的にどのような費用であるかどうかについては、A23～A27に入力ください。</t>
    <rPh sb="2" eb="5">
      <t>グタイテキ</t>
    </rPh>
    <rPh sb="11" eb="13">
      <t>ヒヨウ</t>
    </rPh>
    <rPh sb="34" eb="36">
      <t>ニュウリョク</t>
    </rPh>
    <phoneticPr fontId="1"/>
  </si>
  <si>
    <t>①1年間あたりのイベント回収量をC10に入力してください。</t>
    <rPh sb="2" eb="4">
      <t>ネンカン</t>
    </rPh>
    <rPh sb="12" eb="14">
      <t>カイシュウ</t>
    </rPh>
    <rPh sb="14" eb="15">
      <t>リョウ</t>
    </rPh>
    <rPh sb="20" eb="22">
      <t>ニュウリョク</t>
    </rPh>
    <phoneticPr fontId="1"/>
  </si>
  <si>
    <t>　不明な場合は、イベント回収（G15）、1回あたりのイベント費用単価（G16）を入力</t>
    <rPh sb="1" eb="3">
      <t>フメイ</t>
    </rPh>
    <rPh sb="4" eb="6">
      <t>バアイ</t>
    </rPh>
    <rPh sb="12" eb="14">
      <t>カイシュウ</t>
    </rPh>
    <rPh sb="21" eb="22">
      <t>カイ</t>
    </rPh>
    <rPh sb="30" eb="32">
      <t>ヒヨウ</t>
    </rPh>
    <rPh sb="32" eb="34">
      <t>タンカ</t>
    </rPh>
    <rPh sb="40" eb="42">
      <t>ニュウリョク</t>
    </rPh>
    <phoneticPr fontId="1"/>
  </si>
  <si>
    <t>①1年間あたりの清掃工場等への持込み量をC10に入力してください。</t>
    <rPh sb="2" eb="4">
      <t>ネンカン</t>
    </rPh>
    <rPh sb="18" eb="19">
      <t>リョウ</t>
    </rPh>
    <rPh sb="24" eb="26">
      <t>ニュウリョク</t>
    </rPh>
    <phoneticPr fontId="1"/>
  </si>
  <si>
    <t>②直営：1年間あたりの費用が分かる場合は、その費用をC15に入力ください。不明な場合</t>
    <rPh sb="1" eb="3">
      <t>チョクエイ</t>
    </rPh>
    <rPh sb="5" eb="7">
      <t>ネンカン</t>
    </rPh>
    <rPh sb="11" eb="13">
      <t>ヒヨウ</t>
    </rPh>
    <rPh sb="14" eb="15">
      <t>ワ</t>
    </rPh>
    <rPh sb="17" eb="19">
      <t>バアイ</t>
    </rPh>
    <rPh sb="23" eb="25">
      <t>ヒヨウ</t>
    </rPh>
    <rPh sb="30" eb="32">
      <t>ニュウリョク</t>
    </rPh>
    <rPh sb="37" eb="39">
      <t>フメイ</t>
    </rPh>
    <rPh sb="40" eb="42">
      <t>バアイ</t>
    </rPh>
    <phoneticPr fontId="1"/>
  </si>
  <si>
    <t>　　　　　は、作業人数（G15）と人件費単価（職員の平均給与）（G16）を入力してください。</t>
    <rPh sb="7" eb="9">
      <t>サギョウ</t>
    </rPh>
    <rPh sb="9" eb="11">
      <t>ニンズウ</t>
    </rPh>
    <rPh sb="17" eb="20">
      <t>ジンケンヒ</t>
    </rPh>
    <rPh sb="20" eb="22">
      <t>タンカ</t>
    </rPh>
    <rPh sb="23" eb="25">
      <t>ショクイン</t>
    </rPh>
    <rPh sb="26" eb="28">
      <t>ヘイキン</t>
    </rPh>
    <rPh sb="28" eb="30">
      <t>キュウヨ</t>
    </rPh>
    <rPh sb="37" eb="39">
      <t>ニュウリョク</t>
    </rPh>
    <phoneticPr fontId="1"/>
  </si>
  <si>
    <t>　　　　　また、小型家電リサイクル以外の業務にも従事している場合には、職員給与（G19）と</t>
    <rPh sb="8" eb="10">
      <t>コガタ</t>
    </rPh>
    <rPh sb="10" eb="12">
      <t>カデン</t>
    </rPh>
    <rPh sb="17" eb="19">
      <t>イガイ</t>
    </rPh>
    <rPh sb="20" eb="22">
      <t>ギョウム</t>
    </rPh>
    <rPh sb="24" eb="26">
      <t>ジュウジ</t>
    </rPh>
    <rPh sb="30" eb="32">
      <t>バアイ</t>
    </rPh>
    <rPh sb="35" eb="37">
      <t>ショクイン</t>
    </rPh>
    <rPh sb="37" eb="39">
      <t>キュウヨ</t>
    </rPh>
    <phoneticPr fontId="1"/>
  </si>
  <si>
    <t>　　　　　従事割合（G20）、から単価（G21）を算出頂くこともできます。</t>
    <rPh sb="5" eb="7">
      <t>ジュウジ</t>
    </rPh>
    <rPh sb="7" eb="9">
      <t>ワリアイ</t>
    </rPh>
    <rPh sb="17" eb="19">
      <t>タンカ</t>
    </rPh>
    <rPh sb="25" eb="27">
      <t>サンシュツ</t>
    </rPh>
    <rPh sb="27" eb="28">
      <t>イタダ</t>
    </rPh>
    <phoneticPr fontId="1"/>
  </si>
  <si>
    <t>　 委託：1年間あたりの委託費用を、C15に入力ください。</t>
    <phoneticPr fontId="1"/>
  </si>
  <si>
    <t>③直営：1年間あたりの費用が分かる場合は、その費用をC24に入力ください。</t>
    <rPh sb="1" eb="3">
      <t>チョクエイ</t>
    </rPh>
    <rPh sb="5" eb="7">
      <t>ネンカン</t>
    </rPh>
    <rPh sb="11" eb="13">
      <t>ヒヨウ</t>
    </rPh>
    <rPh sb="14" eb="15">
      <t>ワ</t>
    </rPh>
    <rPh sb="17" eb="19">
      <t>バアイ</t>
    </rPh>
    <rPh sb="23" eb="25">
      <t>ヒヨウ</t>
    </rPh>
    <rPh sb="30" eb="32">
      <t>ニュウリョク</t>
    </rPh>
    <phoneticPr fontId="1"/>
  </si>
  <si>
    <t>④その他清掃工場等への持込みに係る費用をC29～C33に入力ください。</t>
    <rPh sb="3" eb="4">
      <t>タ</t>
    </rPh>
    <rPh sb="15" eb="16">
      <t>カカ</t>
    </rPh>
    <rPh sb="17" eb="19">
      <t>ヒヨウ</t>
    </rPh>
    <rPh sb="28" eb="30">
      <t>ニュウリョク</t>
    </rPh>
    <phoneticPr fontId="1"/>
  </si>
  <si>
    <t>①1年間あたりの戸別訪問回収量をC10に入力してください。</t>
    <rPh sb="2" eb="4">
      <t>ネンカン</t>
    </rPh>
    <rPh sb="12" eb="14">
      <t>カイシュウ</t>
    </rPh>
    <rPh sb="14" eb="15">
      <t>リョウ</t>
    </rPh>
    <rPh sb="20" eb="22">
      <t>ニュウリョク</t>
    </rPh>
    <phoneticPr fontId="1"/>
  </si>
  <si>
    <t>②直営：1年間あたりの費用が分かる場合は、その費用をC15に入力ください。</t>
    <rPh sb="5" eb="7">
      <t>ネンカン</t>
    </rPh>
    <rPh sb="11" eb="13">
      <t>ヒヨウ</t>
    </rPh>
    <rPh sb="14" eb="15">
      <t>ワ</t>
    </rPh>
    <rPh sb="17" eb="19">
      <t>バアイ</t>
    </rPh>
    <rPh sb="23" eb="25">
      <t>ヒヨウ</t>
    </rPh>
    <rPh sb="30" eb="32">
      <t>ニュウリョク</t>
    </rPh>
    <phoneticPr fontId="1"/>
  </si>
  <si>
    <t>　不明な場合は、燃料使用量（G15）と燃料単価（G16）を入力してください。</t>
    <rPh sb="1" eb="3">
      <t>フメイ</t>
    </rPh>
    <rPh sb="4" eb="6">
      <t>バアイ</t>
    </rPh>
    <rPh sb="8" eb="10">
      <t>ネンリョウ</t>
    </rPh>
    <rPh sb="10" eb="13">
      <t>シヨウリョウ</t>
    </rPh>
    <rPh sb="19" eb="21">
      <t>ネンリョウ</t>
    </rPh>
    <rPh sb="21" eb="23">
      <t>タンカ</t>
    </rPh>
    <rPh sb="29" eb="31">
      <t>ニュウリョク</t>
    </rPh>
    <phoneticPr fontId="1"/>
  </si>
  <si>
    <t>④直営：1年間あたりの費用が分かる場合は、その費用をC25に入力ください。不明な場合</t>
    <rPh sb="1" eb="3">
      <t>チョクエイ</t>
    </rPh>
    <rPh sb="5" eb="7">
      <t>ネンカン</t>
    </rPh>
    <rPh sb="11" eb="13">
      <t>ヒヨウ</t>
    </rPh>
    <rPh sb="14" eb="15">
      <t>ワ</t>
    </rPh>
    <rPh sb="17" eb="19">
      <t>バアイ</t>
    </rPh>
    <rPh sb="23" eb="25">
      <t>ヒヨウ</t>
    </rPh>
    <rPh sb="30" eb="32">
      <t>ニュウリョク</t>
    </rPh>
    <rPh sb="37" eb="39">
      <t>フメイ</t>
    </rPh>
    <rPh sb="40" eb="42">
      <t>バアイ</t>
    </rPh>
    <phoneticPr fontId="1"/>
  </si>
  <si>
    <t>⑤その他戸別訪問回収に係る費用をC34～C38に入力ください。</t>
    <rPh sb="3" eb="4">
      <t>タ</t>
    </rPh>
    <rPh sb="8" eb="10">
      <t>カイシュウ</t>
    </rPh>
    <rPh sb="11" eb="12">
      <t>カカ</t>
    </rPh>
    <rPh sb="13" eb="15">
      <t>ヒヨウ</t>
    </rPh>
    <rPh sb="24" eb="26">
      <t>ニュウリョク</t>
    </rPh>
    <phoneticPr fontId="1"/>
  </si>
  <si>
    <t>④その他対面回収に係る費用をC29～C33に入力ください。</t>
    <rPh sb="3" eb="4">
      <t>タ</t>
    </rPh>
    <rPh sb="4" eb="6">
      <t>タイメン</t>
    </rPh>
    <rPh sb="6" eb="8">
      <t>カイシュウ</t>
    </rPh>
    <rPh sb="9" eb="10">
      <t>カカ</t>
    </rPh>
    <rPh sb="11" eb="13">
      <t>ヒヨウ</t>
    </rPh>
    <rPh sb="22" eb="24">
      <t>ニュウリョク</t>
    </rPh>
    <phoneticPr fontId="1"/>
  </si>
  <si>
    <t>①1年間あたりの費用が分かる場合は、1年間あたりの費用をC15に入力ください。</t>
    <rPh sb="2" eb="4">
      <t>ネンカン</t>
    </rPh>
    <rPh sb="8" eb="10">
      <t>ヒヨウ</t>
    </rPh>
    <rPh sb="11" eb="12">
      <t>ワ</t>
    </rPh>
    <rPh sb="14" eb="16">
      <t>バアイ</t>
    </rPh>
    <rPh sb="19" eb="21">
      <t>ネンカン</t>
    </rPh>
    <rPh sb="25" eb="27">
      <t>ヒヨウ</t>
    </rPh>
    <rPh sb="32" eb="34">
      <t>ニュウリョク</t>
    </rPh>
    <phoneticPr fontId="1"/>
  </si>
  <si>
    <t>　不明な場合は、台数（G15）、単価（G16）、耐用年数（G17）を入力</t>
    <rPh sb="1" eb="3">
      <t>フメイ</t>
    </rPh>
    <rPh sb="4" eb="6">
      <t>バアイ</t>
    </rPh>
    <rPh sb="8" eb="10">
      <t>ダイスウ</t>
    </rPh>
    <rPh sb="16" eb="18">
      <t>タンカ</t>
    </rPh>
    <rPh sb="24" eb="26">
      <t>タイヨウ</t>
    </rPh>
    <rPh sb="26" eb="28">
      <t>ネンスウ</t>
    </rPh>
    <rPh sb="34" eb="36">
      <t>ニュウリョク</t>
    </rPh>
    <phoneticPr fontId="1"/>
  </si>
  <si>
    <t>②1年間あたりの費用が分かる場合は、その費用をC20に入力ください。</t>
    <rPh sb="2" eb="4">
      <t>ネンカン</t>
    </rPh>
    <rPh sb="8" eb="10">
      <t>ヒヨウ</t>
    </rPh>
    <rPh sb="11" eb="12">
      <t>ワ</t>
    </rPh>
    <rPh sb="14" eb="16">
      <t>バアイ</t>
    </rPh>
    <rPh sb="20" eb="22">
      <t>ヒヨウ</t>
    </rPh>
    <rPh sb="27" eb="29">
      <t>ニュウリョク</t>
    </rPh>
    <phoneticPr fontId="1"/>
  </si>
  <si>
    <t>　不明な場合は、費用（G20）と耐用年数（G21）を入力してください。</t>
    <rPh sb="1" eb="3">
      <t>フメイ</t>
    </rPh>
    <rPh sb="4" eb="6">
      <t>バアイ</t>
    </rPh>
    <rPh sb="8" eb="10">
      <t>ヒヨウ</t>
    </rPh>
    <rPh sb="16" eb="18">
      <t>タイヨウ</t>
    </rPh>
    <rPh sb="18" eb="20">
      <t>ネンスウ</t>
    </rPh>
    <rPh sb="26" eb="28">
      <t>ニュウリョク</t>
    </rPh>
    <phoneticPr fontId="1"/>
  </si>
  <si>
    <t>③その他蓄電池等に由来する火災に係る費用をC24～C28に入力ください。</t>
    <rPh sb="3" eb="4">
      <t>タ</t>
    </rPh>
    <rPh sb="4" eb="7">
      <t>チクデンチ</t>
    </rPh>
    <rPh sb="7" eb="8">
      <t>トウ</t>
    </rPh>
    <rPh sb="9" eb="11">
      <t>ユライ</t>
    </rPh>
    <rPh sb="13" eb="15">
      <t>カサイ</t>
    </rPh>
    <rPh sb="16" eb="17">
      <t>カカワ</t>
    </rPh>
    <rPh sb="18" eb="20">
      <t>ヒヨウ</t>
    </rPh>
    <rPh sb="29" eb="31">
      <t>ニュウリョク</t>
    </rPh>
    <phoneticPr fontId="1"/>
  </si>
  <si>
    <t>⑥その他ピックアップ回収に係る費用をC43～C47に入力ください。</t>
    <rPh sb="3" eb="4">
      <t>タ</t>
    </rPh>
    <rPh sb="10" eb="12">
      <t>カイシュウ</t>
    </rPh>
    <rPh sb="13" eb="14">
      <t>カカ</t>
    </rPh>
    <rPh sb="15" eb="17">
      <t>ヒヨウ</t>
    </rPh>
    <rPh sb="26" eb="28">
      <t>ニュウリョク</t>
    </rPh>
    <phoneticPr fontId="1"/>
  </si>
  <si>
    <t>⑥その他イベント回収に係る費用をC39～C43に入力ください。</t>
    <rPh sb="3" eb="4">
      <t>タ</t>
    </rPh>
    <rPh sb="8" eb="10">
      <t>カイシュウ</t>
    </rPh>
    <rPh sb="11" eb="12">
      <t>カカ</t>
    </rPh>
    <rPh sb="13" eb="15">
      <t>ヒヨウ</t>
    </rPh>
    <rPh sb="24" eb="2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</si>
</sst>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Red]\-#,##0.000"/>
  </numFmts>
  <fonts count="22"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u/>
      <sz val="11"/>
      <color theme="1"/>
      <name val="ＭＳ Ｐゴシック"/>
      <family val="3"/>
      <charset val="128"/>
      <scheme val="minor"/>
    </font>
    <font>
      <u/>
      <sz val="11"/>
      <color theme="10"/>
      <name val="ＭＳ Ｐゴシック"/>
      <family val="2"/>
      <charset val="128"/>
      <scheme val="minor"/>
    </font>
    <font>
      <sz val="9"/>
      <color theme="1"/>
      <name val="ＭＳ Ｐゴシック"/>
      <family val="2"/>
      <charset val="128"/>
      <scheme val="minor"/>
    </font>
    <font>
      <sz val="11"/>
      <color rgb="FFFF0000"/>
      <name val="ＭＳ Ｐゴシック"/>
      <family val="2"/>
      <charset val="128"/>
      <scheme val="minor"/>
    </font>
    <font>
      <sz val="11"/>
      <name val="ＭＳ Ｐゴシック"/>
      <family val="3"/>
      <charset val="128"/>
      <scheme val="minor"/>
    </font>
    <font>
      <b/>
      <u/>
      <sz val="11"/>
      <color theme="1"/>
      <name val="ＭＳ Ｐゴシック"/>
      <family val="3"/>
      <charset val="128"/>
      <scheme val="minor"/>
    </font>
    <font>
      <b/>
      <u/>
      <sz val="11"/>
      <name val="ＭＳ Ｐゴシック"/>
      <family val="3"/>
      <charset val="128"/>
      <scheme val="minor"/>
    </font>
    <font>
      <b/>
      <u/>
      <sz val="14"/>
      <color theme="0"/>
      <name val="ＭＳ Ｐゴシック"/>
      <family val="3"/>
      <charset val="128"/>
      <scheme val="minor"/>
    </font>
    <font>
      <sz val="14"/>
      <color theme="1"/>
      <name val="ＭＳ Ｐゴシック"/>
      <family val="3"/>
      <charset val="128"/>
      <scheme val="minor"/>
    </font>
    <font>
      <sz val="14"/>
      <color theme="0"/>
      <name val="ＭＳ Ｐゴシック"/>
      <family val="2"/>
      <charset val="128"/>
      <scheme val="minor"/>
    </font>
    <font>
      <sz val="14"/>
      <color theme="0"/>
      <name val="ＭＳ Ｐゴシック"/>
      <family val="3"/>
      <charset val="128"/>
      <scheme val="minor"/>
    </font>
    <font>
      <sz val="9"/>
      <color theme="1"/>
      <name val="ＭＳ Ｐゴシック"/>
      <family val="3"/>
      <charset val="128"/>
      <scheme val="minor"/>
    </font>
    <font>
      <sz val="11"/>
      <name val="ＭＳ Ｐゴシック"/>
      <family val="2"/>
      <charset val="128"/>
      <scheme val="minor"/>
    </font>
    <font>
      <sz val="11"/>
      <color rgb="FFFF0000"/>
      <name val="ＭＳ Ｐゴシック"/>
      <family val="3"/>
      <charset val="128"/>
      <scheme val="minor"/>
    </font>
    <font>
      <u/>
      <sz val="11"/>
      <name val="ＭＳ Ｐゴシック"/>
      <family val="3"/>
      <charset val="128"/>
      <scheme val="minor"/>
    </font>
    <font>
      <sz val="9"/>
      <name val="ＭＳ Ｐゴシック"/>
      <family val="3"/>
      <charset val="128"/>
      <scheme val="minor"/>
    </font>
    <font>
      <b/>
      <sz val="11"/>
      <color rgb="FFFF0000"/>
      <name val="ＭＳ Ｐ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3"/>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38" fontId="2" fillId="0" borderId="0" applyFont="0" applyFill="0" applyBorder="0" applyAlignment="0" applyProtection="0">
      <alignment vertical="center"/>
    </xf>
    <xf numFmtId="0" fontId="6" fillId="0" borderId="0" applyNumberFormat="0" applyFill="0" applyBorder="0" applyAlignment="0" applyProtection="0">
      <alignment vertical="center"/>
    </xf>
    <xf numFmtId="9" fontId="2" fillId="0" borderId="0" applyFont="0" applyFill="0" applyBorder="0" applyAlignment="0" applyProtection="0">
      <alignment vertical="center"/>
    </xf>
  </cellStyleXfs>
  <cellXfs count="99">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2" borderId="1" xfId="0" applyFill="1" applyBorder="1">
      <alignment vertical="center"/>
    </xf>
    <xf numFmtId="0" fontId="0" fillId="3" borderId="1" xfId="0" applyFill="1"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0" xfId="0" applyBorder="1">
      <alignment vertical="center"/>
    </xf>
    <xf numFmtId="0" fontId="0" fillId="0" borderId="0" xfId="0" applyFill="1" applyBorder="1">
      <alignment vertical="center"/>
    </xf>
    <xf numFmtId="0" fontId="0" fillId="0" borderId="4" xfId="0" applyFill="1" applyBorder="1">
      <alignment vertical="center"/>
    </xf>
    <xf numFmtId="0" fontId="0" fillId="0" borderId="0" xfId="0" applyAlignment="1">
      <alignment horizontal="center" vertical="center"/>
    </xf>
    <xf numFmtId="0" fontId="0" fillId="4" borderId="1" xfId="0" applyFill="1" applyBorder="1">
      <alignment vertical="center"/>
    </xf>
    <xf numFmtId="0" fontId="0" fillId="5" borderId="0" xfId="0" applyFill="1">
      <alignment vertical="center"/>
    </xf>
    <xf numFmtId="0" fontId="0" fillId="0" borderId="0" xfId="0" applyFill="1">
      <alignment vertical="center"/>
    </xf>
    <xf numFmtId="0" fontId="0" fillId="0" borderId="7" xfId="0" applyBorder="1">
      <alignment vertical="center"/>
    </xf>
    <xf numFmtId="0" fontId="0" fillId="0" borderId="7" xfId="0" applyFill="1" applyBorder="1">
      <alignment vertical="center"/>
    </xf>
    <xf numFmtId="0" fontId="0" fillId="0" borderId="1" xfId="0" applyBorder="1" applyAlignment="1">
      <alignment vertical="center" wrapText="1"/>
    </xf>
    <xf numFmtId="0" fontId="0" fillId="0" borderId="0" xfId="0" applyFill="1" applyBorder="1" applyAlignment="1">
      <alignment horizontal="center" vertical="center"/>
    </xf>
    <xf numFmtId="0" fontId="0" fillId="0" borderId="8" xfId="0" applyBorder="1">
      <alignment vertical="center"/>
    </xf>
    <xf numFmtId="0" fontId="0" fillId="0" borderId="8" xfId="0" applyFill="1" applyBorder="1">
      <alignment vertical="center"/>
    </xf>
    <xf numFmtId="0" fontId="6" fillId="0" borderId="1" xfId="2" applyBorder="1">
      <alignment vertical="center"/>
    </xf>
    <xf numFmtId="0" fontId="0" fillId="0" borderId="4" xfId="0" applyBorder="1" applyAlignment="1">
      <alignment vertical="center" shrinkToFit="1"/>
    </xf>
    <xf numFmtId="0" fontId="0" fillId="0" borderId="4" xfId="0" applyFill="1" applyBorder="1" applyAlignment="1">
      <alignment vertical="center" shrinkToFit="1"/>
    </xf>
    <xf numFmtId="0" fontId="7" fillId="0" borderId="0" xfId="0" applyFont="1">
      <alignment vertical="center"/>
    </xf>
    <xf numFmtId="38" fontId="0" fillId="3" borderId="1" xfId="1" applyFont="1" applyFill="1" applyBorder="1">
      <alignment vertical="center"/>
    </xf>
    <xf numFmtId="38" fontId="0" fillId="2" borderId="1" xfId="1" applyFont="1" applyFill="1" applyBorder="1">
      <alignment vertical="center"/>
    </xf>
    <xf numFmtId="38" fontId="0" fillId="4" borderId="1" xfId="1" applyFont="1" applyFill="1" applyBorder="1">
      <alignment vertical="center"/>
    </xf>
    <xf numFmtId="0" fontId="0" fillId="6" borderId="0" xfId="0" applyFill="1">
      <alignment vertical="center"/>
    </xf>
    <xf numFmtId="0" fontId="8" fillId="0" borderId="0" xfId="0" applyFont="1">
      <alignment vertical="center"/>
    </xf>
    <xf numFmtId="0" fontId="3" fillId="6" borderId="1" xfId="0" applyFont="1" applyFill="1" applyBorder="1" applyAlignment="1">
      <alignment horizontal="center" vertical="center"/>
    </xf>
    <xf numFmtId="0" fontId="4" fillId="6" borderId="1" xfId="0" applyFont="1" applyFill="1" applyBorder="1" applyAlignment="1">
      <alignment horizontal="center" vertical="center"/>
    </xf>
    <xf numFmtId="0" fontId="12" fillId="6" borderId="0" xfId="0" applyFont="1" applyFill="1">
      <alignment vertical="center"/>
    </xf>
    <xf numFmtId="0" fontId="13" fillId="6" borderId="0" xfId="0" applyFont="1" applyFill="1">
      <alignment vertical="center"/>
    </xf>
    <xf numFmtId="0" fontId="0" fillId="0" borderId="0" xfId="0" applyFill="1" applyBorder="1" applyAlignment="1">
      <alignment horizontal="left" vertical="center"/>
    </xf>
    <xf numFmtId="0" fontId="14" fillId="6" borderId="0" xfId="0" applyFont="1" applyFill="1">
      <alignment vertical="center"/>
    </xf>
    <xf numFmtId="0" fontId="15" fillId="6" borderId="0" xfId="0" applyFont="1" applyFill="1">
      <alignment vertical="center"/>
    </xf>
    <xf numFmtId="38" fontId="0" fillId="0" borderId="7" xfId="1" applyFont="1" applyFill="1" applyBorder="1">
      <alignment vertical="center"/>
    </xf>
    <xf numFmtId="38" fontId="0" fillId="0" borderId="8" xfId="1" applyFont="1" applyFill="1" applyBorder="1">
      <alignment vertical="center"/>
    </xf>
    <xf numFmtId="38" fontId="0" fillId="0" borderId="6" xfId="1" applyFont="1" applyFill="1" applyBorder="1">
      <alignment vertical="center"/>
    </xf>
    <xf numFmtId="0" fontId="0" fillId="0" borderId="0" xfId="0" applyBorder="1" applyAlignment="1">
      <alignment horizontal="center" vertical="center"/>
    </xf>
    <xf numFmtId="38" fontId="0" fillId="0" borderId="0" xfId="1" applyFont="1" applyFill="1" applyBorder="1">
      <alignment vertical="center"/>
    </xf>
    <xf numFmtId="0" fontId="11" fillId="0" borderId="0" xfId="0" applyFont="1" applyFill="1" applyAlignment="1">
      <alignment vertical="top"/>
    </xf>
    <xf numFmtId="0" fontId="9" fillId="0" borderId="0" xfId="0" applyFont="1" applyFill="1" applyAlignment="1">
      <alignment vertical="top"/>
    </xf>
    <xf numFmtId="0" fontId="0" fillId="3" borderId="4" xfId="0" applyFill="1" applyBorder="1">
      <alignment vertical="center"/>
    </xf>
    <xf numFmtId="0" fontId="17" fillId="0" borderId="0" xfId="0" applyFont="1">
      <alignment vertical="center"/>
    </xf>
    <xf numFmtId="0" fontId="9" fillId="0" borderId="0" xfId="0" applyFont="1">
      <alignment vertical="center"/>
    </xf>
    <xf numFmtId="0" fontId="18" fillId="0" borderId="0" xfId="0" applyFont="1" applyFill="1">
      <alignment vertical="center"/>
    </xf>
    <xf numFmtId="0" fontId="10" fillId="0" borderId="0" xfId="0" applyFont="1">
      <alignment vertical="center"/>
    </xf>
    <xf numFmtId="0" fontId="9" fillId="0" borderId="5" xfId="0" applyFont="1" applyBorder="1">
      <alignment vertical="center"/>
    </xf>
    <xf numFmtId="0" fontId="11" fillId="0" borderId="0" xfId="0" applyFont="1">
      <alignment vertical="center"/>
    </xf>
    <xf numFmtId="0" fontId="9" fillId="0" borderId="4" xfId="0" applyFont="1" applyBorder="1">
      <alignment vertical="center"/>
    </xf>
    <xf numFmtId="38" fontId="9" fillId="3" borderId="1" xfId="1" applyFont="1" applyFill="1" applyBorder="1">
      <alignment vertical="center"/>
    </xf>
    <xf numFmtId="0" fontId="9" fillId="0" borderId="1" xfId="0" applyFont="1" applyBorder="1">
      <alignment vertical="center"/>
    </xf>
    <xf numFmtId="0" fontId="9" fillId="0" borderId="1" xfId="0" applyFont="1" applyBorder="1" applyAlignment="1">
      <alignment horizontal="center" vertical="center"/>
    </xf>
    <xf numFmtId="38" fontId="9" fillId="0" borderId="1" xfId="1" applyFont="1" applyBorder="1">
      <alignment vertical="center"/>
    </xf>
    <xf numFmtId="0" fontId="9" fillId="0" borderId="1" xfId="0" applyFont="1" applyBorder="1" applyAlignment="1">
      <alignment vertical="center" wrapText="1"/>
    </xf>
    <xf numFmtId="0" fontId="9" fillId="0" borderId="0" xfId="0" applyFont="1" applyBorder="1">
      <alignment vertical="center"/>
    </xf>
    <xf numFmtId="38" fontId="9" fillId="0" borderId="1" xfId="1" applyFont="1" applyBorder="1" applyAlignment="1">
      <alignment vertical="center"/>
    </xf>
    <xf numFmtId="0" fontId="19" fillId="0" borderId="1" xfId="2" applyFont="1" applyBorder="1" applyAlignment="1">
      <alignment vertical="center"/>
    </xf>
    <xf numFmtId="0" fontId="19" fillId="0" borderId="1" xfId="2" applyFont="1" applyBorder="1">
      <alignment vertical="center"/>
    </xf>
    <xf numFmtId="9" fontId="9" fillId="3" borderId="1" xfId="3" applyFont="1" applyFill="1" applyBorder="1">
      <alignment vertical="center"/>
    </xf>
    <xf numFmtId="0" fontId="9" fillId="5" borderId="0" xfId="0" applyFont="1" applyFill="1">
      <alignment vertical="center"/>
    </xf>
    <xf numFmtId="0" fontId="9" fillId="0" borderId="4" xfId="0" applyFont="1" applyFill="1" applyBorder="1">
      <alignment vertical="center"/>
    </xf>
    <xf numFmtId="38" fontId="9" fillId="4" borderId="1" xfId="1" applyFont="1" applyFill="1" applyBorder="1">
      <alignment vertical="center"/>
    </xf>
    <xf numFmtId="0" fontId="9" fillId="0" borderId="0" xfId="0" applyFont="1" applyAlignment="1">
      <alignment horizontal="center" vertical="center"/>
    </xf>
    <xf numFmtId="0" fontId="20" fillId="0" borderId="0" xfId="0" applyFont="1">
      <alignment vertical="center"/>
    </xf>
    <xf numFmtId="0" fontId="9" fillId="3" borderId="4" xfId="0" applyFont="1" applyFill="1" applyBorder="1">
      <alignment vertical="center"/>
    </xf>
    <xf numFmtId="38" fontId="9" fillId="2" borderId="1" xfId="1" applyFont="1" applyFill="1" applyBorder="1">
      <alignment vertical="center"/>
    </xf>
    <xf numFmtId="0" fontId="6" fillId="0" borderId="2" xfId="2" applyBorder="1">
      <alignment vertical="center"/>
    </xf>
    <xf numFmtId="0" fontId="0" fillId="0" borderId="2" xfId="0" applyBorder="1" applyAlignment="1">
      <alignment vertical="center" wrapText="1"/>
    </xf>
    <xf numFmtId="0" fontId="0" fillId="0" borderId="2" xfId="0" applyBorder="1">
      <alignment vertical="center"/>
    </xf>
    <xf numFmtId="0" fontId="6" fillId="0" borderId="9" xfId="2" applyBorder="1">
      <alignment vertical="center"/>
    </xf>
    <xf numFmtId="0" fontId="0" fillId="0" borderId="4" xfId="0" applyBorder="1" applyAlignment="1">
      <alignment horizontal="center" vertical="center"/>
    </xf>
    <xf numFmtId="38" fontId="0" fillId="3" borderId="1" xfId="1" applyFont="1" applyFill="1" applyBorder="1" applyAlignment="1">
      <alignment horizontal="center" vertical="center"/>
    </xf>
    <xf numFmtId="38" fontId="0" fillId="3" borderId="1" xfId="1" applyFont="1" applyFill="1" applyBorder="1" applyAlignment="1">
      <alignment horizontal="right" vertical="center"/>
    </xf>
    <xf numFmtId="38" fontId="21" fillId="0" borderId="0" xfId="0" applyNumberFormat="1" applyFont="1">
      <alignment vertical="center"/>
    </xf>
    <xf numFmtId="0" fontId="0" fillId="0" borderId="9" xfId="0" applyFill="1" applyBorder="1" applyAlignment="1">
      <alignment vertical="center" wrapText="1"/>
    </xf>
    <xf numFmtId="0" fontId="0" fillId="0" borderId="9" xfId="0" applyFill="1" applyBorder="1">
      <alignment vertical="center"/>
    </xf>
    <xf numFmtId="176" fontId="0" fillId="2" borderId="1" xfId="1" applyNumberFormat="1" applyFont="1" applyFill="1" applyBorder="1">
      <alignment vertical="center"/>
    </xf>
    <xf numFmtId="0" fontId="6" fillId="0" borderId="2" xfId="2" applyBorder="1" applyAlignment="1">
      <alignment vertical="center" wrapText="1"/>
    </xf>
    <xf numFmtId="0" fontId="6" fillId="0" borderId="3" xfId="2" applyBorder="1" applyAlignment="1">
      <alignment vertical="center" wrapText="1"/>
    </xf>
    <xf numFmtId="0" fontId="14" fillId="0" borderId="0" xfId="0" applyFont="1" applyFill="1">
      <alignment vertical="center"/>
    </xf>
    <xf numFmtId="0" fontId="15" fillId="0" borderId="0" xfId="0" applyFont="1" applyFill="1">
      <alignment vertical="center"/>
    </xf>
    <xf numFmtId="0" fontId="13" fillId="0" borderId="0" xfId="0" applyFont="1" applyFill="1">
      <alignment vertical="center"/>
    </xf>
    <xf numFmtId="0" fontId="5" fillId="0" borderId="1" xfId="0" applyFont="1" applyBorder="1" applyAlignment="1">
      <alignment vertical="center" wrapText="1"/>
    </xf>
    <xf numFmtId="0" fontId="0" fillId="0" borderId="0" xfId="0" applyAlignment="1">
      <alignment horizontal="left" vertical="top" wrapText="1"/>
    </xf>
    <xf numFmtId="0" fontId="7" fillId="0" borderId="2" xfId="0" applyFont="1" applyBorder="1" applyAlignment="1">
      <alignment horizontal="center" vertical="center" wrapText="1"/>
    </xf>
    <xf numFmtId="0" fontId="16"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10" xfId="0" applyBorder="1" applyAlignment="1">
      <alignment horizontal="center"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38" fontId="9" fillId="0" borderId="2" xfId="1" applyFont="1" applyBorder="1" applyAlignment="1">
      <alignment horizontal="right" vertical="center"/>
    </xf>
    <xf numFmtId="38" fontId="9" fillId="0" borderId="3" xfId="1" applyFont="1" applyBorder="1" applyAlignment="1">
      <alignment horizontal="right" vertical="center"/>
    </xf>
  </cellXfs>
  <cellStyles count="4">
    <cellStyle name="パーセント" xfId="3" builtinId="5"/>
    <cellStyle name="ハイパーリンク" xfId="2" builtinId="8"/>
    <cellStyle name="桁区切り" xfId="1" builtinId="6"/>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BD594A"/>
      <rgbColor rgb="00BCD7A0"/>
      <rgbColor rgb="00647E9E"/>
      <rgbColor rgb="00E4BB46"/>
      <rgbColor rgb="00AF5A7D"/>
      <rgbColor rgb="00B3D7C7"/>
      <rgbColor rgb="00A92C1D"/>
      <rgbColor rgb="006B894B"/>
      <rgbColor rgb="003E5E84"/>
      <rgbColor rgb="00AA8622"/>
      <rgbColor rgb="00A89FBC"/>
      <rgbColor rgb="00528E83"/>
      <rgbColor rgb="00E1E1E1"/>
      <rgbColor rgb="007E7E7E"/>
      <rgbColor rgb="00D3DCE8"/>
      <rgbColor rgb="00E1AFB9"/>
      <rgbColor rgb="00F1DB9D"/>
      <rgbColor rgb="00CCE7ED"/>
      <rgbColor rgb="00DDD5E5"/>
      <rgbColor rgb="00E9C6BB"/>
      <rgbColor rgb="00CCE6C6"/>
      <rgbColor rgb="00F5DAC1"/>
      <rgbColor rgb="003E5E84"/>
      <rgbColor rgb="00AF5A7D"/>
      <rgbColor rgb="00876B1B"/>
      <rgbColor rgb="002D6C7B"/>
      <rgbColor rgb="005C527F"/>
      <rgbColor rgb="00A92C1D"/>
      <rgbColor rgb="002E6D39"/>
      <rgbColor rgb="00853F1C"/>
      <rgbColor rgb="00BBC8D9"/>
      <rgbColor rgb="00CDE7DA"/>
      <rgbColor rgb="00D2E8BD"/>
      <rgbColor rgb="00F1DB9D"/>
      <rgbColor rgb="00D3DCE8"/>
      <rgbColor rgb="00D7929F"/>
      <rgbColor rgb="00DDD5E5"/>
      <rgbColor rgb="00F5DAC1"/>
      <rgbColor rgb="0096A8C0"/>
      <rgbColor rgb="0089B8AA"/>
      <rgbColor rgb="00C89E28"/>
      <rgbColor rgb="00E9C4A3"/>
      <rgbColor rgb="00CB9C7B"/>
      <rgbColor rgb="00A36745"/>
      <rgbColor rgb="007D7399"/>
      <rgbColor rgb="00ACACAC"/>
      <rgbColor rgb="00286F66"/>
      <rgbColor rgb="0099B67C"/>
      <rgbColor rgb="00496827"/>
      <rgbColor rgb="00876B1B"/>
      <rgbColor rgb="00853F1C"/>
      <rgbColor rgb="00C9C0D6"/>
      <rgbColor rgb="005C527F"/>
      <rgbColor rgb="005C5C5C"/>
    </indexedColors>
    <mruColors>
      <color rgb="FFBCD7A0"/>
      <color rgb="FF647E9E"/>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0.xml.rels><?xml version="1.0" encoding="UTF-8" standalone="yes"?>
<Relationships xmlns="http://schemas.openxmlformats.org/package/2006/relationships"><Relationship Id="rId1" Type="http://schemas.openxmlformats.org/officeDocument/2006/relationships/image" Target="../media/image2.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image" Target="../media/image2.emf"/></Relationships>
</file>

<file path=xl/drawings/_rels/drawing5.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3.emf"/></Relationships>
</file>

<file path=xl/drawings/_rels/drawing6.xml.rels><?xml version="1.0" encoding="UTF-8" standalone="yes"?>
<Relationships xmlns="http://schemas.openxmlformats.org/package/2006/relationships"><Relationship Id="rId1" Type="http://schemas.openxmlformats.org/officeDocument/2006/relationships/image" Target="../media/image2.emf"/></Relationships>
</file>

<file path=xl/drawings/_rels/drawing7.xml.rels><?xml version="1.0" encoding="UTF-8" standalone="yes"?>
<Relationships xmlns="http://schemas.openxmlformats.org/package/2006/relationships"><Relationship Id="rId1" Type="http://schemas.openxmlformats.org/officeDocument/2006/relationships/image" Target="../media/image2.emf"/></Relationships>
</file>

<file path=xl/drawings/_rels/drawing8.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4.emf"/></Relationships>
</file>

<file path=xl/drawings/_rels/drawing9.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1295399</xdr:colOff>
      <xdr:row>9</xdr:row>
      <xdr:rowOff>9525</xdr:rowOff>
    </xdr:from>
    <xdr:to>
      <xdr:col>1</xdr:col>
      <xdr:colOff>5049836</xdr:colOff>
      <xdr:row>15</xdr:row>
      <xdr:rowOff>46037</xdr:rowOff>
    </xdr:to>
    <xdr:sp macro="" textlink="">
      <xdr:nvSpPr>
        <xdr:cNvPr id="17" name="フローチャート : 代替処理 16">
          <a:extLst>
            <a:ext uri="{FF2B5EF4-FFF2-40B4-BE49-F238E27FC236}">
              <a16:creationId xmlns:a16="http://schemas.microsoft.com/office/drawing/2014/main" id="{00000000-0008-0000-0000-000011000000}"/>
            </a:ext>
          </a:extLst>
        </xdr:cNvPr>
        <xdr:cNvSpPr/>
      </xdr:nvSpPr>
      <xdr:spPr>
        <a:xfrm>
          <a:off x="3219449" y="2990850"/>
          <a:ext cx="3754437" cy="1065212"/>
        </a:xfrm>
        <a:prstGeom prst="flowChartAlternateProcess">
          <a:avLst/>
        </a:prstGeom>
        <a:noFill/>
        <a:ln w="25400" cap="flat" cmpd="sng" algn="ctr">
          <a:solidFill>
            <a:srgbClr val="5C5C5C"/>
          </a:solidFill>
          <a:prstDash val="solid"/>
        </a:ln>
        <a:effectLst/>
        <a:extLst>
          <a:ext uri="{909E8E84-426E-40DD-AFC4-6F175D3DCCD1}">
            <a14:hiddenFill xmlns:a14="http://schemas.microsoft.com/office/drawing/2010/main">
              <a:solidFill>
                <a:schemeClr val="accent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00"/>
            </a:solidFill>
          </a:endParaRPr>
        </a:p>
      </xdr:txBody>
    </xdr:sp>
    <xdr:clientData/>
  </xdr:twoCellAnchor>
  <xdr:twoCellAnchor>
    <xdr:from>
      <xdr:col>0</xdr:col>
      <xdr:colOff>188913</xdr:colOff>
      <xdr:row>6</xdr:row>
      <xdr:rowOff>63502</xdr:rowOff>
    </xdr:from>
    <xdr:to>
      <xdr:col>0</xdr:col>
      <xdr:colOff>1403350</xdr:colOff>
      <xdr:row>7</xdr:row>
      <xdr:rowOff>104877</xdr:rowOff>
    </xdr:to>
    <xdr:sp macro="" textlink="">
      <xdr:nvSpPr>
        <xdr:cNvPr id="3" name="フローチャート : 代替処理 2">
          <a:extLst>
            <a:ext uri="{FF2B5EF4-FFF2-40B4-BE49-F238E27FC236}">
              <a16:creationId xmlns:a16="http://schemas.microsoft.com/office/drawing/2014/main" id="{00000000-0008-0000-0000-000003000000}"/>
            </a:ext>
          </a:extLst>
        </xdr:cNvPr>
        <xdr:cNvSpPr/>
      </xdr:nvSpPr>
      <xdr:spPr>
        <a:xfrm>
          <a:off x="188913" y="2682877"/>
          <a:ext cx="1214437" cy="212825"/>
        </a:xfrm>
        <a:prstGeom prst="flowChartAlternateProcess">
          <a:avLst/>
        </a:prstGeom>
        <a:solidFill>
          <a:srgbClr val="647E9E"/>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FFFF"/>
              </a:solidFill>
            </a:rPr>
            <a:t>はじめに</a:t>
          </a:r>
        </a:p>
      </xdr:txBody>
    </xdr:sp>
    <xdr:clientData/>
  </xdr:twoCellAnchor>
  <xdr:twoCellAnchor>
    <xdr:from>
      <xdr:col>0</xdr:col>
      <xdr:colOff>1465263</xdr:colOff>
      <xdr:row>6</xdr:row>
      <xdr:rowOff>71442</xdr:rowOff>
    </xdr:from>
    <xdr:to>
      <xdr:col>1</xdr:col>
      <xdr:colOff>1042563</xdr:colOff>
      <xdr:row>7</xdr:row>
      <xdr:rowOff>104775</xdr:rowOff>
    </xdr:to>
    <xdr:sp macro="" textlink="">
      <xdr:nvSpPr>
        <xdr:cNvPr id="4" name="フローチャート : 代替処理 3">
          <a:extLst>
            <a:ext uri="{FF2B5EF4-FFF2-40B4-BE49-F238E27FC236}">
              <a16:creationId xmlns:a16="http://schemas.microsoft.com/office/drawing/2014/main" id="{00000000-0008-0000-0000-000004000000}"/>
            </a:ext>
          </a:extLst>
        </xdr:cNvPr>
        <xdr:cNvSpPr/>
      </xdr:nvSpPr>
      <xdr:spPr>
        <a:xfrm>
          <a:off x="1465263" y="2566992"/>
          <a:ext cx="1368000" cy="198433"/>
        </a:xfrm>
        <a:prstGeom prst="flowChartAlternateProcess">
          <a:avLst/>
        </a:prstGeom>
        <a:solidFill>
          <a:srgbClr val="BCD7A0"/>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000000"/>
              </a:solidFill>
            </a:rPr>
            <a:t>A_</a:t>
          </a:r>
          <a:r>
            <a:rPr kumimoji="1" lang="ja-JP" altLang="en-US" sz="1100">
              <a:solidFill>
                <a:srgbClr val="000000"/>
              </a:solidFill>
            </a:rPr>
            <a:t>引渡価格</a:t>
          </a:r>
        </a:p>
      </xdr:txBody>
    </xdr:sp>
    <xdr:clientData/>
  </xdr:twoCellAnchor>
  <xdr:twoCellAnchor>
    <xdr:from>
      <xdr:col>1</xdr:col>
      <xdr:colOff>1366838</xdr:colOff>
      <xdr:row>9</xdr:row>
      <xdr:rowOff>69853</xdr:rowOff>
    </xdr:from>
    <xdr:to>
      <xdr:col>1</xdr:col>
      <xdr:colOff>3144838</xdr:colOff>
      <xdr:row>10</xdr:row>
      <xdr:rowOff>111228</xdr:rowOff>
    </xdr:to>
    <xdr:sp macro="" textlink="">
      <xdr:nvSpPr>
        <xdr:cNvPr id="5" name="フローチャート : 代替処理 4">
          <a:extLst>
            <a:ext uri="{FF2B5EF4-FFF2-40B4-BE49-F238E27FC236}">
              <a16:creationId xmlns:a16="http://schemas.microsoft.com/office/drawing/2014/main" id="{00000000-0008-0000-0000-000005000000}"/>
            </a:ext>
          </a:extLst>
        </xdr:cNvPr>
        <xdr:cNvSpPr/>
      </xdr:nvSpPr>
      <xdr:spPr>
        <a:xfrm>
          <a:off x="3290888" y="3051178"/>
          <a:ext cx="1778000" cy="212825"/>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FFFF"/>
              </a:solidFill>
            </a:rPr>
            <a:t>1_</a:t>
          </a:r>
          <a:r>
            <a:rPr kumimoji="1" lang="ja-JP" altLang="en-US" sz="1100">
              <a:solidFill>
                <a:srgbClr val="FFFFFF"/>
              </a:solidFill>
            </a:rPr>
            <a:t>ボックス回収</a:t>
          </a:r>
        </a:p>
      </xdr:txBody>
    </xdr:sp>
    <xdr:clientData/>
  </xdr:twoCellAnchor>
  <xdr:twoCellAnchor>
    <xdr:from>
      <xdr:col>1</xdr:col>
      <xdr:colOff>1366838</xdr:colOff>
      <xdr:row>10</xdr:row>
      <xdr:rowOff>141284</xdr:rowOff>
    </xdr:from>
    <xdr:to>
      <xdr:col>1</xdr:col>
      <xdr:colOff>3144838</xdr:colOff>
      <xdr:row>12</xdr:row>
      <xdr:rowOff>11209</xdr:rowOff>
    </xdr:to>
    <xdr:sp macro="" textlink="">
      <xdr:nvSpPr>
        <xdr:cNvPr id="6" name="フローチャート : 代替処理 5">
          <a:extLst>
            <a:ext uri="{FF2B5EF4-FFF2-40B4-BE49-F238E27FC236}">
              <a16:creationId xmlns:a16="http://schemas.microsoft.com/office/drawing/2014/main" id="{00000000-0008-0000-0000-000006000000}"/>
            </a:ext>
          </a:extLst>
        </xdr:cNvPr>
        <xdr:cNvSpPr/>
      </xdr:nvSpPr>
      <xdr:spPr>
        <a:xfrm>
          <a:off x="3290888" y="3294059"/>
          <a:ext cx="1778000" cy="212825"/>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FFFF"/>
              </a:solidFill>
            </a:rPr>
            <a:t>2_</a:t>
          </a:r>
          <a:r>
            <a:rPr kumimoji="1" lang="ja-JP" altLang="en-US" sz="1100">
              <a:solidFill>
                <a:srgbClr val="FFFFFF"/>
              </a:solidFill>
            </a:rPr>
            <a:t>ステーション回収</a:t>
          </a:r>
        </a:p>
      </xdr:txBody>
    </xdr:sp>
    <xdr:clientData/>
  </xdr:twoCellAnchor>
  <xdr:twoCellAnchor>
    <xdr:from>
      <xdr:col>1</xdr:col>
      <xdr:colOff>1366838</xdr:colOff>
      <xdr:row>12</xdr:row>
      <xdr:rowOff>41265</xdr:rowOff>
    </xdr:from>
    <xdr:to>
      <xdr:col>1</xdr:col>
      <xdr:colOff>3144838</xdr:colOff>
      <xdr:row>13</xdr:row>
      <xdr:rowOff>79465</xdr:rowOff>
    </xdr:to>
    <xdr:sp macro="" textlink="">
      <xdr:nvSpPr>
        <xdr:cNvPr id="7" name="フローチャート : 代替処理 6">
          <a:extLst>
            <a:ext uri="{FF2B5EF4-FFF2-40B4-BE49-F238E27FC236}">
              <a16:creationId xmlns:a16="http://schemas.microsoft.com/office/drawing/2014/main" id="{00000000-0008-0000-0000-000007000000}"/>
            </a:ext>
          </a:extLst>
        </xdr:cNvPr>
        <xdr:cNvSpPr/>
      </xdr:nvSpPr>
      <xdr:spPr>
        <a:xfrm>
          <a:off x="3290888" y="3536940"/>
          <a:ext cx="1778000" cy="209650"/>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FFFF"/>
              </a:solidFill>
            </a:rPr>
            <a:t>3_</a:t>
          </a:r>
          <a:r>
            <a:rPr kumimoji="1" lang="ja-JP" altLang="en-US" sz="1100">
              <a:solidFill>
                <a:srgbClr val="FFFFFF"/>
              </a:solidFill>
            </a:rPr>
            <a:t>ピックアップ回収</a:t>
          </a:r>
        </a:p>
      </xdr:txBody>
    </xdr:sp>
    <xdr:clientData/>
  </xdr:twoCellAnchor>
  <xdr:twoCellAnchor>
    <xdr:from>
      <xdr:col>1</xdr:col>
      <xdr:colOff>1366838</xdr:colOff>
      <xdr:row>13</xdr:row>
      <xdr:rowOff>117459</xdr:rowOff>
    </xdr:from>
    <xdr:to>
      <xdr:col>1</xdr:col>
      <xdr:colOff>3144838</xdr:colOff>
      <xdr:row>14</xdr:row>
      <xdr:rowOff>158834</xdr:rowOff>
    </xdr:to>
    <xdr:sp macro="" textlink="">
      <xdr:nvSpPr>
        <xdr:cNvPr id="8" name="フローチャート : 代替処理 7">
          <a:extLst>
            <a:ext uri="{FF2B5EF4-FFF2-40B4-BE49-F238E27FC236}">
              <a16:creationId xmlns:a16="http://schemas.microsoft.com/office/drawing/2014/main" id="{00000000-0008-0000-0000-000008000000}"/>
            </a:ext>
          </a:extLst>
        </xdr:cNvPr>
        <xdr:cNvSpPr/>
      </xdr:nvSpPr>
      <xdr:spPr>
        <a:xfrm>
          <a:off x="3290888" y="3784584"/>
          <a:ext cx="1778000" cy="212825"/>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900">
              <a:solidFill>
                <a:srgbClr val="FFFFFF"/>
              </a:solidFill>
            </a:rPr>
            <a:t>4_</a:t>
          </a:r>
          <a:r>
            <a:rPr kumimoji="1" lang="ja-JP" altLang="en-US" sz="900">
              <a:solidFill>
                <a:srgbClr val="FFFFFF"/>
              </a:solidFill>
            </a:rPr>
            <a:t>集団回収・市民参加型回収</a:t>
          </a:r>
        </a:p>
      </xdr:txBody>
    </xdr:sp>
    <xdr:clientData/>
  </xdr:twoCellAnchor>
  <xdr:twoCellAnchor>
    <xdr:from>
      <xdr:col>1</xdr:col>
      <xdr:colOff>3208338</xdr:colOff>
      <xdr:row>9</xdr:row>
      <xdr:rowOff>69853</xdr:rowOff>
    </xdr:from>
    <xdr:to>
      <xdr:col>1</xdr:col>
      <xdr:colOff>4986338</xdr:colOff>
      <xdr:row>10</xdr:row>
      <xdr:rowOff>111228</xdr:rowOff>
    </xdr:to>
    <xdr:sp macro="" textlink="">
      <xdr:nvSpPr>
        <xdr:cNvPr id="11" name="フローチャート : 代替処理 10">
          <a:extLst>
            <a:ext uri="{FF2B5EF4-FFF2-40B4-BE49-F238E27FC236}">
              <a16:creationId xmlns:a16="http://schemas.microsoft.com/office/drawing/2014/main" id="{00000000-0008-0000-0000-00000B000000}"/>
            </a:ext>
          </a:extLst>
        </xdr:cNvPr>
        <xdr:cNvSpPr/>
      </xdr:nvSpPr>
      <xdr:spPr>
        <a:xfrm>
          <a:off x="5132388" y="3051178"/>
          <a:ext cx="1778000" cy="212825"/>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FFFF"/>
              </a:solidFill>
            </a:rPr>
            <a:t>5_</a:t>
          </a:r>
          <a:r>
            <a:rPr kumimoji="1" lang="ja-JP" altLang="en-US" sz="1100">
              <a:solidFill>
                <a:srgbClr val="FFFFFF"/>
              </a:solidFill>
            </a:rPr>
            <a:t>イベント回収</a:t>
          </a:r>
        </a:p>
      </xdr:txBody>
    </xdr:sp>
    <xdr:clientData/>
  </xdr:twoCellAnchor>
  <xdr:twoCellAnchor>
    <xdr:from>
      <xdr:col>1</xdr:col>
      <xdr:colOff>3208338</xdr:colOff>
      <xdr:row>10</xdr:row>
      <xdr:rowOff>141284</xdr:rowOff>
    </xdr:from>
    <xdr:to>
      <xdr:col>1</xdr:col>
      <xdr:colOff>4986338</xdr:colOff>
      <xdr:row>12</xdr:row>
      <xdr:rowOff>11209</xdr:rowOff>
    </xdr:to>
    <xdr:sp macro="" textlink="">
      <xdr:nvSpPr>
        <xdr:cNvPr id="12" name="フローチャート : 代替処理 11">
          <a:extLst>
            <a:ext uri="{FF2B5EF4-FFF2-40B4-BE49-F238E27FC236}">
              <a16:creationId xmlns:a16="http://schemas.microsoft.com/office/drawing/2014/main" id="{00000000-0008-0000-0000-00000C000000}"/>
            </a:ext>
          </a:extLst>
        </xdr:cNvPr>
        <xdr:cNvSpPr/>
      </xdr:nvSpPr>
      <xdr:spPr>
        <a:xfrm>
          <a:off x="5132388" y="3294059"/>
          <a:ext cx="1778000" cy="212825"/>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FFFF"/>
              </a:solidFill>
            </a:rPr>
            <a:t>6_</a:t>
          </a:r>
          <a:r>
            <a:rPr kumimoji="1" lang="ja-JP" altLang="en-US" sz="1100">
              <a:solidFill>
                <a:srgbClr val="FFFFFF"/>
              </a:solidFill>
            </a:rPr>
            <a:t>清掃工場等への持込み</a:t>
          </a:r>
        </a:p>
      </xdr:txBody>
    </xdr:sp>
    <xdr:clientData/>
  </xdr:twoCellAnchor>
  <xdr:twoCellAnchor>
    <xdr:from>
      <xdr:col>1</xdr:col>
      <xdr:colOff>3208338</xdr:colOff>
      <xdr:row>12</xdr:row>
      <xdr:rowOff>41265</xdr:rowOff>
    </xdr:from>
    <xdr:to>
      <xdr:col>1</xdr:col>
      <xdr:colOff>4986338</xdr:colOff>
      <xdr:row>13</xdr:row>
      <xdr:rowOff>79465</xdr:rowOff>
    </xdr:to>
    <xdr:sp macro="" textlink="">
      <xdr:nvSpPr>
        <xdr:cNvPr id="13" name="フローチャート : 代替処理 12">
          <a:extLst>
            <a:ext uri="{FF2B5EF4-FFF2-40B4-BE49-F238E27FC236}">
              <a16:creationId xmlns:a16="http://schemas.microsoft.com/office/drawing/2014/main" id="{00000000-0008-0000-0000-00000D000000}"/>
            </a:ext>
          </a:extLst>
        </xdr:cNvPr>
        <xdr:cNvSpPr/>
      </xdr:nvSpPr>
      <xdr:spPr>
        <a:xfrm>
          <a:off x="5132388" y="3536940"/>
          <a:ext cx="1778000" cy="209650"/>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FFFF"/>
              </a:solidFill>
            </a:rPr>
            <a:t>7_</a:t>
          </a:r>
          <a:r>
            <a:rPr kumimoji="1" lang="ja-JP" altLang="en-US" sz="1100">
              <a:solidFill>
                <a:srgbClr val="FFFFFF"/>
              </a:solidFill>
            </a:rPr>
            <a:t>戸別訪問回収</a:t>
          </a:r>
        </a:p>
      </xdr:txBody>
    </xdr:sp>
    <xdr:clientData/>
  </xdr:twoCellAnchor>
  <xdr:twoCellAnchor>
    <xdr:from>
      <xdr:col>1</xdr:col>
      <xdr:colOff>6135688</xdr:colOff>
      <xdr:row>6</xdr:row>
      <xdr:rowOff>71433</xdr:rowOff>
    </xdr:from>
    <xdr:to>
      <xdr:col>2</xdr:col>
      <xdr:colOff>500063</xdr:colOff>
      <xdr:row>7</xdr:row>
      <xdr:rowOff>112808</xdr:rowOff>
    </xdr:to>
    <xdr:sp macro="" textlink="">
      <xdr:nvSpPr>
        <xdr:cNvPr id="16" name="フローチャート : 代替処理 15">
          <a:extLst>
            <a:ext uri="{FF2B5EF4-FFF2-40B4-BE49-F238E27FC236}">
              <a16:creationId xmlns:a16="http://schemas.microsoft.com/office/drawing/2014/main" id="{00000000-0008-0000-0000-000010000000}"/>
            </a:ext>
          </a:extLst>
        </xdr:cNvPr>
        <xdr:cNvSpPr/>
      </xdr:nvSpPr>
      <xdr:spPr>
        <a:xfrm>
          <a:off x="8056563" y="2666996"/>
          <a:ext cx="1778000" cy="216000"/>
        </a:xfrm>
        <a:prstGeom prst="flowChartAlternateProcess">
          <a:avLst/>
        </a:prstGeom>
        <a:solidFill>
          <a:srgbClr val="BD594A"/>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FFFF"/>
              </a:solidFill>
            </a:rPr>
            <a:t>費用便益算定結果</a:t>
          </a:r>
        </a:p>
      </xdr:txBody>
    </xdr:sp>
    <xdr:clientData/>
  </xdr:twoCellAnchor>
  <xdr:twoCellAnchor>
    <xdr:from>
      <xdr:col>1</xdr:col>
      <xdr:colOff>1042563</xdr:colOff>
      <xdr:row>7</xdr:row>
      <xdr:rowOff>5559</xdr:rowOff>
    </xdr:from>
    <xdr:to>
      <xdr:col>1</xdr:col>
      <xdr:colOff>6135688</xdr:colOff>
      <xdr:row>7</xdr:row>
      <xdr:rowOff>9571</xdr:rowOff>
    </xdr:to>
    <xdr:cxnSp macro="">
      <xdr:nvCxnSpPr>
        <xdr:cNvPr id="19" name="直線矢印コネクタ 18">
          <a:extLst>
            <a:ext uri="{FF2B5EF4-FFF2-40B4-BE49-F238E27FC236}">
              <a16:creationId xmlns:a16="http://schemas.microsoft.com/office/drawing/2014/main" id="{00000000-0008-0000-0000-000013000000}"/>
            </a:ext>
          </a:extLst>
        </xdr:cNvPr>
        <xdr:cNvCxnSpPr>
          <a:stCxn id="4" idx="3"/>
          <a:endCxn id="16" idx="1"/>
        </xdr:cNvCxnSpPr>
      </xdr:nvCxnSpPr>
      <xdr:spPr>
        <a:xfrm>
          <a:off x="2833263" y="2666209"/>
          <a:ext cx="5093125" cy="4012"/>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5049836</xdr:colOff>
      <xdr:row>7</xdr:row>
      <xdr:rowOff>112808</xdr:rowOff>
    </xdr:from>
    <xdr:to>
      <xdr:col>1</xdr:col>
      <xdr:colOff>7023101</xdr:colOff>
      <xdr:row>12</xdr:row>
      <xdr:rowOff>27781</xdr:rowOff>
    </xdr:to>
    <xdr:cxnSp macro="">
      <xdr:nvCxnSpPr>
        <xdr:cNvPr id="21" name="カギ線コネクタ 20">
          <a:extLst>
            <a:ext uri="{FF2B5EF4-FFF2-40B4-BE49-F238E27FC236}">
              <a16:creationId xmlns:a16="http://schemas.microsoft.com/office/drawing/2014/main" id="{00000000-0008-0000-0000-000015000000}"/>
            </a:ext>
          </a:extLst>
        </xdr:cNvPr>
        <xdr:cNvCxnSpPr>
          <a:stCxn id="17" idx="3"/>
          <a:endCxn id="16" idx="2"/>
        </xdr:cNvCxnSpPr>
      </xdr:nvCxnSpPr>
      <xdr:spPr>
        <a:xfrm flipV="1">
          <a:off x="6973886" y="2751233"/>
          <a:ext cx="1973265" cy="772223"/>
        </a:xfrm>
        <a:prstGeom prst="bentConnector2">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6132514</xdr:colOff>
      <xdr:row>14</xdr:row>
      <xdr:rowOff>22214</xdr:rowOff>
    </xdr:from>
    <xdr:to>
      <xdr:col>2</xdr:col>
      <xdr:colOff>561975</xdr:colOff>
      <xdr:row>15</xdr:row>
      <xdr:rowOff>57149</xdr:rowOff>
    </xdr:to>
    <xdr:sp macro="" textlink="">
      <xdr:nvSpPr>
        <xdr:cNvPr id="22" name="フローチャート : 代替処理 21">
          <a:extLst>
            <a:ext uri="{FF2B5EF4-FFF2-40B4-BE49-F238E27FC236}">
              <a16:creationId xmlns:a16="http://schemas.microsoft.com/office/drawing/2014/main" id="{00000000-0008-0000-0000-000016000000}"/>
            </a:ext>
          </a:extLst>
        </xdr:cNvPr>
        <xdr:cNvSpPr/>
      </xdr:nvSpPr>
      <xdr:spPr>
        <a:xfrm>
          <a:off x="8085139" y="5422889"/>
          <a:ext cx="3240086" cy="206385"/>
        </a:xfrm>
        <a:prstGeom prst="flowChartAlternateProcess">
          <a:avLst/>
        </a:prstGeom>
        <a:solidFill>
          <a:schemeClr val="tx2">
            <a:lumMod val="20000"/>
            <a:lumOff val="80000"/>
          </a:schemeClr>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B_</a:t>
          </a:r>
          <a:r>
            <a:rPr kumimoji="1" lang="ja-JP" altLang="en-US" sz="1100">
              <a:solidFill>
                <a:sysClr val="windowText" lastClr="000000"/>
              </a:solidFill>
            </a:rPr>
            <a:t>便益計算</a:t>
          </a:r>
        </a:p>
      </xdr:txBody>
    </xdr:sp>
    <xdr:clientData/>
  </xdr:twoCellAnchor>
  <xdr:twoCellAnchor>
    <xdr:from>
      <xdr:col>1</xdr:col>
      <xdr:colOff>1371600</xdr:colOff>
      <xdr:row>7</xdr:row>
      <xdr:rowOff>114301</xdr:rowOff>
    </xdr:from>
    <xdr:to>
      <xdr:col>1</xdr:col>
      <xdr:colOff>2143125</xdr:colOff>
      <xdr:row>9</xdr:row>
      <xdr:rowOff>19051</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3295650" y="2752726"/>
          <a:ext cx="7715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（費用）</a:t>
          </a:r>
        </a:p>
      </xdr:txBody>
    </xdr:sp>
    <xdr:clientData/>
  </xdr:twoCellAnchor>
  <xdr:twoCellAnchor>
    <xdr:from>
      <xdr:col>1</xdr:col>
      <xdr:colOff>6076950</xdr:colOff>
      <xdr:row>12</xdr:row>
      <xdr:rowOff>114301</xdr:rowOff>
    </xdr:from>
    <xdr:to>
      <xdr:col>1</xdr:col>
      <xdr:colOff>6848475</xdr:colOff>
      <xdr:row>14</xdr:row>
      <xdr:rowOff>19051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8001000" y="3609976"/>
          <a:ext cx="7715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u="sng"/>
            <a:t>（便益）</a:t>
          </a:r>
        </a:p>
      </xdr:txBody>
    </xdr:sp>
    <xdr:clientData/>
  </xdr:twoCellAnchor>
  <xdr:twoCellAnchor>
    <xdr:from>
      <xdr:col>2</xdr:col>
      <xdr:colOff>219075</xdr:colOff>
      <xdr:row>7</xdr:row>
      <xdr:rowOff>101648</xdr:rowOff>
    </xdr:from>
    <xdr:to>
      <xdr:col>2</xdr:col>
      <xdr:colOff>219075</xdr:colOff>
      <xdr:row>14</xdr:row>
      <xdr:rowOff>9525</xdr:rowOff>
    </xdr:to>
    <xdr:cxnSp macro="">
      <xdr:nvCxnSpPr>
        <xdr:cNvPr id="26" name="直線矢印コネクタ 25">
          <a:extLst>
            <a:ext uri="{FF2B5EF4-FFF2-40B4-BE49-F238E27FC236}">
              <a16:creationId xmlns:a16="http://schemas.microsoft.com/office/drawing/2014/main" id="{00000000-0008-0000-0000-00001A000000}"/>
            </a:ext>
          </a:extLst>
        </xdr:cNvPr>
        <xdr:cNvCxnSpPr/>
      </xdr:nvCxnSpPr>
      <xdr:spPr>
        <a:xfrm flipV="1">
          <a:off x="9553575" y="2740073"/>
          <a:ext cx="0" cy="1108027"/>
        </a:xfrm>
        <a:prstGeom prst="straightConnector1">
          <a:avLst/>
        </a:prstGeom>
        <a:ln w="2540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3208338</xdr:colOff>
      <xdr:row>13</xdr:row>
      <xdr:rowOff>117465</xdr:rowOff>
    </xdr:from>
    <xdr:to>
      <xdr:col>1</xdr:col>
      <xdr:colOff>4986338</xdr:colOff>
      <xdr:row>14</xdr:row>
      <xdr:rowOff>155665</xdr:rowOff>
    </xdr:to>
    <xdr:sp macro="" textlink="">
      <xdr:nvSpPr>
        <xdr:cNvPr id="28" name="フローチャート : 代替処理 27">
          <a:extLst>
            <a:ext uri="{FF2B5EF4-FFF2-40B4-BE49-F238E27FC236}">
              <a16:creationId xmlns:a16="http://schemas.microsoft.com/office/drawing/2014/main" id="{00000000-0008-0000-0000-00001C000000}"/>
            </a:ext>
          </a:extLst>
        </xdr:cNvPr>
        <xdr:cNvSpPr/>
      </xdr:nvSpPr>
      <xdr:spPr>
        <a:xfrm>
          <a:off x="5160963" y="4984740"/>
          <a:ext cx="1778000" cy="209650"/>
        </a:xfrm>
        <a:prstGeom prst="flowChartAlternateProcess">
          <a:avLst/>
        </a:prstGeom>
        <a:solidFill>
          <a:srgbClr val="5C5C5C"/>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rgbClr val="FFFFFF"/>
              </a:solidFill>
            </a:rPr>
            <a:t>8_</a:t>
          </a:r>
          <a:r>
            <a:rPr kumimoji="1" lang="ja-JP" altLang="en-US" sz="1100">
              <a:solidFill>
                <a:srgbClr val="FFFFFF"/>
              </a:solidFill>
            </a:rPr>
            <a:t>対面回収</a:t>
          </a:r>
        </a:p>
      </xdr:txBody>
    </xdr:sp>
    <xdr:clientData/>
  </xdr:twoCellAnchor>
  <xdr:twoCellAnchor>
    <xdr:from>
      <xdr:col>1</xdr:col>
      <xdr:colOff>1360488</xdr:colOff>
      <xdr:row>16</xdr:row>
      <xdr:rowOff>3164</xdr:rowOff>
    </xdr:from>
    <xdr:to>
      <xdr:col>1</xdr:col>
      <xdr:colOff>5676899</xdr:colOff>
      <xdr:row>17</xdr:row>
      <xdr:rowOff>28575</xdr:rowOff>
    </xdr:to>
    <xdr:sp macro="" textlink="">
      <xdr:nvSpPr>
        <xdr:cNvPr id="31" name="フローチャート : 代替処理 21">
          <a:extLst>
            <a:ext uri="{FF2B5EF4-FFF2-40B4-BE49-F238E27FC236}">
              <a16:creationId xmlns:a16="http://schemas.microsoft.com/office/drawing/2014/main" id="{638C5793-33A7-4D4A-9915-35593308CAD2}"/>
            </a:ext>
          </a:extLst>
        </xdr:cNvPr>
        <xdr:cNvSpPr/>
      </xdr:nvSpPr>
      <xdr:spPr>
        <a:xfrm>
          <a:off x="3313113" y="5746739"/>
          <a:ext cx="4316411" cy="196861"/>
        </a:xfrm>
        <a:prstGeom prst="flowChartAlternateProcess">
          <a:avLst/>
        </a:prstGeom>
        <a:solidFill>
          <a:schemeClr val="accent4"/>
        </a:solidFill>
        <a:ln w="2540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bg1"/>
              </a:solidFill>
            </a:rPr>
            <a:t>参考</a:t>
          </a:r>
          <a:r>
            <a:rPr kumimoji="1" lang="en-US" altLang="ja-JP" sz="1100">
              <a:solidFill>
                <a:schemeClr val="bg1"/>
              </a:solidFill>
            </a:rPr>
            <a:t>_</a:t>
          </a:r>
          <a:r>
            <a:rPr kumimoji="1" lang="ja-JP" altLang="en-US" sz="1100">
              <a:solidFill>
                <a:schemeClr val="bg1"/>
              </a:solidFill>
            </a:rPr>
            <a:t>蓄電池等火災による損害（費用便益計算には反映されません）</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14</xdr:col>
      <xdr:colOff>140604</xdr:colOff>
      <xdr:row>29</xdr:row>
      <xdr:rowOff>38524</xdr:rowOff>
    </xdr:to>
    <xdr:pic>
      <xdr:nvPicPr>
        <xdr:cNvPr id="3" name="図 2">
          <a:extLst>
            <a:ext uri="{FF2B5EF4-FFF2-40B4-BE49-F238E27FC236}">
              <a16:creationId xmlns:a16="http://schemas.microsoft.com/office/drawing/2014/main" id="{00000000-0008-0000-09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9525"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0</xdr:colOff>
      <xdr:row>0</xdr:row>
      <xdr:rowOff>0</xdr:rowOff>
    </xdr:from>
    <xdr:to>
      <xdr:col>15</xdr:col>
      <xdr:colOff>4674504</xdr:colOff>
      <xdr:row>29</xdr:row>
      <xdr:rowOff>32174</xdr:rowOff>
    </xdr:to>
    <xdr:pic>
      <xdr:nvPicPr>
        <xdr:cNvPr id="3" name="図 2">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73075"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76200</xdr:colOff>
      <xdr:row>28</xdr:row>
      <xdr:rowOff>95250</xdr:rowOff>
    </xdr:from>
    <xdr:to>
      <xdr:col>6</xdr:col>
      <xdr:colOff>1245250</xdr:colOff>
      <xdr:row>28</xdr:row>
      <xdr:rowOff>95250</xdr:rowOff>
    </xdr:to>
    <xdr:cxnSp macro="">
      <xdr:nvCxnSpPr>
        <xdr:cNvPr id="4" name="直線矢印コネクタ 3">
          <a:extLst>
            <a:ext uri="{FF2B5EF4-FFF2-40B4-BE49-F238E27FC236}">
              <a16:creationId xmlns:a16="http://schemas.microsoft.com/office/drawing/2014/main" id="{6BF713BF-19AF-4233-872F-A60D9A52AECB}"/>
            </a:ext>
          </a:extLst>
        </xdr:cNvPr>
        <xdr:cNvCxnSpPr/>
      </xdr:nvCxnSpPr>
      <xdr:spPr>
        <a:xfrm>
          <a:off x="3371850" y="3937000"/>
          <a:ext cx="1404000" cy="0"/>
        </a:xfrm>
        <a:prstGeom prst="straightConnector1">
          <a:avLst/>
        </a:prstGeom>
        <a:ln w="635">
          <a:solidFill>
            <a:schemeClr val="tx1"/>
          </a:solidFill>
          <a:headEnd type="arrow" w="sm" len="sm"/>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9</xdr:col>
      <xdr:colOff>685791</xdr:colOff>
      <xdr:row>0</xdr:row>
      <xdr:rowOff>0</xdr:rowOff>
    </xdr:from>
    <xdr:to>
      <xdr:col>14</xdr:col>
      <xdr:colOff>140595</xdr:colOff>
      <xdr:row>29</xdr:row>
      <xdr:rowOff>38524</xdr:rowOff>
    </xdr:to>
    <xdr:pic>
      <xdr:nvPicPr>
        <xdr:cNvPr id="3" name="図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9516"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14</xdr:col>
      <xdr:colOff>119435</xdr:colOff>
      <xdr:row>29</xdr:row>
      <xdr:rowOff>90382</xdr:rowOff>
    </xdr:to>
    <xdr:pic>
      <xdr:nvPicPr>
        <xdr:cNvPr id="2" name="図 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40583"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687915</xdr:colOff>
      <xdr:row>0</xdr:row>
      <xdr:rowOff>0</xdr:rowOff>
    </xdr:from>
    <xdr:to>
      <xdr:col>14</xdr:col>
      <xdr:colOff>119436</xdr:colOff>
      <xdr:row>29</xdr:row>
      <xdr:rowOff>90382</xdr:rowOff>
    </xdr:to>
    <xdr:pic>
      <xdr:nvPicPr>
        <xdr:cNvPr id="4" name="図 3">
          <a:extLst>
            <a:ext uri="{FF2B5EF4-FFF2-40B4-BE49-F238E27FC236}">
              <a16:creationId xmlns:a16="http://schemas.microsoft.com/office/drawing/2014/main" id="{00000000-0008-0000-04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40582"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40</xdr:row>
      <xdr:rowOff>0</xdr:rowOff>
    </xdr:from>
    <xdr:to>
      <xdr:col>14</xdr:col>
      <xdr:colOff>119437</xdr:colOff>
      <xdr:row>70</xdr:row>
      <xdr:rowOff>67099</xdr:rowOff>
    </xdr:to>
    <xdr:pic>
      <xdr:nvPicPr>
        <xdr:cNvPr id="5" name="図 4">
          <a:extLst>
            <a:ext uri="{FF2B5EF4-FFF2-40B4-BE49-F238E27FC236}">
              <a16:creationId xmlns:a16="http://schemas.microsoft.com/office/drawing/2014/main" id="{00000000-0008-0000-04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40583" y="530225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14</xdr:col>
      <xdr:colOff>140604</xdr:colOff>
      <xdr:row>29</xdr:row>
      <xdr:rowOff>38524</xdr:rowOff>
    </xdr:to>
    <xdr:pic>
      <xdr:nvPicPr>
        <xdr:cNvPr id="2" name="図 1">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9525"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14</xdr:col>
      <xdr:colOff>140604</xdr:colOff>
      <xdr:row>29</xdr:row>
      <xdr:rowOff>38524</xdr:rowOff>
    </xdr:to>
    <xdr:pic>
      <xdr:nvPicPr>
        <xdr:cNvPr id="2" name="図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77625"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14</xdr:col>
      <xdr:colOff>140604</xdr:colOff>
      <xdr:row>29</xdr:row>
      <xdr:rowOff>38524</xdr:rowOff>
    </xdr:to>
    <xdr:pic>
      <xdr:nvPicPr>
        <xdr:cNvPr id="3" name="図 2">
          <a:extLst>
            <a:ext uri="{FF2B5EF4-FFF2-40B4-BE49-F238E27FC236}">
              <a16:creationId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9525"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40</xdr:row>
      <xdr:rowOff>0</xdr:rowOff>
    </xdr:from>
    <xdr:to>
      <xdr:col>14</xdr:col>
      <xdr:colOff>140604</xdr:colOff>
      <xdr:row>70</xdr:row>
      <xdr:rowOff>3599</xdr:rowOff>
    </xdr:to>
    <xdr:pic>
      <xdr:nvPicPr>
        <xdr:cNvPr id="4" name="図 3">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439525" y="5362575"/>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14</xdr:col>
      <xdr:colOff>140604</xdr:colOff>
      <xdr:row>29</xdr:row>
      <xdr:rowOff>38524</xdr:rowOff>
    </xdr:to>
    <xdr:pic>
      <xdr:nvPicPr>
        <xdr:cNvPr id="2" name="図 1">
          <a:extLst>
            <a:ext uri="{FF2B5EF4-FFF2-40B4-BE49-F238E27FC236}">
              <a16:creationId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9525" y="0"/>
          <a:ext cx="7436754" cy="51470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hyperlink" Target="https://www.nta.go.jp/taxes/shiraberu/taxanswer/shotoku/pdf/2100_01.pdf" TargetMode="External"/><Relationship Id="rId2" Type="http://schemas.openxmlformats.org/officeDocument/2006/relationships/hyperlink" Target="https://www.nta.go.jp/taxes/shiraberu/taxanswer/shotoku/2100.htm" TargetMode="External"/><Relationship Id="rId1" Type="http://schemas.openxmlformats.org/officeDocument/2006/relationships/hyperlink" Target="https://www.nta.go.jp/taxes/shiraberu/taxanswer/shotoku/2100.htm" TargetMode="External"/><Relationship Id="rId5" Type="http://schemas.openxmlformats.org/officeDocument/2006/relationships/printerSettings" Target="../printerSettings/printerSettings13.bin"/><Relationship Id="rId4" Type="http://schemas.openxmlformats.org/officeDocument/2006/relationships/hyperlink" Target="https://www.nta.go.jp/taxes/shiraberu/taxanswer/shotoku/pdf/2100_0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twin-stars.co.jp/8_trashbox_koden-recyclebox.html" TargetMode="External"/><Relationship Id="rId1" Type="http://schemas.openxmlformats.org/officeDocument/2006/relationships/hyperlink" Target="http://www.twin-stars.co.jp/8_trashbox_kogatakadenkaisyuboc-t3.html" TargetMode="External"/><Relationship Id="rId4"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647E9E"/>
  </sheetPr>
  <dimension ref="A1:E37"/>
  <sheetViews>
    <sheetView showGridLines="0" tabSelected="1" workbookViewId="0"/>
  </sheetViews>
  <sheetFormatPr defaultRowHeight="13" x14ac:dyDescent="0.2"/>
  <cols>
    <col min="1" max="1" width="27.453125" customWidth="1"/>
    <col min="2" max="2" width="115.6328125" customWidth="1"/>
    <col min="3" max="3" width="19" customWidth="1"/>
  </cols>
  <sheetData>
    <row r="1" spans="1:5" s="35" customFormat="1" ht="16.5" x14ac:dyDescent="0.2">
      <c r="A1" s="34" t="s">
        <v>328</v>
      </c>
    </row>
    <row r="2" spans="1:5" s="45" customFormat="1" ht="21" customHeight="1" x14ac:dyDescent="0.2">
      <c r="A2" s="44" t="s">
        <v>229</v>
      </c>
    </row>
    <row r="3" spans="1:5" x14ac:dyDescent="0.2">
      <c r="A3" s="52" t="s">
        <v>304</v>
      </c>
    </row>
    <row r="4" spans="1:5" ht="68.150000000000006" customHeight="1" x14ac:dyDescent="0.2">
      <c r="A4" s="88" t="s">
        <v>305</v>
      </c>
      <c r="B4" s="88"/>
      <c r="C4" s="88"/>
    </row>
    <row r="5" spans="1:5" x14ac:dyDescent="0.2">
      <c r="A5" s="50" t="s">
        <v>230</v>
      </c>
    </row>
    <row r="6" spans="1:5" ht="65.25" customHeight="1" x14ac:dyDescent="0.2">
      <c r="A6" s="88" t="s">
        <v>266</v>
      </c>
      <c r="B6" s="88"/>
      <c r="C6" s="88"/>
    </row>
    <row r="8" spans="1:5" x14ac:dyDescent="0.2">
      <c r="E8" s="31"/>
    </row>
    <row r="9" spans="1:5" x14ac:dyDescent="0.2">
      <c r="E9" s="31"/>
    </row>
    <row r="10" spans="1:5" x14ac:dyDescent="0.2">
      <c r="E10" s="31"/>
    </row>
    <row r="11" spans="1:5" x14ac:dyDescent="0.2">
      <c r="E11" s="31"/>
    </row>
    <row r="19" spans="1:3" s="30" customFormat="1" x14ac:dyDescent="0.2">
      <c r="A19" s="32" t="s">
        <v>149</v>
      </c>
      <c r="B19" s="33" t="s">
        <v>150</v>
      </c>
      <c r="C19" s="33" t="s">
        <v>151</v>
      </c>
    </row>
    <row r="20" spans="1:3" ht="27" customHeight="1" x14ac:dyDescent="0.2">
      <c r="A20" s="1" t="s">
        <v>306</v>
      </c>
      <c r="B20" s="19" t="s">
        <v>160</v>
      </c>
      <c r="C20" s="1" t="s">
        <v>152</v>
      </c>
    </row>
    <row r="21" spans="1:3" ht="27" customHeight="1" x14ac:dyDescent="0.2">
      <c r="A21" s="23" t="s">
        <v>307</v>
      </c>
      <c r="B21" s="19" t="s">
        <v>330</v>
      </c>
      <c r="C21" s="87" t="s">
        <v>329</v>
      </c>
    </row>
    <row r="22" spans="1:3" ht="27" customHeight="1" x14ac:dyDescent="0.2">
      <c r="A22" s="23" t="s">
        <v>340</v>
      </c>
      <c r="B22" s="19" t="s">
        <v>214</v>
      </c>
      <c r="C22" s="1" t="s">
        <v>339</v>
      </c>
    </row>
    <row r="23" spans="1:3" ht="27" customHeight="1" x14ac:dyDescent="0.2">
      <c r="A23" s="23" t="s">
        <v>308</v>
      </c>
      <c r="B23" s="19" t="s">
        <v>175</v>
      </c>
      <c r="C23" s="1" t="s">
        <v>339</v>
      </c>
    </row>
    <row r="24" spans="1:3" ht="27" customHeight="1" x14ac:dyDescent="0.2">
      <c r="A24" s="23" t="s">
        <v>309</v>
      </c>
      <c r="B24" s="19" t="s">
        <v>154</v>
      </c>
      <c r="C24" s="1" t="s">
        <v>153</v>
      </c>
    </row>
    <row r="25" spans="1:3" ht="27" customHeight="1" x14ac:dyDescent="0.2">
      <c r="A25" s="23" t="s">
        <v>310</v>
      </c>
      <c r="B25" s="19" t="s">
        <v>155</v>
      </c>
      <c r="C25" s="1" t="s">
        <v>153</v>
      </c>
    </row>
    <row r="26" spans="1:3" ht="27" customHeight="1" x14ac:dyDescent="0.2">
      <c r="A26" s="23" t="s">
        <v>311</v>
      </c>
      <c r="B26" s="19" t="s">
        <v>156</v>
      </c>
      <c r="C26" s="1" t="s">
        <v>153</v>
      </c>
    </row>
    <row r="27" spans="1:3" ht="27" customHeight="1" x14ac:dyDescent="0.2">
      <c r="A27" s="23" t="s">
        <v>312</v>
      </c>
      <c r="B27" s="19" t="s">
        <v>163</v>
      </c>
      <c r="C27" s="1" t="s">
        <v>153</v>
      </c>
    </row>
    <row r="28" spans="1:3" ht="27" customHeight="1" x14ac:dyDescent="0.2">
      <c r="A28" s="23" t="s">
        <v>313</v>
      </c>
      <c r="B28" s="19" t="s">
        <v>159</v>
      </c>
      <c r="C28" s="1" t="s">
        <v>153</v>
      </c>
    </row>
    <row r="29" spans="1:3" ht="27" customHeight="1" x14ac:dyDescent="0.2">
      <c r="A29" s="23" t="s">
        <v>314</v>
      </c>
      <c r="B29" s="19" t="s">
        <v>157</v>
      </c>
      <c r="C29" s="1" t="s">
        <v>153</v>
      </c>
    </row>
    <row r="30" spans="1:3" ht="27" customHeight="1" x14ac:dyDescent="0.2">
      <c r="A30" s="23" t="s">
        <v>315</v>
      </c>
      <c r="B30" s="19" t="s">
        <v>158</v>
      </c>
      <c r="C30" s="1" t="s">
        <v>153</v>
      </c>
    </row>
    <row r="31" spans="1:3" ht="27" customHeight="1" thickBot="1" x14ac:dyDescent="0.25">
      <c r="A31" s="71" t="s">
        <v>316</v>
      </c>
      <c r="B31" s="72" t="s">
        <v>228</v>
      </c>
      <c r="C31" s="73" t="s">
        <v>153</v>
      </c>
    </row>
    <row r="32" spans="1:3" ht="39.5" thickTop="1" x14ac:dyDescent="0.2">
      <c r="A32" s="74" t="s">
        <v>317</v>
      </c>
      <c r="B32" s="79" t="s">
        <v>331</v>
      </c>
      <c r="C32" s="80" t="s">
        <v>320</v>
      </c>
    </row>
    <row r="34" spans="1:1" s="48" customFormat="1" x14ac:dyDescent="0.2">
      <c r="A34" s="52" t="s">
        <v>298</v>
      </c>
    </row>
    <row r="35" spans="1:1" s="48" customFormat="1" x14ac:dyDescent="0.2">
      <c r="A35" s="48" t="s">
        <v>327</v>
      </c>
    </row>
    <row r="36" spans="1:1" s="48" customFormat="1" x14ac:dyDescent="0.2">
      <c r="A36" s="48" t="s">
        <v>299</v>
      </c>
    </row>
    <row r="37" spans="1:1" s="48" customFormat="1" x14ac:dyDescent="0.2">
      <c r="A37" s="48" t="s">
        <v>302</v>
      </c>
    </row>
  </sheetData>
  <mergeCells count="2">
    <mergeCell ref="A4:C4"/>
    <mergeCell ref="A6:C6"/>
  </mergeCells>
  <phoneticPr fontId="1"/>
  <hyperlinks>
    <hyperlink ref="A22" location="A_引渡価格!A1" display="A_引渡価格" xr:uid="{00000000-0004-0000-0000-000000000000}"/>
    <hyperlink ref="A24" location="'1_ボックス回収'!A1" display="1_ボックス回収" xr:uid="{00000000-0004-0000-0000-000001000000}"/>
    <hyperlink ref="A25" location="'2_ステーション回収'!A1" display="2_ステーション回収" xr:uid="{00000000-0004-0000-0000-000002000000}"/>
    <hyperlink ref="A26" location="'3_ピックアップ回収'!A1" display="3_ピックアップ回収" xr:uid="{00000000-0004-0000-0000-000003000000}"/>
    <hyperlink ref="A27" location="'4_集団回収・市民参加型回収'!A1" display="4_集団回収・市民参加型回収" xr:uid="{00000000-0004-0000-0000-000004000000}"/>
    <hyperlink ref="A28" location="'5_イベント回収'!A1" display="5_イベント回収" xr:uid="{00000000-0004-0000-0000-000005000000}"/>
    <hyperlink ref="A29" location="'6_清掃工場等への持込み'!A1" display="6_清掃工場等への持込み" xr:uid="{00000000-0004-0000-0000-000006000000}"/>
    <hyperlink ref="A30" location="'7_戸別訪問回収'!A1" display="7_戸別訪問回収" xr:uid="{00000000-0004-0000-0000-000007000000}"/>
    <hyperlink ref="A21" location="費用便益算定結果!A1" display="費用便益算定結果" xr:uid="{00000000-0004-0000-0000-000008000000}"/>
    <hyperlink ref="A32" location="参考_蓄電池等火災による損害!A1" display="参考_蓄電池等火災による損害" xr:uid="{00000000-0004-0000-0000-000009000000}"/>
    <hyperlink ref="A23" location="B_便益計算!A1" display="B_便益計算" xr:uid="{00000000-0004-0000-0000-00000A000000}"/>
    <hyperlink ref="A31" location="'8_対面回収'!A1" display="8_対面回収" xr:uid="{00000000-0004-0000-0000-00000B000000}"/>
  </hyperlinks>
  <pageMargins left="0.7" right="0.7" top="0.75" bottom="0.75" header="0.3" footer="0.3"/>
  <pageSetup paperSize="9" scale="81" orientation="landscape" r:id="rId1"/>
  <rowBreaks count="1" manualBreakCount="1">
    <brk id="18" max="2"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14999847407452621"/>
  </sheetPr>
  <dimension ref="A1:N77"/>
  <sheetViews>
    <sheetView showGridLines="0" workbookViewId="0"/>
  </sheetViews>
  <sheetFormatPr defaultRowHeight="13" x14ac:dyDescent="0.2"/>
  <cols>
    <col min="1" max="1" width="15.7265625" customWidth="1"/>
    <col min="4" max="4" width="3.36328125" customWidth="1"/>
    <col min="5" max="5" width="45.90625" bestFit="1" customWidth="1"/>
    <col min="8" max="8" width="3.36328125" customWidth="1"/>
    <col min="9" max="9" width="71.6328125" customWidth="1"/>
    <col min="11" max="11" width="16.6328125" customWidth="1"/>
    <col min="12" max="12" width="10.08984375" customWidth="1"/>
    <col min="13" max="13" width="10.453125" customWidth="1"/>
    <col min="14" max="14" width="58.453125" customWidth="1"/>
  </cols>
  <sheetData>
    <row r="1" spans="1:11" s="37" customFormat="1" ht="16.5" x14ac:dyDescent="0.2">
      <c r="A1" s="37" t="s">
        <v>131</v>
      </c>
    </row>
    <row r="2" spans="1:11" s="84" customFormat="1" ht="16.5" x14ac:dyDescent="0.2">
      <c r="G2" s="36" t="s">
        <v>67</v>
      </c>
      <c r="H2"/>
    </row>
    <row r="3" spans="1:11" s="84" customFormat="1" ht="16.5" x14ac:dyDescent="0.2">
      <c r="G3" s="6"/>
      <c r="H3" t="s">
        <v>68</v>
      </c>
    </row>
    <row r="4" spans="1:11" s="84" customFormat="1" ht="16.5" x14ac:dyDescent="0.2">
      <c r="G4" s="14"/>
      <c r="H4" t="s">
        <v>69</v>
      </c>
    </row>
    <row r="5" spans="1:11" s="84" customFormat="1" ht="16.5" x14ac:dyDescent="0.2">
      <c r="G5" s="5"/>
      <c r="H5" t="s">
        <v>70</v>
      </c>
    </row>
    <row r="6" spans="1:11" s="84" customFormat="1" ht="6" customHeight="1" x14ac:dyDescent="0.2"/>
    <row r="7" spans="1:11" s="15" customFormat="1" x14ac:dyDescent="0.2">
      <c r="A7" s="15" t="s">
        <v>10</v>
      </c>
    </row>
    <row r="8" spans="1:11" x14ac:dyDescent="0.2">
      <c r="A8" t="s">
        <v>132</v>
      </c>
      <c r="K8" s="31"/>
    </row>
    <row r="9" spans="1:11" x14ac:dyDescent="0.2">
      <c r="A9" t="s">
        <v>133</v>
      </c>
    </row>
    <row r="10" spans="1:11" x14ac:dyDescent="0.2">
      <c r="A10" s="24" t="s">
        <v>134</v>
      </c>
      <c r="B10" s="8" t="s">
        <v>12</v>
      </c>
      <c r="C10" s="27"/>
      <c r="I10" t="s">
        <v>402</v>
      </c>
    </row>
    <row r="12" spans="1:11" s="15" customFormat="1" x14ac:dyDescent="0.2">
      <c r="A12" s="15" t="s">
        <v>135</v>
      </c>
    </row>
    <row r="13" spans="1:11" x14ac:dyDescent="0.2">
      <c r="A13" t="s">
        <v>136</v>
      </c>
    </row>
    <row r="14" spans="1:11" x14ac:dyDescent="0.2">
      <c r="A14" t="s">
        <v>138</v>
      </c>
    </row>
    <row r="15" spans="1:11" x14ac:dyDescent="0.2">
      <c r="A15" s="7" t="s">
        <v>22</v>
      </c>
      <c r="B15" s="8" t="s">
        <v>21</v>
      </c>
      <c r="C15" s="29">
        <f>G15*G16</f>
        <v>0</v>
      </c>
      <c r="D15" s="13" t="s">
        <v>41</v>
      </c>
      <c r="E15" s="7" t="s">
        <v>40</v>
      </c>
      <c r="F15" s="8" t="s">
        <v>216</v>
      </c>
      <c r="G15" s="27"/>
      <c r="I15" t="s">
        <v>403</v>
      </c>
    </row>
    <row r="16" spans="1:11" x14ac:dyDescent="0.2">
      <c r="E16" s="7" t="s">
        <v>18</v>
      </c>
      <c r="F16" s="8" t="s">
        <v>217</v>
      </c>
      <c r="G16" s="27"/>
      <c r="I16" t="s">
        <v>404</v>
      </c>
    </row>
    <row r="17" spans="1:9" x14ac:dyDescent="0.2">
      <c r="E17" s="10"/>
      <c r="F17" s="10"/>
      <c r="G17" s="11"/>
      <c r="I17" t="s">
        <v>219</v>
      </c>
    </row>
    <row r="18" spans="1:9" x14ac:dyDescent="0.2">
      <c r="E18" s="48" t="s">
        <v>300</v>
      </c>
      <c r="F18" s="48"/>
      <c r="G18" s="48"/>
      <c r="I18" s="48" t="s">
        <v>405</v>
      </c>
    </row>
    <row r="19" spans="1:9" x14ac:dyDescent="0.2">
      <c r="E19" s="53" t="s">
        <v>273</v>
      </c>
      <c r="F19" s="51" t="s">
        <v>96</v>
      </c>
      <c r="G19" s="54"/>
      <c r="I19" s="48" t="s">
        <v>406</v>
      </c>
    </row>
    <row r="20" spans="1:9" x14ac:dyDescent="0.2">
      <c r="E20" s="53" t="s">
        <v>271</v>
      </c>
      <c r="F20" s="51" t="s">
        <v>272</v>
      </c>
      <c r="G20" s="63"/>
      <c r="I20" t="s">
        <v>407</v>
      </c>
    </row>
    <row r="21" spans="1:9" x14ac:dyDescent="0.2">
      <c r="E21" s="53" t="s">
        <v>18</v>
      </c>
      <c r="F21" s="51" t="s">
        <v>217</v>
      </c>
      <c r="G21" s="29">
        <f>G19*G20</f>
        <v>0</v>
      </c>
      <c r="I21" s="26" t="s">
        <v>232</v>
      </c>
    </row>
    <row r="22" spans="1:9" x14ac:dyDescent="0.2">
      <c r="E22" s="10"/>
      <c r="F22" s="10"/>
      <c r="G22" s="11"/>
    </row>
    <row r="23" spans="1:9" x14ac:dyDescent="0.2">
      <c r="A23" t="s">
        <v>178</v>
      </c>
    </row>
    <row r="24" spans="1:9" x14ac:dyDescent="0.2">
      <c r="A24" s="7" t="s">
        <v>20</v>
      </c>
      <c r="B24" s="8" t="s">
        <v>21</v>
      </c>
      <c r="C24" s="29">
        <f>G24*G25</f>
        <v>0</v>
      </c>
      <c r="D24" s="13" t="s">
        <v>41</v>
      </c>
      <c r="E24" s="7" t="s">
        <v>37</v>
      </c>
      <c r="F24" s="8" t="s">
        <v>38</v>
      </c>
      <c r="G24" s="27"/>
      <c r="I24" t="s">
        <v>408</v>
      </c>
    </row>
    <row r="25" spans="1:9" x14ac:dyDescent="0.2">
      <c r="E25" s="7" t="s">
        <v>18</v>
      </c>
      <c r="F25" s="8" t="s">
        <v>39</v>
      </c>
      <c r="G25" s="27"/>
      <c r="I25" t="s">
        <v>226</v>
      </c>
    </row>
    <row r="26" spans="1:9" x14ac:dyDescent="0.2">
      <c r="I26" t="s">
        <v>227</v>
      </c>
    </row>
    <row r="27" spans="1:9" x14ac:dyDescent="0.2">
      <c r="I27" s="26" t="s">
        <v>186</v>
      </c>
    </row>
    <row r="28" spans="1:9" x14ac:dyDescent="0.2">
      <c r="A28" t="s">
        <v>200</v>
      </c>
      <c r="I28" s="26" t="s">
        <v>232</v>
      </c>
    </row>
    <row r="29" spans="1:9" x14ac:dyDescent="0.2">
      <c r="A29" s="46"/>
      <c r="B29" s="8" t="s">
        <v>21</v>
      </c>
      <c r="C29" s="27"/>
      <c r="I29" t="s">
        <v>409</v>
      </c>
    </row>
    <row r="30" spans="1:9" x14ac:dyDescent="0.2">
      <c r="A30" s="46"/>
      <c r="B30" s="8" t="s">
        <v>21</v>
      </c>
      <c r="C30" s="27"/>
      <c r="I30" t="s">
        <v>263</v>
      </c>
    </row>
    <row r="31" spans="1:9" x14ac:dyDescent="0.2">
      <c r="A31" s="46"/>
      <c r="B31" s="8" t="s">
        <v>21</v>
      </c>
      <c r="C31" s="27"/>
      <c r="I31" t="s">
        <v>319</v>
      </c>
    </row>
    <row r="32" spans="1:9" x14ac:dyDescent="0.2">
      <c r="A32" s="46"/>
      <c r="B32" s="8" t="s">
        <v>21</v>
      </c>
      <c r="C32" s="27"/>
    </row>
    <row r="33" spans="1:9" x14ac:dyDescent="0.2">
      <c r="A33" s="46"/>
      <c r="B33" s="8" t="s">
        <v>21</v>
      </c>
      <c r="C33" s="27"/>
    </row>
    <row r="35" spans="1:9" x14ac:dyDescent="0.2">
      <c r="A35" t="s">
        <v>137</v>
      </c>
    </row>
    <row r="36" spans="1:9" x14ac:dyDescent="0.2">
      <c r="A36" s="7" t="s">
        <v>106</v>
      </c>
      <c r="B36" s="8" t="s">
        <v>21</v>
      </c>
      <c r="C36" s="28">
        <f>SUM(C15,C24,C29:C33)</f>
        <v>0</v>
      </c>
      <c r="I36" t="s">
        <v>108</v>
      </c>
    </row>
    <row r="37" spans="1:9" x14ac:dyDescent="0.2">
      <c r="A37" s="7" t="s">
        <v>107</v>
      </c>
      <c r="B37" s="9" t="s">
        <v>5</v>
      </c>
      <c r="C37" s="28" t="str">
        <f>IFERROR(C36/C10,"")</f>
        <v/>
      </c>
      <c r="I37" t="s">
        <v>109</v>
      </c>
    </row>
    <row r="73" spans="11:14" ht="16.5" x14ac:dyDescent="0.2">
      <c r="K73" s="38" t="s">
        <v>267</v>
      </c>
      <c r="L73" s="38"/>
      <c r="M73" s="38"/>
      <c r="N73" s="38"/>
    </row>
    <row r="74" spans="11:14" x14ac:dyDescent="0.2">
      <c r="K74" s="48" t="s">
        <v>164</v>
      </c>
      <c r="L74" s="48"/>
      <c r="M74" s="48"/>
      <c r="N74" s="48"/>
    </row>
    <row r="75" spans="11:14" x14ac:dyDescent="0.2">
      <c r="K75" s="48"/>
      <c r="L75" s="48"/>
      <c r="M75" s="48"/>
      <c r="N75" s="48"/>
    </row>
    <row r="76" spans="11:14" x14ac:dyDescent="0.2">
      <c r="K76" s="33" t="s">
        <v>63</v>
      </c>
      <c r="L76" s="33" t="s">
        <v>64</v>
      </c>
      <c r="M76" s="33" t="s">
        <v>18</v>
      </c>
      <c r="N76" s="33" t="s">
        <v>65</v>
      </c>
    </row>
    <row r="77" spans="11:14" ht="52" x14ac:dyDescent="0.2">
      <c r="K77" s="55" t="s">
        <v>61</v>
      </c>
      <c r="L77" s="56" t="s">
        <v>96</v>
      </c>
      <c r="M77" s="57">
        <v>4020899.9999999995</v>
      </c>
      <c r="N77" s="58" t="s">
        <v>97</v>
      </c>
    </row>
  </sheetData>
  <phoneticPr fontId="1"/>
  <pageMargins left="0.70866141732283472" right="0.70866141732283472" top="0.74803149606299213" bottom="0.74803149606299213" header="0.31496062992125984" footer="0.31496062992125984"/>
  <pageSetup paperSize="9" scale="9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14999847407452621"/>
  </sheetPr>
  <dimension ref="A1:N50"/>
  <sheetViews>
    <sheetView showGridLines="0" workbookViewId="0"/>
  </sheetViews>
  <sheetFormatPr defaultRowHeight="13" x14ac:dyDescent="0.2"/>
  <cols>
    <col min="1" max="1" width="15.7265625" customWidth="1"/>
    <col min="4" max="4" width="3.36328125" customWidth="1"/>
    <col min="5" max="5" width="45.90625" bestFit="1" customWidth="1"/>
    <col min="8" max="8" width="3.36328125" customWidth="1"/>
    <col min="9" max="9" width="71.6328125" customWidth="1"/>
    <col min="11" max="11" width="16.6328125" customWidth="1"/>
    <col min="12" max="12" width="10.08984375" customWidth="1"/>
    <col min="13" max="13" width="10.453125" customWidth="1"/>
    <col min="14" max="14" width="58.453125" customWidth="1"/>
  </cols>
  <sheetData>
    <row r="1" spans="1:11" s="35" customFormat="1" ht="16.5" x14ac:dyDescent="0.2">
      <c r="A1" s="37" t="s">
        <v>139</v>
      </c>
    </row>
    <row r="2" spans="1:11" s="86" customFormat="1" ht="16.5" x14ac:dyDescent="0.2">
      <c r="A2" s="84"/>
      <c r="G2" s="36" t="s">
        <v>67</v>
      </c>
      <c r="H2"/>
    </row>
    <row r="3" spans="1:11" s="86" customFormat="1" ht="16.5" x14ac:dyDescent="0.2">
      <c r="A3" s="84"/>
      <c r="G3" s="6"/>
      <c r="H3" t="s">
        <v>68</v>
      </c>
    </row>
    <row r="4" spans="1:11" s="86" customFormat="1" ht="16.5" x14ac:dyDescent="0.2">
      <c r="A4" s="84"/>
      <c r="G4" s="14"/>
      <c r="H4" t="s">
        <v>69</v>
      </c>
    </row>
    <row r="5" spans="1:11" s="86" customFormat="1" ht="16.5" x14ac:dyDescent="0.2">
      <c r="A5" s="84"/>
      <c r="G5" s="5"/>
      <c r="H5" t="s">
        <v>70</v>
      </c>
    </row>
    <row r="6" spans="1:11" s="86" customFormat="1" ht="6" customHeight="1" x14ac:dyDescent="0.2">
      <c r="A6" s="84"/>
    </row>
    <row r="7" spans="1:11" s="15" customFormat="1" x14ac:dyDescent="0.2">
      <c r="A7" s="15" t="s">
        <v>10</v>
      </c>
    </row>
    <row r="8" spans="1:11" x14ac:dyDescent="0.2">
      <c r="A8" t="s">
        <v>140</v>
      </c>
      <c r="K8" s="31"/>
    </row>
    <row r="9" spans="1:11" x14ac:dyDescent="0.2">
      <c r="A9" t="s">
        <v>141</v>
      </c>
    </row>
    <row r="10" spans="1:11" x14ac:dyDescent="0.2">
      <c r="A10" s="7" t="s">
        <v>142</v>
      </c>
      <c r="B10" s="8" t="s">
        <v>12</v>
      </c>
      <c r="C10" s="27"/>
      <c r="I10" t="s">
        <v>410</v>
      </c>
    </row>
    <row r="12" spans="1:11" s="15" customFormat="1" x14ac:dyDescent="0.2">
      <c r="A12" s="15" t="s">
        <v>143</v>
      </c>
    </row>
    <row r="13" spans="1:11" x14ac:dyDescent="0.2">
      <c r="A13" t="s">
        <v>144</v>
      </c>
    </row>
    <row r="14" spans="1:11" x14ac:dyDescent="0.2">
      <c r="A14" t="s">
        <v>146</v>
      </c>
    </row>
    <row r="15" spans="1:11" x14ac:dyDescent="0.2">
      <c r="A15" s="7" t="s">
        <v>20</v>
      </c>
      <c r="B15" s="8" t="s">
        <v>21</v>
      </c>
      <c r="C15" s="29">
        <f>G15*G16</f>
        <v>0</v>
      </c>
      <c r="D15" s="13" t="s">
        <v>41</v>
      </c>
      <c r="E15" s="7" t="s">
        <v>37</v>
      </c>
      <c r="F15" s="8" t="s">
        <v>38</v>
      </c>
      <c r="G15" s="27"/>
      <c r="I15" t="s">
        <v>411</v>
      </c>
    </row>
    <row r="16" spans="1:11" x14ac:dyDescent="0.2">
      <c r="E16" s="7" t="s">
        <v>18</v>
      </c>
      <c r="F16" s="8" t="s">
        <v>39</v>
      </c>
      <c r="G16" s="27"/>
      <c r="I16" t="s">
        <v>412</v>
      </c>
    </row>
    <row r="17" spans="1:9" x14ac:dyDescent="0.2">
      <c r="E17" s="10"/>
      <c r="F17" s="10"/>
      <c r="G17" s="11"/>
      <c r="I17" t="s">
        <v>82</v>
      </c>
    </row>
    <row r="18" spans="1:9" x14ac:dyDescent="0.2">
      <c r="E18" s="10"/>
      <c r="F18" s="10"/>
      <c r="G18" s="11"/>
      <c r="I18" s="26" t="s">
        <v>147</v>
      </c>
    </row>
    <row r="19" spans="1:9" x14ac:dyDescent="0.2">
      <c r="A19" t="s">
        <v>178</v>
      </c>
      <c r="I19" s="26" t="s">
        <v>232</v>
      </c>
    </row>
    <row r="20" spans="1:9" x14ac:dyDescent="0.2">
      <c r="A20" s="7" t="s">
        <v>20</v>
      </c>
      <c r="B20" s="8" t="s">
        <v>21</v>
      </c>
      <c r="C20" s="29">
        <f>G20*G21</f>
        <v>0</v>
      </c>
      <c r="D20" s="13" t="s">
        <v>41</v>
      </c>
      <c r="E20" s="7" t="s">
        <v>37</v>
      </c>
      <c r="F20" s="8" t="s">
        <v>38</v>
      </c>
      <c r="G20" s="27"/>
      <c r="I20" t="s">
        <v>358</v>
      </c>
    </row>
    <row r="21" spans="1:9" x14ac:dyDescent="0.2">
      <c r="E21" s="7" t="s">
        <v>18</v>
      </c>
      <c r="F21" s="8" t="s">
        <v>39</v>
      </c>
      <c r="G21" s="27"/>
      <c r="I21" t="s">
        <v>187</v>
      </c>
    </row>
    <row r="22" spans="1:9" x14ac:dyDescent="0.2">
      <c r="I22" t="s">
        <v>188</v>
      </c>
    </row>
    <row r="23" spans="1:9" x14ac:dyDescent="0.2">
      <c r="I23" s="26" t="s">
        <v>147</v>
      </c>
    </row>
    <row r="24" spans="1:9" x14ac:dyDescent="0.2">
      <c r="A24" t="s">
        <v>201</v>
      </c>
      <c r="I24" s="26" t="s">
        <v>232</v>
      </c>
    </row>
    <row r="25" spans="1:9" x14ac:dyDescent="0.2">
      <c r="A25" s="7" t="s">
        <v>22</v>
      </c>
      <c r="B25" s="8" t="s">
        <v>21</v>
      </c>
      <c r="C25" s="29">
        <f>G25*G26</f>
        <v>0</v>
      </c>
      <c r="D25" s="13" t="s">
        <v>41</v>
      </c>
      <c r="E25" s="7" t="s">
        <v>40</v>
      </c>
      <c r="F25" s="8" t="s">
        <v>216</v>
      </c>
      <c r="G25" s="27"/>
      <c r="I25" t="s">
        <v>413</v>
      </c>
    </row>
    <row r="26" spans="1:9" x14ac:dyDescent="0.2">
      <c r="E26" s="7" t="s">
        <v>18</v>
      </c>
      <c r="F26" s="8" t="s">
        <v>217</v>
      </c>
      <c r="G26" s="27"/>
      <c r="I26" t="s">
        <v>218</v>
      </c>
    </row>
    <row r="27" spans="1:9" x14ac:dyDescent="0.2">
      <c r="E27" s="10"/>
      <c r="F27" s="10"/>
      <c r="G27" s="11"/>
      <c r="I27" t="s">
        <v>219</v>
      </c>
    </row>
    <row r="28" spans="1:9" x14ac:dyDescent="0.2">
      <c r="E28" s="48" t="s">
        <v>300</v>
      </c>
      <c r="F28" s="48"/>
      <c r="G28" s="48"/>
      <c r="I28" s="48" t="s">
        <v>301</v>
      </c>
    </row>
    <row r="29" spans="1:9" x14ac:dyDescent="0.2">
      <c r="E29" s="53" t="s">
        <v>273</v>
      </c>
      <c r="F29" s="51" t="s">
        <v>96</v>
      </c>
      <c r="G29" s="54"/>
      <c r="I29" s="48" t="s">
        <v>303</v>
      </c>
    </row>
    <row r="30" spans="1:9" x14ac:dyDescent="0.2">
      <c r="E30" s="53" t="s">
        <v>336</v>
      </c>
      <c r="F30" s="51" t="s">
        <v>272</v>
      </c>
      <c r="G30" s="63"/>
      <c r="I30" t="s">
        <v>189</v>
      </c>
    </row>
    <row r="31" spans="1:9" x14ac:dyDescent="0.2">
      <c r="E31" s="53" t="s">
        <v>18</v>
      </c>
      <c r="F31" s="51" t="s">
        <v>217</v>
      </c>
      <c r="G31" s="29">
        <f>G29*G30</f>
        <v>0</v>
      </c>
    </row>
    <row r="32" spans="1:9" x14ac:dyDescent="0.2">
      <c r="E32" s="10"/>
      <c r="F32" s="10"/>
      <c r="G32" s="11"/>
    </row>
    <row r="33" spans="1:14" x14ac:dyDescent="0.2">
      <c r="A33" t="s">
        <v>202</v>
      </c>
    </row>
    <row r="34" spans="1:14" x14ac:dyDescent="0.2">
      <c r="A34" s="46"/>
      <c r="B34" s="8" t="s">
        <v>21</v>
      </c>
      <c r="C34" s="27"/>
      <c r="I34" t="s">
        <v>414</v>
      </c>
    </row>
    <row r="35" spans="1:14" x14ac:dyDescent="0.2">
      <c r="A35" s="46"/>
      <c r="B35" s="8" t="s">
        <v>21</v>
      </c>
      <c r="C35" s="27"/>
      <c r="I35" t="s">
        <v>263</v>
      </c>
    </row>
    <row r="36" spans="1:14" x14ac:dyDescent="0.2">
      <c r="A36" s="46"/>
      <c r="B36" s="8" t="s">
        <v>21</v>
      </c>
      <c r="C36" s="27"/>
      <c r="I36" t="s">
        <v>225</v>
      </c>
    </row>
    <row r="37" spans="1:14" x14ac:dyDescent="0.2">
      <c r="A37" s="46"/>
      <c r="B37" s="8" t="s">
        <v>21</v>
      </c>
      <c r="C37" s="27"/>
    </row>
    <row r="38" spans="1:14" x14ac:dyDescent="0.2">
      <c r="A38" s="46"/>
      <c r="B38" s="8" t="s">
        <v>21</v>
      </c>
      <c r="C38" s="27"/>
    </row>
    <row r="40" spans="1:14" x14ac:dyDescent="0.2">
      <c r="A40" t="s">
        <v>145</v>
      </c>
    </row>
    <row r="41" spans="1:14" x14ac:dyDescent="0.2">
      <c r="A41" s="7" t="s">
        <v>44</v>
      </c>
      <c r="B41" s="8" t="s">
        <v>21</v>
      </c>
      <c r="C41" s="28">
        <f>SUM(C15,C20,C25,C34:C38)</f>
        <v>0</v>
      </c>
      <c r="I41" t="s">
        <v>192</v>
      </c>
    </row>
    <row r="42" spans="1:14" x14ac:dyDescent="0.2">
      <c r="A42" s="7" t="s">
        <v>45</v>
      </c>
      <c r="B42" s="9" t="s">
        <v>5</v>
      </c>
      <c r="C42" s="28" t="str">
        <f>IFERROR(C41/C10,"")</f>
        <v/>
      </c>
      <c r="I42" t="s">
        <v>191</v>
      </c>
    </row>
    <row r="46" spans="1:14" ht="16.5" x14ac:dyDescent="0.2">
      <c r="K46" s="38" t="s">
        <v>267</v>
      </c>
      <c r="L46" s="38"/>
      <c r="M46" s="38"/>
      <c r="N46" s="38"/>
    </row>
    <row r="47" spans="1:14" x14ac:dyDescent="0.2">
      <c r="K47" s="48" t="s">
        <v>164</v>
      </c>
      <c r="L47" s="48"/>
      <c r="M47" s="48"/>
      <c r="N47" s="48"/>
    </row>
    <row r="48" spans="1:14" x14ac:dyDescent="0.2">
      <c r="K48" s="48"/>
      <c r="L48" s="48"/>
      <c r="M48" s="48"/>
      <c r="N48" s="48"/>
    </row>
    <row r="49" spans="11:14" x14ac:dyDescent="0.2">
      <c r="K49" s="33" t="s">
        <v>63</v>
      </c>
      <c r="L49" s="33" t="s">
        <v>64</v>
      </c>
      <c r="M49" s="33" t="s">
        <v>18</v>
      </c>
      <c r="N49" s="33" t="s">
        <v>65</v>
      </c>
    </row>
    <row r="50" spans="11:14" ht="52" x14ac:dyDescent="0.2">
      <c r="K50" s="55" t="s">
        <v>61</v>
      </c>
      <c r="L50" s="56" t="s">
        <v>96</v>
      </c>
      <c r="M50" s="57">
        <v>4020899.9999999995</v>
      </c>
      <c r="N50" s="58" t="s">
        <v>97</v>
      </c>
    </row>
  </sheetData>
  <phoneticPr fontId="1"/>
  <pageMargins left="0.70866141732283472" right="0.70866141732283472" top="0.74803149606299213" bottom="0.74803149606299213" header="0.31496062992125984" footer="0.31496062992125984"/>
  <pageSetup paperSize="9" scale="90"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tint="-0.14999847407452621"/>
  </sheetPr>
  <dimension ref="A1:N45"/>
  <sheetViews>
    <sheetView showGridLines="0" zoomScaleNormal="100" workbookViewId="0"/>
  </sheetViews>
  <sheetFormatPr defaultRowHeight="13" x14ac:dyDescent="0.2"/>
  <cols>
    <col min="1" max="1" width="15.7265625" customWidth="1"/>
    <col min="4" max="4" width="3.36328125" customWidth="1"/>
    <col min="5" max="5" width="45.90625" bestFit="1" customWidth="1"/>
    <col min="8" max="8" width="3.36328125" customWidth="1"/>
    <col min="9" max="9" width="71.6328125" customWidth="1"/>
    <col min="11" max="11" width="16.6328125" customWidth="1"/>
    <col min="12" max="12" width="10.08984375" customWidth="1"/>
    <col min="13" max="13" width="10.453125" customWidth="1"/>
    <col min="14" max="14" width="58.453125" customWidth="1"/>
  </cols>
  <sheetData>
    <row r="1" spans="1:11" s="37" customFormat="1" ht="16.5" x14ac:dyDescent="0.2">
      <c r="A1" s="37" t="s">
        <v>233</v>
      </c>
    </row>
    <row r="2" spans="1:11" s="84" customFormat="1" ht="16.5" x14ac:dyDescent="0.2">
      <c r="G2" s="36" t="s">
        <v>67</v>
      </c>
      <c r="H2"/>
    </row>
    <row r="3" spans="1:11" s="84" customFormat="1" ht="16.5" x14ac:dyDescent="0.2">
      <c r="G3" s="6"/>
      <c r="H3" t="s">
        <v>68</v>
      </c>
    </row>
    <row r="4" spans="1:11" s="84" customFormat="1" ht="16.5" x14ac:dyDescent="0.2">
      <c r="G4" s="14"/>
      <c r="H4" t="s">
        <v>69</v>
      </c>
    </row>
    <row r="5" spans="1:11" s="84" customFormat="1" ht="16.5" x14ac:dyDescent="0.2">
      <c r="G5" s="5"/>
      <c r="H5" t="s">
        <v>70</v>
      </c>
    </row>
    <row r="6" spans="1:11" s="84" customFormat="1" ht="6" customHeight="1" x14ac:dyDescent="0.2"/>
    <row r="7" spans="1:11" s="15" customFormat="1" x14ac:dyDescent="0.2">
      <c r="A7" s="15" t="s">
        <v>10</v>
      </c>
    </row>
    <row r="8" spans="1:11" x14ac:dyDescent="0.2">
      <c r="A8" t="s">
        <v>234</v>
      </c>
      <c r="K8" s="31"/>
    </row>
    <row r="9" spans="1:11" x14ac:dyDescent="0.2">
      <c r="A9" t="s">
        <v>235</v>
      </c>
    </row>
    <row r="10" spans="1:11" x14ac:dyDescent="0.2">
      <c r="A10" s="24" t="s">
        <v>236</v>
      </c>
      <c r="B10" s="8" t="s">
        <v>12</v>
      </c>
      <c r="C10" s="27"/>
      <c r="I10" t="s">
        <v>402</v>
      </c>
    </row>
    <row r="12" spans="1:11" s="15" customFormat="1" x14ac:dyDescent="0.2">
      <c r="A12" s="15" t="s">
        <v>237</v>
      </c>
    </row>
    <row r="13" spans="1:11" x14ac:dyDescent="0.2">
      <c r="A13" t="s">
        <v>238</v>
      </c>
    </row>
    <row r="14" spans="1:11" x14ac:dyDescent="0.2">
      <c r="A14" t="s">
        <v>239</v>
      </c>
    </row>
    <row r="15" spans="1:11" x14ac:dyDescent="0.2">
      <c r="A15" s="7" t="s">
        <v>22</v>
      </c>
      <c r="B15" s="8" t="s">
        <v>21</v>
      </c>
      <c r="C15" s="29">
        <f>G15*G16</f>
        <v>0</v>
      </c>
      <c r="D15" s="13" t="s">
        <v>41</v>
      </c>
      <c r="E15" s="7" t="s">
        <v>40</v>
      </c>
      <c r="F15" s="8" t="s">
        <v>216</v>
      </c>
      <c r="G15" s="27"/>
      <c r="I15" t="s">
        <v>403</v>
      </c>
    </row>
    <row r="16" spans="1:11" x14ac:dyDescent="0.2">
      <c r="E16" s="7" t="s">
        <v>18</v>
      </c>
      <c r="F16" s="8" t="s">
        <v>217</v>
      </c>
      <c r="G16" s="27"/>
      <c r="I16" t="s">
        <v>404</v>
      </c>
    </row>
    <row r="17" spans="1:9" x14ac:dyDescent="0.2">
      <c r="E17" s="10"/>
      <c r="F17" s="10"/>
      <c r="G17" s="11"/>
      <c r="I17" t="s">
        <v>219</v>
      </c>
    </row>
    <row r="18" spans="1:9" x14ac:dyDescent="0.2">
      <c r="E18" s="48" t="s">
        <v>300</v>
      </c>
      <c r="F18" s="48"/>
      <c r="G18" s="48"/>
      <c r="I18" s="48" t="s">
        <v>405</v>
      </c>
    </row>
    <row r="19" spans="1:9" x14ac:dyDescent="0.2">
      <c r="E19" s="53" t="s">
        <v>273</v>
      </c>
      <c r="F19" s="51" t="s">
        <v>96</v>
      </c>
      <c r="G19" s="54"/>
      <c r="I19" s="48" t="s">
        <v>406</v>
      </c>
    </row>
    <row r="20" spans="1:9" x14ac:dyDescent="0.2">
      <c r="E20" s="53" t="s">
        <v>271</v>
      </c>
      <c r="F20" s="51" t="s">
        <v>272</v>
      </c>
      <c r="G20" s="63"/>
      <c r="I20" t="s">
        <v>407</v>
      </c>
    </row>
    <row r="21" spans="1:9" x14ac:dyDescent="0.2">
      <c r="E21" s="53" t="s">
        <v>18</v>
      </c>
      <c r="F21" s="51" t="s">
        <v>217</v>
      </c>
      <c r="G21" s="29">
        <f>G19*G20</f>
        <v>0</v>
      </c>
    </row>
    <row r="22" spans="1:9" x14ac:dyDescent="0.2">
      <c r="E22" s="10"/>
      <c r="F22" s="10"/>
      <c r="G22" s="11"/>
    </row>
    <row r="23" spans="1:9" x14ac:dyDescent="0.2">
      <c r="A23" t="s">
        <v>178</v>
      </c>
      <c r="I23" s="26"/>
    </row>
    <row r="24" spans="1:9" x14ac:dyDescent="0.2">
      <c r="A24" s="7" t="s">
        <v>20</v>
      </c>
      <c r="B24" s="8" t="s">
        <v>21</v>
      </c>
      <c r="C24" s="29">
        <f>G24*G25</f>
        <v>0</v>
      </c>
      <c r="D24" s="13" t="s">
        <v>41</v>
      </c>
      <c r="E24" s="7" t="s">
        <v>37</v>
      </c>
      <c r="F24" s="8" t="s">
        <v>38</v>
      </c>
      <c r="G24" s="27"/>
      <c r="I24" t="s">
        <v>408</v>
      </c>
    </row>
    <row r="25" spans="1:9" x14ac:dyDescent="0.2">
      <c r="E25" s="7" t="s">
        <v>18</v>
      </c>
      <c r="F25" s="8" t="s">
        <v>39</v>
      </c>
      <c r="G25" s="27"/>
      <c r="I25" t="s">
        <v>226</v>
      </c>
    </row>
    <row r="26" spans="1:9" x14ac:dyDescent="0.2">
      <c r="I26" t="s">
        <v>227</v>
      </c>
    </row>
    <row r="27" spans="1:9" x14ac:dyDescent="0.2">
      <c r="I27" s="26" t="s">
        <v>186</v>
      </c>
    </row>
    <row r="28" spans="1:9" x14ac:dyDescent="0.2">
      <c r="A28" t="s">
        <v>240</v>
      </c>
      <c r="I28" s="26" t="s">
        <v>232</v>
      </c>
    </row>
    <row r="29" spans="1:9" x14ac:dyDescent="0.2">
      <c r="A29" s="46"/>
      <c r="B29" s="8" t="s">
        <v>21</v>
      </c>
      <c r="C29" s="27"/>
      <c r="I29" t="s">
        <v>415</v>
      </c>
    </row>
    <row r="30" spans="1:9" x14ac:dyDescent="0.2">
      <c r="A30" s="46"/>
      <c r="B30" s="8" t="s">
        <v>21</v>
      </c>
      <c r="C30" s="27"/>
      <c r="I30" t="s">
        <v>263</v>
      </c>
    </row>
    <row r="31" spans="1:9" x14ac:dyDescent="0.2">
      <c r="A31" s="46"/>
      <c r="B31" s="8" t="s">
        <v>21</v>
      </c>
      <c r="C31" s="27"/>
      <c r="I31" t="s">
        <v>319</v>
      </c>
    </row>
    <row r="32" spans="1:9" x14ac:dyDescent="0.2">
      <c r="A32" s="46"/>
      <c r="B32" s="8" t="s">
        <v>21</v>
      </c>
      <c r="C32" s="27"/>
    </row>
    <row r="33" spans="1:14" x14ac:dyDescent="0.2">
      <c r="A33" s="46"/>
      <c r="B33" s="8" t="s">
        <v>21</v>
      </c>
      <c r="C33" s="27"/>
    </row>
    <row r="35" spans="1:14" x14ac:dyDescent="0.2">
      <c r="A35" t="s">
        <v>241</v>
      </c>
    </row>
    <row r="36" spans="1:14" x14ac:dyDescent="0.2">
      <c r="A36" s="7" t="s">
        <v>106</v>
      </c>
      <c r="B36" s="8" t="s">
        <v>21</v>
      </c>
      <c r="C36" s="28">
        <f>SUM(C15,C24,C29:C33)</f>
        <v>0</v>
      </c>
      <c r="I36" t="s">
        <v>108</v>
      </c>
    </row>
    <row r="37" spans="1:14" x14ac:dyDescent="0.2">
      <c r="A37" s="7" t="s">
        <v>107</v>
      </c>
      <c r="B37" s="9" t="s">
        <v>5</v>
      </c>
      <c r="C37" s="28" t="str">
        <f>IFERROR(C36/C10,"")</f>
        <v/>
      </c>
      <c r="I37" t="s">
        <v>109</v>
      </c>
    </row>
    <row r="41" spans="1:14" ht="16.5" x14ac:dyDescent="0.2">
      <c r="K41" s="38" t="s">
        <v>267</v>
      </c>
      <c r="L41" s="38"/>
      <c r="M41" s="38"/>
      <c r="N41" s="38"/>
    </row>
    <row r="42" spans="1:14" x14ac:dyDescent="0.2">
      <c r="K42" s="48" t="s">
        <v>164</v>
      </c>
      <c r="L42" s="48"/>
      <c r="M42" s="48"/>
      <c r="N42" s="48"/>
    </row>
    <row r="43" spans="1:14" x14ac:dyDescent="0.2">
      <c r="K43" s="48"/>
      <c r="L43" s="48"/>
      <c r="M43" s="48"/>
      <c r="N43" s="48"/>
    </row>
    <row r="44" spans="1:14" x14ac:dyDescent="0.2">
      <c r="K44" s="33" t="s">
        <v>63</v>
      </c>
      <c r="L44" s="33" t="s">
        <v>64</v>
      </c>
      <c r="M44" s="33" t="s">
        <v>18</v>
      </c>
      <c r="N44" s="33" t="s">
        <v>65</v>
      </c>
    </row>
    <row r="45" spans="1:14" ht="52" x14ac:dyDescent="0.2">
      <c r="K45" s="55" t="s">
        <v>61</v>
      </c>
      <c r="L45" s="56" t="s">
        <v>96</v>
      </c>
      <c r="M45" s="57">
        <v>4020899.9999999995</v>
      </c>
      <c r="N45" s="58" t="s">
        <v>97</v>
      </c>
    </row>
  </sheetData>
  <phoneticPr fontId="1"/>
  <pageMargins left="0.70866141732283472" right="0.70866141732283472" top="0.74803149606299213" bottom="0.74803149606299213" header="0.31496062992125984" footer="0.31496062992125984"/>
  <pageSetup paperSize="9" scale="9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E6385-DF67-4611-9BAA-B53D9E5FE5D1}">
  <sheetPr>
    <tabColor theme="7"/>
  </sheetPr>
  <dimension ref="A1:N45"/>
  <sheetViews>
    <sheetView showGridLines="0" zoomScaleNormal="100" workbookViewId="0"/>
  </sheetViews>
  <sheetFormatPr defaultRowHeight="13" x14ac:dyDescent="0.2"/>
  <cols>
    <col min="1" max="1" width="15.6328125" customWidth="1"/>
    <col min="4" max="4" width="3.36328125" bestFit="1" customWidth="1"/>
    <col min="5" max="5" width="40.26953125" customWidth="1"/>
    <col min="8" max="8" width="3.36328125" customWidth="1"/>
    <col min="9" max="9" width="71.7265625" customWidth="1"/>
    <col min="11" max="11" width="16.6328125" customWidth="1"/>
    <col min="12" max="12" width="10.08984375" customWidth="1"/>
    <col min="13" max="13" width="10.453125" customWidth="1"/>
    <col min="14" max="14" width="58.453125" customWidth="1"/>
  </cols>
  <sheetData>
    <row r="1" spans="1:9" s="35" customFormat="1" ht="16.5" x14ac:dyDescent="0.2">
      <c r="A1" s="37" t="s">
        <v>334</v>
      </c>
      <c r="B1" s="38"/>
      <c r="C1" s="38"/>
      <c r="D1" s="38"/>
      <c r="E1" s="38"/>
      <c r="F1" s="38"/>
      <c r="G1" s="38"/>
      <c r="H1" s="38"/>
      <c r="I1" s="38"/>
    </row>
    <row r="2" spans="1:9" s="86" customFormat="1" ht="16.5" x14ac:dyDescent="0.2">
      <c r="A2" s="84"/>
      <c r="B2" s="85"/>
      <c r="C2" s="85"/>
      <c r="D2" s="85"/>
      <c r="E2" s="85"/>
      <c r="F2" s="85"/>
      <c r="G2" s="36" t="s">
        <v>67</v>
      </c>
      <c r="H2"/>
      <c r="I2" s="85"/>
    </row>
    <row r="3" spans="1:9" s="86" customFormat="1" ht="16.5" x14ac:dyDescent="0.2">
      <c r="A3" s="84"/>
      <c r="B3" s="85"/>
      <c r="C3" s="85"/>
      <c r="D3" s="85"/>
      <c r="E3" s="85"/>
      <c r="F3" s="85"/>
      <c r="G3" s="6"/>
      <c r="H3" t="s">
        <v>68</v>
      </c>
      <c r="I3" s="85"/>
    </row>
    <row r="4" spans="1:9" s="86" customFormat="1" ht="16.5" x14ac:dyDescent="0.2">
      <c r="A4" s="84"/>
      <c r="B4" s="85"/>
      <c r="C4" s="85"/>
      <c r="D4" s="85"/>
      <c r="E4" s="85"/>
      <c r="F4" s="85"/>
      <c r="G4" s="14"/>
      <c r="H4" t="s">
        <v>69</v>
      </c>
      <c r="I4" s="85"/>
    </row>
    <row r="5" spans="1:9" s="86" customFormat="1" ht="16.5" x14ac:dyDescent="0.2">
      <c r="A5" s="84"/>
      <c r="B5" s="85"/>
      <c r="C5" s="85"/>
      <c r="D5" s="85"/>
      <c r="E5" s="85"/>
      <c r="F5" s="85"/>
      <c r="G5" s="5"/>
      <c r="H5" t="s">
        <v>70</v>
      </c>
      <c r="I5" s="85"/>
    </row>
    <row r="6" spans="1:9" s="86" customFormat="1" ht="6" customHeight="1" x14ac:dyDescent="0.2">
      <c r="A6" s="84"/>
      <c r="B6" s="85"/>
      <c r="C6" s="85"/>
      <c r="D6" s="85"/>
      <c r="E6" s="85"/>
      <c r="F6" s="85"/>
      <c r="G6" s="85"/>
      <c r="H6" s="85"/>
      <c r="I6" s="85"/>
    </row>
    <row r="7" spans="1:9" x14ac:dyDescent="0.2">
      <c r="A7" s="15" t="s">
        <v>278</v>
      </c>
      <c r="B7" s="15"/>
      <c r="C7" s="15"/>
      <c r="D7" s="15"/>
      <c r="E7" s="15"/>
      <c r="F7" s="15"/>
      <c r="G7" s="15"/>
      <c r="H7" s="15"/>
      <c r="I7" s="15"/>
    </row>
    <row r="8" spans="1:9" s="48" customFormat="1" x14ac:dyDescent="0.2">
      <c r="A8" s="48" t="s">
        <v>279</v>
      </c>
    </row>
    <row r="9" spans="1:9" s="48" customFormat="1" x14ac:dyDescent="0.2">
      <c r="A9" s="48" t="s">
        <v>280</v>
      </c>
    </row>
    <row r="10" spans="1:9" s="48" customFormat="1" x14ac:dyDescent="0.2">
      <c r="A10" s="48" t="s">
        <v>281</v>
      </c>
    </row>
    <row r="11" spans="1:9" s="48" customFormat="1" x14ac:dyDescent="0.2"/>
    <row r="12" spans="1:9" s="48" customFormat="1" x14ac:dyDescent="0.2">
      <c r="A12" s="64" t="s">
        <v>292</v>
      </c>
      <c r="B12" s="64"/>
      <c r="C12" s="64"/>
      <c r="D12" s="64"/>
      <c r="E12" s="64"/>
      <c r="F12" s="64"/>
      <c r="G12" s="64"/>
      <c r="H12" s="64"/>
      <c r="I12" s="64"/>
    </row>
    <row r="13" spans="1:9" s="48" customFormat="1" x14ac:dyDescent="0.2">
      <c r="A13" s="48" t="s">
        <v>294</v>
      </c>
    </row>
    <row r="14" spans="1:9" s="48" customFormat="1" x14ac:dyDescent="0.2">
      <c r="A14" s="48" t="s">
        <v>290</v>
      </c>
    </row>
    <row r="15" spans="1:9" s="48" customFormat="1" x14ac:dyDescent="0.2">
      <c r="A15" s="65" t="s">
        <v>282</v>
      </c>
      <c r="B15" s="51" t="s">
        <v>21</v>
      </c>
      <c r="C15" s="66" t="str">
        <f>IFERROR(G15*G16/G17,"")</f>
        <v/>
      </c>
      <c r="D15" s="67" t="s">
        <v>41</v>
      </c>
      <c r="E15" s="53" t="s">
        <v>274</v>
      </c>
      <c r="F15" s="51" t="s">
        <v>275</v>
      </c>
      <c r="G15" s="54"/>
      <c r="I15" s="48" t="s">
        <v>416</v>
      </c>
    </row>
    <row r="16" spans="1:9" s="48" customFormat="1" x14ac:dyDescent="0.2">
      <c r="E16" s="53" t="s">
        <v>18</v>
      </c>
      <c r="F16" s="51" t="s">
        <v>276</v>
      </c>
      <c r="G16" s="54"/>
      <c r="I16" s="48" t="s">
        <v>417</v>
      </c>
    </row>
    <row r="17" spans="1:9" s="48" customFormat="1" x14ac:dyDescent="0.2">
      <c r="E17" s="53" t="s">
        <v>71</v>
      </c>
      <c r="F17" s="51" t="s">
        <v>72</v>
      </c>
      <c r="G17" s="54"/>
      <c r="I17" s="48" t="s">
        <v>73</v>
      </c>
    </row>
    <row r="18" spans="1:9" s="48" customFormat="1" x14ac:dyDescent="0.2"/>
    <row r="19" spans="1:9" s="48" customFormat="1" x14ac:dyDescent="0.2">
      <c r="A19" s="48" t="s">
        <v>291</v>
      </c>
    </row>
    <row r="20" spans="1:9" s="48" customFormat="1" x14ac:dyDescent="0.2">
      <c r="A20" s="53" t="s">
        <v>283</v>
      </c>
      <c r="B20" s="51" t="s">
        <v>21</v>
      </c>
      <c r="C20" s="66" t="str">
        <f>IFERROR(G20/G21,"")</f>
        <v/>
      </c>
      <c r="D20" s="67" t="s">
        <v>41</v>
      </c>
      <c r="E20" s="53" t="s">
        <v>75</v>
      </c>
      <c r="F20" s="51" t="s">
        <v>277</v>
      </c>
      <c r="G20" s="54"/>
      <c r="I20" s="48" t="s">
        <v>418</v>
      </c>
    </row>
    <row r="21" spans="1:9" s="48" customFormat="1" x14ac:dyDescent="0.2">
      <c r="E21" s="53" t="s">
        <v>71</v>
      </c>
      <c r="F21" s="51" t="s">
        <v>72</v>
      </c>
      <c r="G21" s="54"/>
      <c r="I21" s="48" t="s">
        <v>419</v>
      </c>
    </row>
    <row r="22" spans="1:9" s="48" customFormat="1" x14ac:dyDescent="0.2"/>
    <row r="23" spans="1:9" s="48" customFormat="1" x14ac:dyDescent="0.2">
      <c r="A23" s="48" t="s">
        <v>295</v>
      </c>
      <c r="I23" s="68"/>
    </row>
    <row r="24" spans="1:9" s="48" customFormat="1" x14ac:dyDescent="0.2">
      <c r="A24" s="69"/>
      <c r="B24" s="51" t="s">
        <v>21</v>
      </c>
      <c r="C24" s="54"/>
      <c r="I24" t="s">
        <v>420</v>
      </c>
    </row>
    <row r="25" spans="1:9" s="48" customFormat="1" x14ac:dyDescent="0.2">
      <c r="A25" s="69"/>
      <c r="B25" s="51" t="s">
        <v>21</v>
      </c>
      <c r="C25" s="54"/>
      <c r="I25" t="s">
        <v>333</v>
      </c>
    </row>
    <row r="26" spans="1:9" s="48" customFormat="1" x14ac:dyDescent="0.2">
      <c r="A26" s="69"/>
      <c r="B26" s="51" t="s">
        <v>21</v>
      </c>
      <c r="C26" s="54"/>
      <c r="I26" t="s">
        <v>318</v>
      </c>
    </row>
    <row r="27" spans="1:9" s="48" customFormat="1" x14ac:dyDescent="0.2">
      <c r="A27" s="69"/>
      <c r="B27" s="51" t="s">
        <v>21</v>
      </c>
      <c r="C27" s="54"/>
    </row>
    <row r="28" spans="1:9" s="48" customFormat="1" x14ac:dyDescent="0.2">
      <c r="A28" s="69"/>
      <c r="B28" s="51" t="s">
        <v>21</v>
      </c>
      <c r="C28" s="54"/>
      <c r="I28" s="68"/>
    </row>
    <row r="29" spans="1:9" s="48" customFormat="1" x14ac:dyDescent="0.2">
      <c r="I29" s="68"/>
    </row>
    <row r="30" spans="1:9" s="48" customFormat="1" x14ac:dyDescent="0.2">
      <c r="A30" s="48" t="s">
        <v>293</v>
      </c>
    </row>
    <row r="31" spans="1:9" s="48" customFormat="1" x14ac:dyDescent="0.2">
      <c r="A31" s="53" t="s">
        <v>296</v>
      </c>
      <c r="B31" s="51" t="s">
        <v>21</v>
      </c>
      <c r="C31" s="70">
        <f>SUM(C15,C20,C24:C28)</f>
        <v>0</v>
      </c>
      <c r="I31" s="48" t="s">
        <v>297</v>
      </c>
    </row>
    <row r="32" spans="1:9" s="48" customFormat="1" x14ac:dyDescent="0.2"/>
    <row r="33" spans="9:14" s="48" customFormat="1" x14ac:dyDescent="0.2"/>
    <row r="35" spans="9:14" x14ac:dyDescent="0.2">
      <c r="I35" s="47"/>
    </row>
    <row r="36" spans="9:14" ht="16.5" x14ac:dyDescent="0.2">
      <c r="I36" s="48"/>
      <c r="K36" s="38" t="s">
        <v>285</v>
      </c>
      <c r="L36" s="38"/>
      <c r="M36" s="38"/>
      <c r="N36" s="38"/>
    </row>
    <row r="37" spans="9:14" x14ac:dyDescent="0.2">
      <c r="I37" s="48"/>
      <c r="K37" s="48" t="s">
        <v>164</v>
      </c>
      <c r="L37" s="48"/>
      <c r="M37" s="48"/>
      <c r="N37" s="48"/>
    </row>
    <row r="38" spans="9:14" x14ac:dyDescent="0.2">
      <c r="I38" s="48"/>
      <c r="K38" s="48"/>
      <c r="L38" s="48"/>
      <c r="M38" s="48"/>
      <c r="N38" s="48"/>
    </row>
    <row r="39" spans="9:14" x14ac:dyDescent="0.2">
      <c r="K39" s="33" t="s">
        <v>63</v>
      </c>
      <c r="L39" s="33" t="s">
        <v>64</v>
      </c>
      <c r="M39" s="33" t="s">
        <v>71</v>
      </c>
      <c r="N39" s="33" t="s">
        <v>65</v>
      </c>
    </row>
    <row r="40" spans="9:14" ht="26.15" customHeight="1" x14ac:dyDescent="0.2">
      <c r="K40" s="93" t="s">
        <v>284</v>
      </c>
      <c r="L40" s="95" t="s">
        <v>72</v>
      </c>
      <c r="M40" s="97">
        <v>3</v>
      </c>
      <c r="N40" s="82" t="s">
        <v>337</v>
      </c>
    </row>
    <row r="41" spans="9:14" ht="26.15" customHeight="1" x14ac:dyDescent="0.2">
      <c r="K41" s="94"/>
      <c r="L41" s="96"/>
      <c r="M41" s="98"/>
      <c r="N41" s="83" t="s">
        <v>338</v>
      </c>
    </row>
    <row r="42" spans="9:14" ht="26.15" customHeight="1" x14ac:dyDescent="0.2">
      <c r="K42" s="93" t="s">
        <v>286</v>
      </c>
      <c r="L42" s="95" t="s">
        <v>72</v>
      </c>
      <c r="M42" s="97">
        <v>4</v>
      </c>
      <c r="N42" s="82" t="s">
        <v>337</v>
      </c>
    </row>
    <row r="43" spans="9:14" ht="26.15" customHeight="1" x14ac:dyDescent="0.2">
      <c r="K43" s="94"/>
      <c r="L43" s="96"/>
      <c r="M43" s="98"/>
      <c r="N43" s="83" t="s">
        <v>338</v>
      </c>
    </row>
    <row r="44" spans="9:14" ht="52" x14ac:dyDescent="0.2">
      <c r="K44" s="58" t="s">
        <v>287</v>
      </c>
      <c r="L44" s="56" t="s">
        <v>72</v>
      </c>
      <c r="M44" s="57">
        <v>17</v>
      </c>
      <c r="N44" s="58" t="s">
        <v>289</v>
      </c>
    </row>
    <row r="45" spans="9:14" ht="52" x14ac:dyDescent="0.2">
      <c r="K45" s="55" t="s">
        <v>288</v>
      </c>
      <c r="L45" s="56" t="s">
        <v>72</v>
      </c>
      <c r="M45" s="57">
        <v>8</v>
      </c>
      <c r="N45" s="58" t="s">
        <v>289</v>
      </c>
    </row>
  </sheetData>
  <mergeCells count="6">
    <mergeCell ref="K40:K41"/>
    <mergeCell ref="L40:L41"/>
    <mergeCell ref="M40:M41"/>
    <mergeCell ref="K42:K43"/>
    <mergeCell ref="L42:L43"/>
    <mergeCell ref="M42:M43"/>
  </mergeCells>
  <phoneticPr fontId="1"/>
  <hyperlinks>
    <hyperlink ref="N40" r:id="rId1" xr:uid="{86CD1604-EE89-4B2D-A931-DB952AF3DB00}"/>
    <hyperlink ref="N42" r:id="rId2" xr:uid="{B1B39E5F-4814-485E-B8A9-F422C49997C4}"/>
    <hyperlink ref="N41" r:id="rId3" xr:uid="{1857A7C0-A79B-4B3E-AB4A-870910C07D51}"/>
    <hyperlink ref="N43" r:id="rId4" xr:uid="{63BA7BC8-159F-4A38-B5CC-532093933E58}"/>
  </hyperlinks>
  <pageMargins left="0.70866141732283472" right="0.70866141732283472" top="0.74803149606299213" bottom="0.74803149606299213" header="0.31496062992125984" footer="0.31496062992125984"/>
  <pageSetup paperSize="9" scale="90"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5"/>
  </sheetPr>
  <dimension ref="A1:G39"/>
  <sheetViews>
    <sheetView showGridLines="0" zoomScaleNormal="100" workbookViewId="0"/>
  </sheetViews>
  <sheetFormatPr defaultRowHeight="13" x14ac:dyDescent="0.2"/>
  <cols>
    <col min="1" max="2" width="12.6328125" customWidth="1"/>
    <col min="3" max="3" width="13.6328125" customWidth="1"/>
    <col min="4" max="4" width="6.08984375" bestFit="1" customWidth="1"/>
    <col min="6" max="6" width="3.36328125" customWidth="1"/>
    <col min="7" max="7" width="64.7265625" customWidth="1"/>
  </cols>
  <sheetData>
    <row r="1" spans="1:6" s="37" customFormat="1" ht="16.5" x14ac:dyDescent="0.2">
      <c r="A1" s="37" t="s">
        <v>28</v>
      </c>
    </row>
    <row r="2" spans="1:6" s="84" customFormat="1" ht="16.5" x14ac:dyDescent="0.2">
      <c r="E2" s="36" t="s">
        <v>67</v>
      </c>
      <c r="F2"/>
    </row>
    <row r="3" spans="1:6" s="84" customFormat="1" ht="16.5" x14ac:dyDescent="0.2">
      <c r="E3" s="6"/>
      <c r="F3" t="s">
        <v>68</v>
      </c>
    </row>
    <row r="4" spans="1:6" s="84" customFormat="1" ht="16.5" x14ac:dyDescent="0.2">
      <c r="E4" s="14"/>
      <c r="F4" t="s">
        <v>69</v>
      </c>
    </row>
    <row r="5" spans="1:6" s="84" customFormat="1" ht="16.5" x14ac:dyDescent="0.2">
      <c r="E5" s="5"/>
      <c r="F5" t="s">
        <v>70</v>
      </c>
    </row>
    <row r="6" spans="1:6" s="84" customFormat="1" ht="6" customHeight="1" x14ac:dyDescent="0.2"/>
    <row r="7" spans="1:6" s="15" customFormat="1" x14ac:dyDescent="0.2">
      <c r="A7" s="15" t="s">
        <v>7</v>
      </c>
    </row>
    <row r="8" spans="1:6" x14ac:dyDescent="0.2">
      <c r="A8" s="1" t="s">
        <v>0</v>
      </c>
      <c r="B8" s="5" t="str">
        <f>A_引渡価格!B10&amp;""</f>
        <v/>
      </c>
    </row>
    <row r="9" spans="1:6" x14ac:dyDescent="0.2">
      <c r="A9" s="1" t="s">
        <v>6</v>
      </c>
      <c r="B9" s="28">
        <f>A_引渡価格!B11</f>
        <v>0</v>
      </c>
    </row>
    <row r="11" spans="1:6" s="15" customFormat="1" x14ac:dyDescent="0.2">
      <c r="A11" s="15" t="s">
        <v>33</v>
      </c>
    </row>
    <row r="12" spans="1:6" x14ac:dyDescent="0.2">
      <c r="A12" s="7" t="s">
        <v>51</v>
      </c>
      <c r="B12" s="9"/>
      <c r="C12" s="9"/>
      <c r="D12" s="8" t="s">
        <v>21</v>
      </c>
      <c r="E12" s="28">
        <f>'1_ボックス回収'!C46</f>
        <v>0</v>
      </c>
    </row>
    <row r="13" spans="1:6" x14ac:dyDescent="0.2">
      <c r="A13" s="7" t="s">
        <v>52</v>
      </c>
      <c r="B13" s="9"/>
      <c r="C13" s="9"/>
      <c r="D13" s="8" t="s">
        <v>21</v>
      </c>
      <c r="E13" s="28">
        <f>'2_ステーション回収'!C49</f>
        <v>0</v>
      </c>
    </row>
    <row r="14" spans="1:6" x14ac:dyDescent="0.2">
      <c r="A14" s="7" t="s">
        <v>53</v>
      </c>
      <c r="B14" s="9"/>
      <c r="C14" s="9"/>
      <c r="D14" s="8" t="s">
        <v>21</v>
      </c>
      <c r="E14" s="28">
        <f>'3_ピックアップ回収'!C50</f>
        <v>0</v>
      </c>
    </row>
    <row r="15" spans="1:6" x14ac:dyDescent="0.2">
      <c r="A15" s="7" t="s">
        <v>54</v>
      </c>
      <c r="B15" s="9"/>
      <c r="C15" s="9"/>
      <c r="D15" s="8" t="s">
        <v>21</v>
      </c>
      <c r="E15" s="28">
        <f>'4_集団回収・市民参加型回収'!C31</f>
        <v>0</v>
      </c>
    </row>
    <row r="16" spans="1:6" x14ac:dyDescent="0.2">
      <c r="A16" s="7" t="s">
        <v>55</v>
      </c>
      <c r="B16" s="9"/>
      <c r="C16" s="9"/>
      <c r="D16" s="8" t="s">
        <v>21</v>
      </c>
      <c r="E16" s="28">
        <f>'5_イベント回収'!C46</f>
        <v>0</v>
      </c>
    </row>
    <row r="17" spans="1:7" x14ac:dyDescent="0.2">
      <c r="A17" s="7" t="s">
        <v>56</v>
      </c>
      <c r="B17" s="9"/>
      <c r="C17" s="9"/>
      <c r="D17" s="8" t="s">
        <v>21</v>
      </c>
      <c r="E17" s="28">
        <f>'6_清掃工場等への持込み'!C36</f>
        <v>0</v>
      </c>
    </row>
    <row r="18" spans="1:7" x14ac:dyDescent="0.2">
      <c r="A18" s="7" t="s">
        <v>57</v>
      </c>
      <c r="B18" s="9"/>
      <c r="C18" s="9"/>
      <c r="D18" s="8" t="s">
        <v>21</v>
      </c>
      <c r="E18" s="28">
        <f>'7_戸別訪問回収'!C41</f>
        <v>0</v>
      </c>
    </row>
    <row r="19" spans="1:7" x14ac:dyDescent="0.2">
      <c r="A19" s="7" t="s">
        <v>242</v>
      </c>
      <c r="B19" s="9"/>
      <c r="C19" s="9"/>
      <c r="D19" s="8" t="s">
        <v>21</v>
      </c>
      <c r="E19" s="28">
        <f>'8_対面回収'!C36</f>
        <v>0</v>
      </c>
    </row>
    <row r="20" spans="1:7" x14ac:dyDescent="0.2">
      <c r="A20" s="7" t="s">
        <v>243</v>
      </c>
      <c r="B20" s="9"/>
      <c r="C20" s="9"/>
      <c r="D20" s="8" t="s">
        <v>21</v>
      </c>
      <c r="E20" s="28">
        <f>A_引渡価格!$E$46</f>
        <v>0</v>
      </c>
    </row>
    <row r="21" spans="1:7" x14ac:dyDescent="0.2">
      <c r="A21" s="7" t="s">
        <v>244</v>
      </c>
      <c r="B21" s="9"/>
      <c r="C21" s="9"/>
      <c r="D21" s="8" t="s">
        <v>21</v>
      </c>
      <c r="E21" s="28">
        <f>SUM(E12:E20)</f>
        <v>0</v>
      </c>
      <c r="G21" t="s">
        <v>245</v>
      </c>
    </row>
    <row r="23" spans="1:7" s="15" customFormat="1" x14ac:dyDescent="0.2">
      <c r="A23" s="15" t="s">
        <v>34</v>
      </c>
    </row>
    <row r="24" spans="1:7" x14ac:dyDescent="0.2">
      <c r="A24" s="7" t="s">
        <v>246</v>
      </c>
      <c r="B24" s="9"/>
      <c r="C24" s="9"/>
      <c r="D24" s="8" t="s">
        <v>21</v>
      </c>
      <c r="E24" s="28">
        <f>B_便益計算!E9</f>
        <v>0</v>
      </c>
    </row>
    <row r="25" spans="1:7" x14ac:dyDescent="0.2">
      <c r="A25" s="7" t="s">
        <v>247</v>
      </c>
      <c r="B25" s="9"/>
      <c r="C25" s="9"/>
      <c r="D25" s="8" t="s">
        <v>21</v>
      </c>
      <c r="E25" s="28">
        <f>B_便益計算!E12+B_便益計算!E15+B_便益計算!E18+B_便益計算!E21+B_便益計算!E24</f>
        <v>0</v>
      </c>
    </row>
    <row r="26" spans="1:7" x14ac:dyDescent="0.2">
      <c r="A26" s="7" t="s">
        <v>248</v>
      </c>
      <c r="B26" s="9"/>
      <c r="C26" s="9"/>
      <c r="D26" s="8" t="s">
        <v>21</v>
      </c>
      <c r="E26" s="28">
        <f>B_便益計算!E29</f>
        <v>0</v>
      </c>
      <c r="F26" s="13"/>
    </row>
    <row r="27" spans="1:7" x14ac:dyDescent="0.2">
      <c r="A27" s="7" t="s">
        <v>249</v>
      </c>
      <c r="B27" s="9"/>
      <c r="C27" s="9"/>
      <c r="D27" s="8" t="s">
        <v>21</v>
      </c>
      <c r="E27" s="28">
        <f>SUM(E24:E26)</f>
        <v>0</v>
      </c>
      <c r="G27" t="s">
        <v>326</v>
      </c>
    </row>
    <row r="28" spans="1:7" x14ac:dyDescent="0.2">
      <c r="A28" s="10"/>
      <c r="B28" s="10"/>
      <c r="C28" s="10"/>
      <c r="D28" s="10"/>
      <c r="E28" s="11"/>
    </row>
    <row r="29" spans="1:7" x14ac:dyDescent="0.2">
      <c r="A29" s="11" t="s">
        <v>212</v>
      </c>
      <c r="G29" s="31"/>
    </row>
    <row r="30" spans="1:7" x14ac:dyDescent="0.2">
      <c r="A30" s="11" t="s">
        <v>209</v>
      </c>
      <c r="G30" s="31"/>
    </row>
    <row r="31" spans="1:7" x14ac:dyDescent="0.2">
      <c r="A31" s="11" t="s">
        <v>215</v>
      </c>
      <c r="G31" s="31"/>
    </row>
    <row r="32" spans="1:7" x14ac:dyDescent="0.2">
      <c r="A32" s="11" t="s">
        <v>210</v>
      </c>
      <c r="G32" s="31"/>
    </row>
    <row r="33" spans="1:7" x14ac:dyDescent="0.2">
      <c r="A33" s="11" t="s">
        <v>211</v>
      </c>
      <c r="G33" s="31"/>
    </row>
    <row r="34" spans="1:7" x14ac:dyDescent="0.2">
      <c r="A34" s="11" t="s">
        <v>213</v>
      </c>
      <c r="G34" s="31"/>
    </row>
    <row r="35" spans="1:7" x14ac:dyDescent="0.2">
      <c r="G35" s="31"/>
    </row>
    <row r="36" spans="1:7" s="15" customFormat="1" x14ac:dyDescent="0.2">
      <c r="A36" s="15" t="s">
        <v>35</v>
      </c>
    </row>
    <row r="37" spans="1:7" x14ac:dyDescent="0.2">
      <c r="A37" s="7" t="s">
        <v>250</v>
      </c>
      <c r="B37" s="9"/>
      <c r="C37" s="9"/>
      <c r="D37" s="8"/>
      <c r="E37" s="28">
        <f>E27-E21</f>
        <v>0</v>
      </c>
      <c r="G37" t="s">
        <v>252</v>
      </c>
    </row>
    <row r="38" spans="1:7" x14ac:dyDescent="0.2">
      <c r="A38" s="7" t="s">
        <v>251</v>
      </c>
      <c r="B38" s="9"/>
      <c r="C38" s="9"/>
      <c r="D38" s="8"/>
      <c r="E38" s="28" t="str">
        <f>IFERROR(E27/E21,"")</f>
        <v/>
      </c>
      <c r="G38" t="s">
        <v>253</v>
      </c>
    </row>
    <row r="39" spans="1:7" x14ac:dyDescent="0.2">
      <c r="G39" s="31"/>
    </row>
  </sheetData>
  <phoneticPr fontId="1"/>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CD7A0"/>
  </sheetPr>
  <dimension ref="A1:J48"/>
  <sheetViews>
    <sheetView showGridLines="0" workbookViewId="0"/>
  </sheetViews>
  <sheetFormatPr defaultRowHeight="13" x14ac:dyDescent="0.2"/>
  <cols>
    <col min="2" max="5" width="12.6328125" customWidth="1"/>
    <col min="6" max="6" width="14.54296875" customWidth="1"/>
    <col min="7" max="7" width="3.36328125" customWidth="1"/>
    <col min="8" max="8" width="65.7265625" customWidth="1"/>
  </cols>
  <sheetData>
    <row r="1" spans="1:7" s="35" customFormat="1" ht="16.5" x14ac:dyDescent="0.2">
      <c r="A1" s="37" t="s">
        <v>148</v>
      </c>
      <c r="B1" s="38"/>
      <c r="C1" s="38"/>
      <c r="D1" s="38"/>
      <c r="E1" s="38"/>
      <c r="F1" s="38"/>
      <c r="G1" s="38"/>
    </row>
    <row r="2" spans="1:7" s="86" customFormat="1" ht="16.5" x14ac:dyDescent="0.2">
      <c r="A2" s="84"/>
      <c r="B2" s="85"/>
      <c r="C2" s="85"/>
      <c r="D2" s="85"/>
      <c r="E2" s="85"/>
      <c r="F2" s="36" t="s">
        <v>67</v>
      </c>
      <c r="G2"/>
    </row>
    <row r="3" spans="1:7" s="86" customFormat="1" ht="16.5" x14ac:dyDescent="0.2">
      <c r="A3" s="84"/>
      <c r="B3" s="85"/>
      <c r="C3" s="85"/>
      <c r="D3" s="85"/>
      <c r="E3" s="85"/>
      <c r="F3" s="6"/>
      <c r="G3" t="s">
        <v>68</v>
      </c>
    </row>
    <row r="4" spans="1:7" s="86" customFormat="1" ht="16.5" x14ac:dyDescent="0.2">
      <c r="A4" s="84"/>
      <c r="B4" s="85"/>
      <c r="C4" s="85"/>
      <c r="D4" s="85"/>
      <c r="E4" s="85"/>
      <c r="F4" s="14"/>
      <c r="G4" t="s">
        <v>69</v>
      </c>
    </row>
    <row r="5" spans="1:7" s="86" customFormat="1" ht="16.5" x14ac:dyDescent="0.2">
      <c r="A5" s="84"/>
      <c r="B5" s="85"/>
      <c r="C5" s="85"/>
      <c r="D5" s="85"/>
      <c r="E5" s="85"/>
      <c r="F5" s="5"/>
      <c r="G5" t="s">
        <v>70</v>
      </c>
    </row>
    <row r="6" spans="1:7" s="86" customFormat="1" ht="6" customHeight="1" x14ac:dyDescent="0.2">
      <c r="A6" s="84"/>
      <c r="B6" s="85"/>
      <c r="C6" s="85"/>
      <c r="D6" s="85"/>
      <c r="E6" s="85"/>
      <c r="F6" s="85"/>
      <c r="G6" s="85"/>
    </row>
    <row r="7" spans="1:7" s="15" customFormat="1" x14ac:dyDescent="0.2">
      <c r="A7" s="15" t="s">
        <v>7</v>
      </c>
    </row>
    <row r="8" spans="1:7" x14ac:dyDescent="0.2">
      <c r="A8" t="s">
        <v>4</v>
      </c>
    </row>
    <row r="9" spans="1:7" x14ac:dyDescent="0.2">
      <c r="A9" t="s">
        <v>46</v>
      </c>
    </row>
    <row r="10" spans="1:7" x14ac:dyDescent="0.2">
      <c r="A10" s="1" t="s">
        <v>0</v>
      </c>
      <c r="B10" s="6"/>
    </row>
    <row r="11" spans="1:7" x14ac:dyDescent="0.2">
      <c r="A11" s="1" t="s">
        <v>6</v>
      </c>
      <c r="B11" s="27"/>
    </row>
    <row r="13" spans="1:7" s="15" customFormat="1" x14ac:dyDescent="0.2">
      <c r="A13" s="15" t="s">
        <v>77</v>
      </c>
    </row>
    <row r="14" spans="1:7" x14ac:dyDescent="0.2">
      <c r="A14" t="s">
        <v>90</v>
      </c>
    </row>
    <row r="15" spans="1:7" x14ac:dyDescent="0.2">
      <c r="A15" t="s">
        <v>85</v>
      </c>
    </row>
    <row r="16" spans="1:7" x14ac:dyDescent="0.2">
      <c r="A16" s="3"/>
      <c r="B16" s="3" t="s">
        <v>3</v>
      </c>
      <c r="C16" s="3" t="s">
        <v>1</v>
      </c>
      <c r="D16" s="3" t="s">
        <v>2</v>
      </c>
      <c r="E16" s="3" t="s">
        <v>47</v>
      </c>
      <c r="F16" s="89" t="s">
        <v>176</v>
      </c>
    </row>
    <row r="17" spans="1:10" x14ac:dyDescent="0.2">
      <c r="A17" s="4"/>
      <c r="B17" s="4"/>
      <c r="C17" s="4" t="s">
        <v>13</v>
      </c>
      <c r="D17" s="4" t="s">
        <v>5</v>
      </c>
      <c r="E17" s="4" t="s">
        <v>48</v>
      </c>
      <c r="F17" s="90"/>
      <c r="J17" s="31"/>
    </row>
    <row r="18" spans="1:10" x14ac:dyDescent="0.2">
      <c r="A18" s="2">
        <v>1</v>
      </c>
      <c r="B18" s="6"/>
      <c r="C18" s="27"/>
      <c r="D18" s="27"/>
      <c r="E18" s="28">
        <f t="shared" ref="E18:E27" si="0">C18*D18</f>
        <v>0</v>
      </c>
      <c r="F18" s="76"/>
      <c r="H18" t="s">
        <v>76</v>
      </c>
      <c r="J18" s="31"/>
    </row>
    <row r="19" spans="1:10" x14ac:dyDescent="0.2">
      <c r="A19" s="2">
        <v>2</v>
      </c>
      <c r="B19" s="6"/>
      <c r="C19" s="27"/>
      <c r="D19" s="27"/>
      <c r="E19" s="28">
        <f t="shared" si="0"/>
        <v>0</v>
      </c>
      <c r="F19" s="76"/>
      <c r="H19" t="s">
        <v>87</v>
      </c>
      <c r="J19" s="31"/>
    </row>
    <row r="20" spans="1:10" x14ac:dyDescent="0.2">
      <c r="A20" s="2">
        <v>3</v>
      </c>
      <c r="B20" s="6"/>
      <c r="C20" s="27"/>
      <c r="D20" s="27"/>
      <c r="E20" s="28">
        <f t="shared" si="0"/>
        <v>0</v>
      </c>
      <c r="F20" s="76"/>
      <c r="H20" t="s">
        <v>88</v>
      </c>
    </row>
    <row r="21" spans="1:10" x14ac:dyDescent="0.2">
      <c r="A21" s="2">
        <v>4</v>
      </c>
      <c r="B21" s="6"/>
      <c r="C21" s="27"/>
      <c r="D21" s="27"/>
      <c r="E21" s="28">
        <f t="shared" si="0"/>
        <v>0</v>
      </c>
      <c r="F21" s="76"/>
      <c r="H21" t="s">
        <v>341</v>
      </c>
    </row>
    <row r="22" spans="1:10" x14ac:dyDescent="0.2">
      <c r="A22" s="2">
        <v>5</v>
      </c>
      <c r="B22" s="6"/>
      <c r="C22" s="27"/>
      <c r="D22" s="27"/>
      <c r="E22" s="28">
        <f t="shared" si="0"/>
        <v>0</v>
      </c>
      <c r="F22" s="76"/>
      <c r="H22" t="s">
        <v>231</v>
      </c>
    </row>
    <row r="23" spans="1:10" x14ac:dyDescent="0.2">
      <c r="A23" s="2">
        <v>6</v>
      </c>
      <c r="B23" s="6"/>
      <c r="C23" s="27"/>
      <c r="D23" s="27"/>
      <c r="E23" s="28">
        <f t="shared" si="0"/>
        <v>0</v>
      </c>
      <c r="F23" s="76"/>
      <c r="H23" t="s">
        <v>321</v>
      </c>
      <c r="J23" s="31"/>
    </row>
    <row r="24" spans="1:10" x14ac:dyDescent="0.2">
      <c r="A24" s="2">
        <v>7</v>
      </c>
      <c r="B24" s="6"/>
      <c r="C24" s="27"/>
      <c r="D24" s="27"/>
      <c r="E24" s="28">
        <f t="shared" si="0"/>
        <v>0</v>
      </c>
      <c r="F24" s="76"/>
      <c r="J24" s="31"/>
    </row>
    <row r="25" spans="1:10" x14ac:dyDescent="0.2">
      <c r="A25" s="2">
        <v>8</v>
      </c>
      <c r="B25" s="6"/>
      <c r="C25" s="27"/>
      <c r="D25" s="27"/>
      <c r="E25" s="28">
        <f t="shared" si="0"/>
        <v>0</v>
      </c>
      <c r="F25" s="76"/>
    </row>
    <row r="26" spans="1:10" x14ac:dyDescent="0.2">
      <c r="A26" s="2">
        <v>9</v>
      </c>
      <c r="B26" s="6"/>
      <c r="C26" s="27"/>
      <c r="D26" s="27"/>
      <c r="E26" s="28">
        <f t="shared" si="0"/>
        <v>0</v>
      </c>
      <c r="F26" s="76"/>
    </row>
    <row r="27" spans="1:10" x14ac:dyDescent="0.2">
      <c r="A27" s="2">
        <v>10</v>
      </c>
      <c r="B27" s="6"/>
      <c r="C27" s="27"/>
      <c r="D27" s="27"/>
      <c r="E27" s="28">
        <f t="shared" si="0"/>
        <v>0</v>
      </c>
      <c r="F27" s="76"/>
    </row>
    <row r="28" spans="1:10" ht="5.15" customHeight="1" x14ac:dyDescent="0.2"/>
    <row r="29" spans="1:10" ht="13" customHeight="1" x14ac:dyDescent="0.2">
      <c r="A29" s="75" t="s">
        <v>324</v>
      </c>
      <c r="B29" s="9"/>
      <c r="C29" s="9"/>
      <c r="D29" s="8"/>
      <c r="E29" s="28">
        <f>SUM(E18:E28)</f>
        <v>0</v>
      </c>
    </row>
    <row r="30" spans="1:10" x14ac:dyDescent="0.2">
      <c r="E30" s="78"/>
    </row>
    <row r="31" spans="1:10" x14ac:dyDescent="0.2">
      <c r="A31" t="s">
        <v>91</v>
      </c>
    </row>
    <row r="32" spans="1:10" x14ac:dyDescent="0.2">
      <c r="A32" t="s">
        <v>84</v>
      </c>
    </row>
    <row r="33" spans="1:8" x14ac:dyDescent="0.2">
      <c r="A33" s="3"/>
      <c r="B33" s="3" t="s">
        <v>80</v>
      </c>
      <c r="C33" s="3" t="s">
        <v>78</v>
      </c>
      <c r="D33" s="3" t="s">
        <v>79</v>
      </c>
      <c r="E33" s="3" t="s">
        <v>86</v>
      </c>
      <c r="F33" s="89" t="s">
        <v>176</v>
      </c>
    </row>
    <row r="34" spans="1:8" x14ac:dyDescent="0.2">
      <c r="A34" s="4"/>
      <c r="B34" s="4"/>
      <c r="C34" s="4" t="s">
        <v>12</v>
      </c>
      <c r="D34" s="4" t="s">
        <v>5</v>
      </c>
      <c r="E34" s="4" t="s">
        <v>21</v>
      </c>
      <c r="F34" s="90"/>
    </row>
    <row r="35" spans="1:8" x14ac:dyDescent="0.2">
      <c r="A35" s="2">
        <v>1</v>
      </c>
      <c r="B35" s="6"/>
      <c r="C35" s="27"/>
      <c r="D35" s="27"/>
      <c r="E35" s="28">
        <f>C35*D35</f>
        <v>0</v>
      </c>
      <c r="F35" s="76"/>
      <c r="H35" t="s">
        <v>89</v>
      </c>
    </row>
    <row r="36" spans="1:8" x14ac:dyDescent="0.2">
      <c r="A36" s="2">
        <v>2</v>
      </c>
      <c r="B36" s="6"/>
      <c r="C36" s="27"/>
      <c r="D36" s="27"/>
      <c r="E36" s="28">
        <f t="shared" ref="E36:E44" si="1">C36*D36</f>
        <v>0</v>
      </c>
      <c r="F36" s="76"/>
      <c r="H36" t="s">
        <v>81</v>
      </c>
    </row>
    <row r="37" spans="1:8" x14ac:dyDescent="0.2">
      <c r="A37" s="2">
        <v>3</v>
      </c>
      <c r="B37" s="6"/>
      <c r="C37" s="27"/>
      <c r="D37" s="27"/>
      <c r="E37" s="28">
        <f t="shared" si="1"/>
        <v>0</v>
      </c>
      <c r="F37" s="76"/>
      <c r="H37" t="s">
        <v>332</v>
      </c>
    </row>
    <row r="38" spans="1:8" x14ac:dyDescent="0.2">
      <c r="A38" s="2">
        <v>4</v>
      </c>
      <c r="B38" s="6"/>
      <c r="C38" s="27"/>
      <c r="D38" s="27"/>
      <c r="E38" s="28">
        <f t="shared" si="1"/>
        <v>0</v>
      </c>
      <c r="F38" s="76"/>
      <c r="H38" t="s">
        <v>341</v>
      </c>
    </row>
    <row r="39" spans="1:8" x14ac:dyDescent="0.2">
      <c r="A39" s="2">
        <v>5</v>
      </c>
      <c r="B39" s="6"/>
      <c r="C39" s="27"/>
      <c r="D39" s="27"/>
      <c r="E39" s="28">
        <f t="shared" si="1"/>
        <v>0</v>
      </c>
      <c r="F39" s="76"/>
      <c r="H39" t="s">
        <v>322</v>
      </c>
    </row>
    <row r="40" spans="1:8" x14ac:dyDescent="0.2">
      <c r="A40" s="2">
        <v>6</v>
      </c>
      <c r="B40" s="6"/>
      <c r="C40" s="27"/>
      <c r="D40" s="27"/>
      <c r="E40" s="28">
        <f t="shared" si="1"/>
        <v>0</v>
      </c>
      <c r="F40" s="76"/>
      <c r="H40" t="s">
        <v>323</v>
      </c>
    </row>
    <row r="41" spans="1:8" x14ac:dyDescent="0.2">
      <c r="A41" s="2">
        <v>7</v>
      </c>
      <c r="B41" s="6"/>
      <c r="C41" s="27"/>
      <c r="D41" s="27"/>
      <c r="E41" s="28">
        <f t="shared" si="1"/>
        <v>0</v>
      </c>
      <c r="F41" s="76"/>
    </row>
    <row r="42" spans="1:8" x14ac:dyDescent="0.2">
      <c r="A42" s="2">
        <v>8</v>
      </c>
      <c r="B42" s="6"/>
      <c r="C42" s="27"/>
      <c r="D42" s="27"/>
      <c r="E42" s="28">
        <f t="shared" si="1"/>
        <v>0</v>
      </c>
      <c r="F42" s="76"/>
    </row>
    <row r="43" spans="1:8" x14ac:dyDescent="0.2">
      <c r="A43" s="2">
        <v>9</v>
      </c>
      <c r="B43" s="6"/>
      <c r="C43" s="27"/>
      <c r="D43" s="27"/>
      <c r="E43" s="28">
        <f t="shared" si="1"/>
        <v>0</v>
      </c>
      <c r="F43" s="76"/>
    </row>
    <row r="44" spans="1:8" x14ac:dyDescent="0.2">
      <c r="A44" s="2">
        <v>10</v>
      </c>
      <c r="B44" s="6"/>
      <c r="C44" s="27"/>
      <c r="D44" s="27"/>
      <c r="E44" s="28">
        <f t="shared" si="1"/>
        <v>0</v>
      </c>
      <c r="F44" s="76"/>
    </row>
    <row r="45" spans="1:8" ht="5.15" customHeight="1" x14ac:dyDescent="0.2"/>
    <row r="46" spans="1:8" ht="13" customHeight="1" x14ac:dyDescent="0.2">
      <c r="A46" s="75" t="s">
        <v>324</v>
      </c>
      <c r="B46" s="9"/>
      <c r="C46" s="9"/>
      <c r="D46" s="8"/>
      <c r="E46" s="28">
        <f>SUM(E35:E45)</f>
        <v>0</v>
      </c>
    </row>
    <row r="48" spans="1:8" s="16" customFormat="1" x14ac:dyDescent="0.2">
      <c r="A48" s="20"/>
      <c r="B48" s="11"/>
      <c r="C48" s="11"/>
      <c r="D48" s="11"/>
      <c r="E48" s="11"/>
      <c r="F48" s="11"/>
    </row>
  </sheetData>
  <mergeCells count="2">
    <mergeCell ref="F16:F17"/>
    <mergeCell ref="F33:F34"/>
  </mergeCells>
  <phoneticPr fontId="1"/>
  <dataValidations count="1">
    <dataValidation type="list" allowBlank="1" showInputMessage="1" showErrorMessage="1" sqref="F18:F27 F35:F44" xr:uid="{59C00CE7-E4C3-4041-9857-07C76AF8CA6E}">
      <formula1>"含まれている,含まれていない"</formula1>
    </dataValidation>
  </dataValidations>
  <pageMargins left="0.70866141732283472" right="0.70866141732283472" top="0.74803149606299213" bottom="0.74803149606299213" header="0.31496062992125984" footer="0.31496062992125984"/>
  <pageSetup paperSize="9" scale="8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79998168889431442"/>
  </sheetPr>
  <dimension ref="A1:P50"/>
  <sheetViews>
    <sheetView showGridLines="0" workbookViewId="0"/>
  </sheetViews>
  <sheetFormatPr defaultRowHeight="13" x14ac:dyDescent="0.2"/>
  <cols>
    <col min="1" max="2" width="12.6328125" customWidth="1"/>
    <col min="3" max="3" width="7.08984375" customWidth="1"/>
    <col min="4" max="4" width="6.08984375" bestFit="1" customWidth="1"/>
    <col min="6" max="6" width="3.36328125" customWidth="1"/>
    <col min="7" max="7" width="18.6328125" bestFit="1" customWidth="1"/>
    <col min="8" max="9" width="11.08984375" customWidth="1"/>
    <col min="10" max="10" width="3.36328125" customWidth="1"/>
    <col min="11" max="11" width="72.6328125" customWidth="1"/>
    <col min="13" max="13" width="18.36328125" customWidth="1"/>
    <col min="16" max="16" width="74.36328125" customWidth="1"/>
  </cols>
  <sheetData>
    <row r="1" spans="1:13" s="37" customFormat="1" ht="16.5" x14ac:dyDescent="0.2">
      <c r="A1" s="37" t="s">
        <v>165</v>
      </c>
    </row>
    <row r="2" spans="1:13" s="84" customFormat="1" ht="16.5" x14ac:dyDescent="0.2">
      <c r="I2" s="36" t="s">
        <v>67</v>
      </c>
      <c r="J2"/>
    </row>
    <row r="3" spans="1:13" s="84" customFormat="1" ht="16.5" x14ac:dyDescent="0.2">
      <c r="I3" s="6"/>
      <c r="J3" t="s">
        <v>68</v>
      </c>
    </row>
    <row r="4" spans="1:13" s="84" customFormat="1" ht="16.5" x14ac:dyDescent="0.2">
      <c r="I4" s="14"/>
      <c r="J4" t="s">
        <v>69</v>
      </c>
    </row>
    <row r="5" spans="1:13" s="84" customFormat="1" ht="16.5" x14ac:dyDescent="0.2">
      <c r="I5" s="5"/>
      <c r="J5" t="s">
        <v>70</v>
      </c>
    </row>
    <row r="6" spans="1:13" s="84" customFormat="1" ht="6" customHeight="1" x14ac:dyDescent="0.2"/>
    <row r="7" spans="1:13" s="15" customFormat="1" x14ac:dyDescent="0.2">
      <c r="A7" s="15" t="s">
        <v>34</v>
      </c>
    </row>
    <row r="8" spans="1:13" s="16" customFormat="1" x14ac:dyDescent="0.2">
      <c r="A8" s="16" t="s">
        <v>167</v>
      </c>
    </row>
    <row r="9" spans="1:13" x14ac:dyDescent="0.2">
      <c r="A9" s="7" t="s">
        <v>166</v>
      </c>
      <c r="B9" s="9"/>
      <c r="C9" s="9"/>
      <c r="D9" s="8" t="s">
        <v>21</v>
      </c>
      <c r="E9" s="28">
        <f>A_引渡価格!$E$29</f>
        <v>0</v>
      </c>
      <c r="I9" s="47"/>
      <c r="M9" s="31"/>
    </row>
    <row r="10" spans="1:13" s="16" customFormat="1" x14ac:dyDescent="0.2">
      <c r="A10" s="18"/>
      <c r="B10" s="18"/>
      <c r="C10" s="18"/>
      <c r="D10" s="18"/>
      <c r="E10" s="39"/>
      <c r="M10" s="49"/>
    </row>
    <row r="11" spans="1:13" s="16" customFormat="1" x14ac:dyDescent="0.2">
      <c r="A11" s="22" t="s">
        <v>260</v>
      </c>
      <c r="B11" s="22"/>
      <c r="C11" s="22"/>
      <c r="D11" s="22"/>
      <c r="E11" s="40"/>
    </row>
    <row r="12" spans="1:13" x14ac:dyDescent="0.2">
      <c r="A12" s="7" t="s">
        <v>172</v>
      </c>
      <c r="B12" s="9"/>
      <c r="C12" s="9"/>
      <c r="D12" s="8" t="s">
        <v>21</v>
      </c>
      <c r="E12" s="29">
        <f>I12*I13</f>
        <v>0</v>
      </c>
      <c r="F12" s="13" t="s">
        <v>41</v>
      </c>
      <c r="G12" s="7" t="s">
        <v>254</v>
      </c>
      <c r="H12" s="8" t="s">
        <v>59</v>
      </c>
      <c r="I12" s="27"/>
      <c r="J12" s="11"/>
      <c r="K12" t="s">
        <v>342</v>
      </c>
    </row>
    <row r="13" spans="1:13" x14ac:dyDescent="0.2">
      <c r="A13" s="17"/>
      <c r="B13" s="17"/>
      <c r="C13" s="17"/>
      <c r="D13" s="17"/>
      <c r="E13" s="18"/>
      <c r="F13" s="13"/>
      <c r="G13" s="7" t="s">
        <v>169</v>
      </c>
      <c r="H13" s="8" t="s">
        <v>60</v>
      </c>
      <c r="I13" s="27"/>
      <c r="J13" s="11"/>
      <c r="K13" t="s">
        <v>343</v>
      </c>
    </row>
    <row r="14" spans="1:13" x14ac:dyDescent="0.2">
      <c r="A14" s="21"/>
      <c r="B14" s="21"/>
      <c r="C14" s="21"/>
      <c r="D14" s="21"/>
      <c r="E14" s="22"/>
      <c r="F14" s="42"/>
      <c r="G14" s="9"/>
      <c r="H14" s="9"/>
      <c r="I14" s="41"/>
      <c r="J14" s="11"/>
    </row>
    <row r="15" spans="1:13" x14ac:dyDescent="0.2">
      <c r="A15" s="7" t="s">
        <v>173</v>
      </c>
      <c r="B15" s="9"/>
      <c r="C15" s="9"/>
      <c r="D15" s="8" t="s">
        <v>21</v>
      </c>
      <c r="E15" s="29">
        <f>I15*I16</f>
        <v>0</v>
      </c>
      <c r="F15" s="13" t="s">
        <v>41</v>
      </c>
      <c r="G15" s="7" t="s">
        <v>255</v>
      </c>
      <c r="H15" s="8" t="s">
        <v>59</v>
      </c>
      <c r="I15" s="27"/>
      <c r="J15" s="11"/>
      <c r="K15" t="s">
        <v>344</v>
      </c>
    </row>
    <row r="16" spans="1:13" x14ac:dyDescent="0.2">
      <c r="A16" s="17"/>
      <c r="B16" s="17"/>
      <c r="C16" s="17"/>
      <c r="D16" s="17"/>
      <c r="E16" s="18"/>
      <c r="F16" s="13"/>
      <c r="G16" s="7" t="s">
        <v>170</v>
      </c>
      <c r="H16" s="8" t="s">
        <v>60</v>
      </c>
      <c r="I16" s="27"/>
      <c r="J16" s="11"/>
      <c r="K16" t="s">
        <v>345</v>
      </c>
    </row>
    <row r="17" spans="1:11" s="16" customFormat="1" x14ac:dyDescent="0.2">
      <c r="A17" s="22"/>
      <c r="B17" s="22"/>
      <c r="C17" s="22"/>
      <c r="D17" s="22"/>
      <c r="E17" s="40"/>
    </row>
    <row r="18" spans="1:11" x14ac:dyDescent="0.2">
      <c r="A18" s="7" t="s">
        <v>174</v>
      </c>
      <c r="B18" s="9"/>
      <c r="C18" s="9"/>
      <c r="D18" s="8" t="s">
        <v>21</v>
      </c>
      <c r="E18" s="29">
        <f>I18*I19</f>
        <v>0</v>
      </c>
      <c r="F18" s="13" t="s">
        <v>41</v>
      </c>
      <c r="G18" s="7" t="s">
        <v>256</v>
      </c>
      <c r="H18" s="8" t="s">
        <v>59</v>
      </c>
      <c r="I18" s="27"/>
      <c r="J18" s="11"/>
      <c r="K18" t="s">
        <v>346</v>
      </c>
    </row>
    <row r="19" spans="1:11" x14ac:dyDescent="0.2">
      <c r="A19" s="17"/>
      <c r="B19" s="17"/>
      <c r="C19" s="17"/>
      <c r="D19" s="17"/>
      <c r="E19" s="18"/>
      <c r="F19" s="13"/>
      <c r="G19" s="7" t="s">
        <v>171</v>
      </c>
      <c r="H19" s="8" t="s">
        <v>60</v>
      </c>
      <c r="I19" s="27"/>
      <c r="J19" s="11"/>
      <c r="K19" t="s">
        <v>347</v>
      </c>
    </row>
    <row r="20" spans="1:11" s="16" customFormat="1" x14ac:dyDescent="0.2">
      <c r="A20" s="22"/>
      <c r="B20" s="22"/>
      <c r="C20" s="22"/>
      <c r="D20" s="22"/>
      <c r="E20" s="40"/>
    </row>
    <row r="21" spans="1:11" x14ac:dyDescent="0.2">
      <c r="A21" s="7" t="s">
        <v>203</v>
      </c>
      <c r="B21" s="9"/>
      <c r="C21" s="9"/>
      <c r="D21" s="8" t="s">
        <v>21</v>
      </c>
      <c r="E21" s="29">
        <f>I21*I22</f>
        <v>0</v>
      </c>
      <c r="F21" s="13" t="s">
        <v>41</v>
      </c>
      <c r="G21" s="7" t="s">
        <v>257</v>
      </c>
      <c r="H21" s="8" t="s">
        <v>59</v>
      </c>
      <c r="I21" s="27"/>
      <c r="J21" s="11"/>
      <c r="K21" t="s">
        <v>348</v>
      </c>
    </row>
    <row r="22" spans="1:11" x14ac:dyDescent="0.2">
      <c r="A22" s="17"/>
      <c r="B22" s="17"/>
      <c r="C22" s="17"/>
      <c r="D22" s="17"/>
      <c r="E22" s="18"/>
      <c r="F22" s="13"/>
      <c r="G22" s="7" t="s">
        <v>204</v>
      </c>
      <c r="H22" s="8" t="s">
        <v>60</v>
      </c>
      <c r="I22" s="27"/>
      <c r="J22" s="11"/>
      <c r="K22" t="s">
        <v>349</v>
      </c>
    </row>
    <row r="23" spans="1:11" x14ac:dyDescent="0.2">
      <c r="A23" s="10"/>
      <c r="B23" s="10"/>
      <c r="C23" s="10"/>
      <c r="D23" s="10"/>
      <c r="E23" s="11"/>
      <c r="F23" s="13"/>
      <c r="G23" s="18"/>
      <c r="H23" s="18"/>
      <c r="I23" s="39"/>
      <c r="J23" s="11"/>
    </row>
    <row r="24" spans="1:11" x14ac:dyDescent="0.2">
      <c r="A24" s="7" t="s">
        <v>205</v>
      </c>
      <c r="B24" s="9"/>
      <c r="C24" s="9"/>
      <c r="D24" s="8" t="s">
        <v>21</v>
      </c>
      <c r="E24" s="29">
        <f>I24*I25</f>
        <v>0</v>
      </c>
      <c r="F24" s="13" t="s">
        <v>41</v>
      </c>
      <c r="G24" s="7" t="s">
        <v>258</v>
      </c>
      <c r="H24" s="8" t="s">
        <v>59</v>
      </c>
      <c r="I24" s="27"/>
      <c r="J24" s="11"/>
      <c r="K24" t="s">
        <v>350</v>
      </c>
    </row>
    <row r="25" spans="1:11" x14ac:dyDescent="0.2">
      <c r="A25" s="17"/>
      <c r="B25" s="17"/>
      <c r="C25" s="17"/>
      <c r="D25" s="17"/>
      <c r="E25" s="18"/>
      <c r="F25" s="13"/>
      <c r="G25" s="7" t="s">
        <v>58</v>
      </c>
      <c r="H25" s="8" t="s">
        <v>60</v>
      </c>
      <c r="I25" s="27"/>
      <c r="J25" s="11"/>
      <c r="K25" t="s">
        <v>351</v>
      </c>
    </row>
    <row r="26" spans="1:11" x14ac:dyDescent="0.2">
      <c r="A26" s="10"/>
      <c r="B26" s="10"/>
      <c r="C26" s="10"/>
      <c r="D26" s="10"/>
      <c r="E26" s="11"/>
      <c r="F26" s="13"/>
      <c r="G26" s="18"/>
      <c r="H26" s="18"/>
      <c r="I26" s="39"/>
      <c r="J26" s="11"/>
      <c r="K26" t="s">
        <v>264</v>
      </c>
    </row>
    <row r="27" spans="1:11" x14ac:dyDescent="0.2">
      <c r="A27" s="10"/>
      <c r="B27" s="10"/>
      <c r="C27" s="10"/>
      <c r="D27" s="10"/>
      <c r="E27" s="11"/>
      <c r="F27" s="13"/>
      <c r="G27" s="11"/>
      <c r="H27" s="11"/>
      <c r="I27" s="43"/>
      <c r="J27" s="11"/>
      <c r="K27" t="s">
        <v>265</v>
      </c>
    </row>
    <row r="28" spans="1:11" ht="13" customHeight="1" x14ac:dyDescent="0.2">
      <c r="A28" s="21" t="s">
        <v>168</v>
      </c>
      <c r="B28" s="21"/>
      <c r="C28" s="21"/>
      <c r="D28" s="21"/>
      <c r="E28" s="22"/>
      <c r="F28" s="42"/>
      <c r="J28" s="11"/>
    </row>
    <row r="29" spans="1:11" ht="13.5" customHeight="1" x14ac:dyDescent="0.2">
      <c r="A29" s="7" t="s">
        <v>206</v>
      </c>
      <c r="B29" s="9"/>
      <c r="C29" s="9"/>
      <c r="D29" s="8" t="s">
        <v>21</v>
      </c>
      <c r="E29" s="29">
        <f>SUMPRODUCT(H32:H37,I32:I37)</f>
        <v>0</v>
      </c>
      <c r="F29" s="13"/>
      <c r="H29" s="91" t="s">
        <v>259</v>
      </c>
      <c r="I29" s="91" t="s">
        <v>74</v>
      </c>
      <c r="J29" s="11"/>
      <c r="K29" t="s">
        <v>352</v>
      </c>
    </row>
    <row r="30" spans="1:11" ht="13.5" customHeight="1" x14ac:dyDescent="0.2">
      <c r="A30" s="13"/>
      <c r="B30" s="13"/>
      <c r="C30" s="13"/>
      <c r="D30" s="13"/>
      <c r="E30" s="13"/>
      <c r="F30" s="13"/>
      <c r="H30" s="92"/>
      <c r="I30" s="92"/>
      <c r="J30" s="11"/>
      <c r="K30" t="s">
        <v>353</v>
      </c>
    </row>
    <row r="31" spans="1:11" x14ac:dyDescent="0.2">
      <c r="A31" s="10"/>
      <c r="B31" s="10"/>
      <c r="C31" s="10"/>
      <c r="D31" s="10"/>
      <c r="E31" s="11"/>
      <c r="F31" s="13"/>
      <c r="H31" s="4" t="s">
        <v>59</v>
      </c>
      <c r="I31" s="4" t="s">
        <v>60</v>
      </c>
      <c r="K31" t="s">
        <v>161</v>
      </c>
    </row>
    <row r="32" spans="1:11" x14ac:dyDescent="0.2">
      <c r="A32" s="10"/>
      <c r="B32" s="10"/>
      <c r="C32" s="10"/>
      <c r="D32" s="10"/>
      <c r="E32" s="11"/>
      <c r="H32" s="27"/>
      <c r="I32" s="77"/>
      <c r="K32" t="s">
        <v>325</v>
      </c>
    </row>
    <row r="33" spans="1:16" x14ac:dyDescent="0.2">
      <c r="A33" s="10"/>
      <c r="B33" s="10"/>
      <c r="C33" s="10"/>
      <c r="D33" s="10"/>
      <c r="E33" s="11"/>
      <c r="F33" s="13"/>
      <c r="H33" s="27"/>
      <c r="I33" s="77"/>
    </row>
    <row r="34" spans="1:16" x14ac:dyDescent="0.2">
      <c r="A34" s="10"/>
      <c r="B34" s="10"/>
      <c r="C34" s="10"/>
      <c r="D34" s="10"/>
      <c r="E34" s="11"/>
      <c r="F34" s="13"/>
      <c r="H34" s="27"/>
      <c r="I34" s="77"/>
    </row>
    <row r="35" spans="1:16" x14ac:dyDescent="0.2">
      <c r="A35" s="10"/>
      <c r="B35" s="10"/>
      <c r="C35" s="10"/>
      <c r="D35" s="10"/>
      <c r="E35" s="11"/>
      <c r="F35" s="13"/>
      <c r="H35" s="27"/>
      <c r="I35" s="77"/>
    </row>
    <row r="36" spans="1:16" x14ac:dyDescent="0.2">
      <c r="A36" s="10"/>
      <c r="B36" s="10"/>
      <c r="C36" s="10"/>
      <c r="D36" s="10"/>
      <c r="E36" s="11"/>
      <c r="F36" s="13"/>
      <c r="H36" s="27"/>
      <c r="I36" s="77"/>
    </row>
    <row r="37" spans="1:16" x14ac:dyDescent="0.2">
      <c r="A37" s="21" t="s">
        <v>224</v>
      </c>
      <c r="B37" s="21"/>
      <c r="C37" s="21"/>
      <c r="D37" s="21"/>
      <c r="E37" s="22"/>
      <c r="F37" s="13"/>
      <c r="G37" s="10"/>
      <c r="H37" s="10"/>
    </row>
    <row r="38" spans="1:16" x14ac:dyDescent="0.2">
      <c r="A38" s="7" t="s">
        <v>207</v>
      </c>
      <c r="B38" s="9"/>
      <c r="C38" s="9"/>
      <c r="D38" s="8" t="s">
        <v>21</v>
      </c>
      <c r="E38" s="28">
        <f>SUM(E9,E12,E15,E18,E21,E24,E29)</f>
        <v>0</v>
      </c>
      <c r="K38" t="s">
        <v>208</v>
      </c>
    </row>
    <row r="39" spans="1:16" s="16" customFormat="1" x14ac:dyDescent="0.2">
      <c r="A39" s="11"/>
      <c r="B39" s="11"/>
      <c r="C39" s="11"/>
      <c r="D39" s="11"/>
      <c r="E39" s="43"/>
    </row>
    <row r="40" spans="1:16" x14ac:dyDescent="0.2">
      <c r="G40" s="48" t="s">
        <v>268</v>
      </c>
      <c r="H40" s="48"/>
      <c r="I40" s="48"/>
      <c r="J40" s="48"/>
      <c r="K40" s="48"/>
    </row>
    <row r="41" spans="1:16" x14ac:dyDescent="0.2">
      <c r="G41" s="53" t="s">
        <v>269</v>
      </c>
      <c r="H41" s="51" t="s">
        <v>270</v>
      </c>
      <c r="I41" s="81">
        <f>SUM('1_ボックス回収:8_対面回収'!C10)/1000</f>
        <v>0</v>
      </c>
      <c r="J41" s="48"/>
      <c r="K41" s="48"/>
    </row>
    <row r="42" spans="1:16" ht="13" customHeight="1" x14ac:dyDescent="0.2"/>
    <row r="43" spans="1:16" ht="13" customHeight="1" x14ac:dyDescent="0.2">
      <c r="M43" s="38" t="s">
        <v>267</v>
      </c>
      <c r="N43" s="38"/>
      <c r="O43" s="38"/>
      <c r="P43" s="38"/>
    </row>
    <row r="44" spans="1:16" ht="13" customHeight="1" x14ac:dyDescent="0.2">
      <c r="M44" s="48" t="s">
        <v>164</v>
      </c>
      <c r="N44" s="48"/>
      <c r="O44" s="48"/>
      <c r="P44" s="48"/>
    </row>
    <row r="45" spans="1:16" ht="13" customHeight="1" x14ac:dyDescent="0.2">
      <c r="M45" s="48"/>
      <c r="N45" s="48"/>
      <c r="O45" s="48"/>
      <c r="P45" s="48"/>
    </row>
    <row r="46" spans="1:16" x14ac:dyDescent="0.2">
      <c r="M46" s="33" t="s">
        <v>63</v>
      </c>
      <c r="N46" s="33" t="s">
        <v>64</v>
      </c>
      <c r="O46" s="33" t="s">
        <v>18</v>
      </c>
      <c r="P46" s="33" t="s">
        <v>65</v>
      </c>
    </row>
    <row r="47" spans="1:16" ht="45" customHeight="1" x14ac:dyDescent="0.2">
      <c r="M47" s="55" t="s">
        <v>170</v>
      </c>
      <c r="N47" s="56" t="s">
        <v>60</v>
      </c>
      <c r="O47" s="57">
        <v>36000</v>
      </c>
      <c r="P47" s="58" t="s">
        <v>66</v>
      </c>
    </row>
    <row r="48" spans="1:16" ht="45" customHeight="1" x14ac:dyDescent="0.2">
      <c r="M48" s="55" t="s">
        <v>171</v>
      </c>
      <c r="N48" s="56" t="s">
        <v>60</v>
      </c>
      <c r="O48" s="57">
        <v>23000</v>
      </c>
      <c r="P48" s="58" t="s">
        <v>66</v>
      </c>
    </row>
    <row r="49" spans="13:16" ht="45" customHeight="1" x14ac:dyDescent="0.2">
      <c r="M49" s="55" t="s">
        <v>58</v>
      </c>
      <c r="N49" s="56" t="s">
        <v>60</v>
      </c>
      <c r="O49" s="57">
        <v>47000</v>
      </c>
      <c r="P49" s="58" t="s">
        <v>66</v>
      </c>
    </row>
    <row r="50" spans="13:16" ht="45" customHeight="1" x14ac:dyDescent="0.2">
      <c r="M50" s="55" t="s">
        <v>62</v>
      </c>
      <c r="N50" s="56" t="s">
        <v>60</v>
      </c>
      <c r="O50" s="57">
        <v>500</v>
      </c>
      <c r="P50" s="58" t="s">
        <v>66</v>
      </c>
    </row>
  </sheetData>
  <mergeCells count="2">
    <mergeCell ref="H29:H30"/>
    <mergeCell ref="I29:I30"/>
  </mergeCells>
  <phoneticPr fontId="1"/>
  <pageMargins left="0.70866141732283472" right="0.70866141732283472" top="0.74803149606299213" bottom="0.74803149606299213" header="0.31496062992125984" footer="0.31496062992125984"/>
  <pageSetup paperSize="9" scale="8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14999847407452621"/>
  </sheetPr>
  <dimension ref="A1:N48"/>
  <sheetViews>
    <sheetView showGridLines="0" workbookViewId="0"/>
  </sheetViews>
  <sheetFormatPr defaultRowHeight="13" x14ac:dyDescent="0.2"/>
  <cols>
    <col min="1" max="1" width="15.6328125" customWidth="1"/>
    <col min="4" max="4" width="3.36328125" bestFit="1" customWidth="1"/>
    <col min="5" max="5" width="45.90625" bestFit="1" customWidth="1"/>
    <col min="8" max="8" width="3.36328125" customWidth="1"/>
    <col min="9" max="9" width="71.7265625" customWidth="1"/>
    <col min="11" max="11" width="16.6328125" customWidth="1"/>
    <col min="12" max="12" width="10.08984375" customWidth="1"/>
    <col min="13" max="13" width="10.453125" customWidth="1"/>
    <col min="14" max="14" width="58.453125" customWidth="1"/>
  </cols>
  <sheetData>
    <row r="1" spans="1:11" s="35" customFormat="1" ht="16.5" x14ac:dyDescent="0.2">
      <c r="A1" s="37" t="s">
        <v>8</v>
      </c>
      <c r="B1" s="38"/>
      <c r="C1" s="38"/>
      <c r="D1" s="38"/>
      <c r="E1" s="38"/>
      <c r="F1" s="38"/>
      <c r="G1" s="38"/>
      <c r="H1" s="38"/>
      <c r="I1" s="38"/>
    </row>
    <row r="2" spans="1:11" s="86" customFormat="1" ht="16.5" x14ac:dyDescent="0.2">
      <c r="A2" s="84"/>
      <c r="B2" s="85"/>
      <c r="C2" s="85"/>
      <c r="D2" s="85"/>
      <c r="E2" s="85"/>
      <c r="F2" s="85"/>
      <c r="G2" s="36" t="s">
        <v>67</v>
      </c>
      <c r="H2"/>
      <c r="I2" s="85"/>
    </row>
    <row r="3" spans="1:11" s="86" customFormat="1" ht="16.5" x14ac:dyDescent="0.2">
      <c r="A3" s="84"/>
      <c r="B3" s="85"/>
      <c r="C3" s="85"/>
      <c r="D3" s="85"/>
      <c r="E3" s="85"/>
      <c r="G3" s="6"/>
      <c r="H3" t="s">
        <v>68</v>
      </c>
      <c r="I3" s="85"/>
    </row>
    <row r="4" spans="1:11" s="86" customFormat="1" ht="16.5" x14ac:dyDescent="0.2">
      <c r="A4" s="84"/>
      <c r="B4" s="85"/>
      <c r="C4" s="85"/>
      <c r="D4" s="85"/>
      <c r="E4" s="85"/>
      <c r="G4" s="14"/>
      <c r="H4" t="s">
        <v>69</v>
      </c>
      <c r="I4" s="85"/>
    </row>
    <row r="5" spans="1:11" s="86" customFormat="1" ht="16.5" x14ac:dyDescent="0.2">
      <c r="A5" s="84"/>
      <c r="B5" s="85"/>
      <c r="C5" s="85"/>
      <c r="D5" s="85"/>
      <c r="E5" s="85"/>
      <c r="G5" s="5"/>
      <c r="H5" t="s">
        <v>70</v>
      </c>
      <c r="I5" s="85"/>
    </row>
    <row r="6" spans="1:11" s="86" customFormat="1" ht="6" customHeight="1" x14ac:dyDescent="0.2">
      <c r="A6" s="84"/>
      <c r="B6" s="85"/>
      <c r="C6" s="85"/>
      <c r="D6" s="85"/>
      <c r="E6" s="85"/>
      <c r="H6"/>
      <c r="I6" s="85"/>
    </row>
    <row r="7" spans="1:11" x14ac:dyDescent="0.2">
      <c r="A7" s="15" t="s">
        <v>10</v>
      </c>
      <c r="B7" s="15"/>
      <c r="C7" s="15"/>
      <c r="D7" s="15"/>
      <c r="E7" s="15"/>
      <c r="F7" s="15"/>
      <c r="G7" s="15"/>
      <c r="H7" s="15"/>
      <c r="I7" s="15"/>
    </row>
    <row r="8" spans="1:11" x14ac:dyDescent="0.2">
      <c r="A8" t="s">
        <v>9</v>
      </c>
      <c r="K8" s="31"/>
    </row>
    <row r="9" spans="1:11" x14ac:dyDescent="0.2">
      <c r="A9" t="s">
        <v>43</v>
      </c>
    </row>
    <row r="10" spans="1:11" x14ac:dyDescent="0.2">
      <c r="A10" s="7" t="s">
        <v>11</v>
      </c>
      <c r="B10" s="8" t="s">
        <v>12</v>
      </c>
      <c r="C10" s="27"/>
      <c r="I10" t="s">
        <v>354</v>
      </c>
    </row>
    <row r="12" spans="1:11" x14ac:dyDescent="0.2">
      <c r="A12" s="15" t="s">
        <v>15</v>
      </c>
      <c r="B12" s="15"/>
      <c r="C12" s="15"/>
      <c r="D12" s="15"/>
      <c r="E12" s="15"/>
      <c r="F12" s="15"/>
      <c r="G12" s="15"/>
      <c r="H12" s="15"/>
      <c r="I12" s="15"/>
    </row>
    <row r="13" spans="1:11" x14ac:dyDescent="0.2">
      <c r="A13" t="s">
        <v>14</v>
      </c>
    </row>
    <row r="14" spans="1:11" x14ac:dyDescent="0.2">
      <c r="A14" t="s">
        <v>42</v>
      </c>
    </row>
    <row r="15" spans="1:11" x14ac:dyDescent="0.2">
      <c r="A15" s="12" t="s">
        <v>36</v>
      </c>
      <c r="B15" s="8" t="s">
        <v>21</v>
      </c>
      <c r="C15" s="29" t="str">
        <f>IFERROR(G15*G16/G17,"")</f>
        <v/>
      </c>
      <c r="D15" s="13" t="s">
        <v>41</v>
      </c>
      <c r="E15" s="7" t="s">
        <v>16</v>
      </c>
      <c r="F15" s="8" t="s">
        <v>17</v>
      </c>
      <c r="G15" s="27"/>
      <c r="I15" t="s">
        <v>355</v>
      </c>
    </row>
    <row r="16" spans="1:11" x14ac:dyDescent="0.2">
      <c r="E16" s="7" t="s">
        <v>18</v>
      </c>
      <c r="F16" s="8" t="s">
        <v>19</v>
      </c>
      <c r="G16" s="27"/>
      <c r="I16" t="s">
        <v>356</v>
      </c>
    </row>
    <row r="17" spans="1:9" x14ac:dyDescent="0.2">
      <c r="E17" s="7" t="s">
        <v>71</v>
      </c>
      <c r="F17" s="8" t="s">
        <v>72</v>
      </c>
      <c r="G17" s="27"/>
      <c r="I17" t="s">
        <v>162</v>
      </c>
    </row>
    <row r="18" spans="1:9" x14ac:dyDescent="0.2">
      <c r="I18" t="s">
        <v>357</v>
      </c>
    </row>
    <row r="19" spans="1:9" x14ac:dyDescent="0.2">
      <c r="A19" t="s">
        <v>177</v>
      </c>
    </row>
    <row r="20" spans="1:9" x14ac:dyDescent="0.2">
      <c r="A20" s="7" t="s">
        <v>20</v>
      </c>
      <c r="B20" s="8" t="s">
        <v>21</v>
      </c>
      <c r="C20" s="29">
        <f>G20*G21</f>
        <v>0</v>
      </c>
      <c r="D20" s="13" t="s">
        <v>41</v>
      </c>
      <c r="E20" s="7" t="s">
        <v>37</v>
      </c>
      <c r="F20" s="8" t="s">
        <v>38</v>
      </c>
      <c r="G20" s="27"/>
      <c r="I20" t="s">
        <v>358</v>
      </c>
    </row>
    <row r="21" spans="1:9" x14ac:dyDescent="0.2">
      <c r="E21" s="7" t="s">
        <v>18</v>
      </c>
      <c r="F21" s="8" t="s">
        <v>39</v>
      </c>
      <c r="G21" s="27"/>
      <c r="I21" t="s">
        <v>187</v>
      </c>
    </row>
    <row r="22" spans="1:9" x14ac:dyDescent="0.2">
      <c r="I22" t="s">
        <v>188</v>
      </c>
    </row>
    <row r="23" spans="1:9" x14ac:dyDescent="0.2">
      <c r="I23" s="26" t="s">
        <v>147</v>
      </c>
    </row>
    <row r="24" spans="1:9" x14ac:dyDescent="0.2">
      <c r="A24" t="s">
        <v>179</v>
      </c>
      <c r="I24" s="26" t="s">
        <v>232</v>
      </c>
    </row>
    <row r="25" spans="1:9" x14ac:dyDescent="0.2">
      <c r="A25" s="7" t="s">
        <v>20</v>
      </c>
      <c r="B25" s="8" t="s">
        <v>21</v>
      </c>
      <c r="C25" s="29">
        <f>G25*G26</f>
        <v>0</v>
      </c>
      <c r="D25" s="13" t="s">
        <v>41</v>
      </c>
      <c r="E25" s="7" t="s">
        <v>37</v>
      </c>
      <c r="F25" s="8" t="s">
        <v>38</v>
      </c>
      <c r="G25" s="27"/>
      <c r="I25" t="s">
        <v>359</v>
      </c>
    </row>
    <row r="26" spans="1:9" x14ac:dyDescent="0.2">
      <c r="E26" s="7" t="s">
        <v>18</v>
      </c>
      <c r="F26" s="8" t="s">
        <v>39</v>
      </c>
      <c r="G26" s="27"/>
      <c r="I26" t="s">
        <v>360</v>
      </c>
    </row>
    <row r="27" spans="1:9" x14ac:dyDescent="0.2">
      <c r="I27" t="s">
        <v>361</v>
      </c>
    </row>
    <row r="28" spans="1:9" x14ac:dyDescent="0.2">
      <c r="I28" s="26" t="s">
        <v>186</v>
      </c>
    </row>
    <row r="29" spans="1:9" x14ac:dyDescent="0.2">
      <c r="A29" t="s">
        <v>180</v>
      </c>
      <c r="I29" s="26" t="s">
        <v>232</v>
      </c>
    </row>
    <row r="30" spans="1:9" x14ac:dyDescent="0.2">
      <c r="A30" s="7" t="s">
        <v>22</v>
      </c>
      <c r="B30" s="8" t="s">
        <v>21</v>
      </c>
      <c r="C30" s="29">
        <f>G30*G31</f>
        <v>0</v>
      </c>
      <c r="D30" s="13" t="s">
        <v>41</v>
      </c>
      <c r="E30" s="7" t="s">
        <v>40</v>
      </c>
      <c r="F30" s="8" t="s">
        <v>216</v>
      </c>
      <c r="G30" s="27"/>
      <c r="I30" t="s">
        <v>362</v>
      </c>
    </row>
    <row r="31" spans="1:9" x14ac:dyDescent="0.2">
      <c r="E31" s="7" t="s">
        <v>18</v>
      </c>
      <c r="F31" s="51" t="s">
        <v>217</v>
      </c>
      <c r="G31" s="27"/>
      <c r="I31" t="s">
        <v>363</v>
      </c>
    </row>
    <row r="32" spans="1:9" x14ac:dyDescent="0.2">
      <c r="I32" t="s">
        <v>219</v>
      </c>
    </row>
    <row r="33" spans="1:14" x14ac:dyDescent="0.2">
      <c r="E33" s="48" t="s">
        <v>300</v>
      </c>
      <c r="F33" s="48"/>
      <c r="G33" s="48"/>
      <c r="I33" s="48" t="s">
        <v>364</v>
      </c>
    </row>
    <row r="34" spans="1:14" x14ac:dyDescent="0.2">
      <c r="E34" s="53" t="s">
        <v>273</v>
      </c>
      <c r="F34" s="51" t="s">
        <v>96</v>
      </c>
      <c r="G34" s="54"/>
      <c r="I34" s="48" t="s">
        <v>365</v>
      </c>
    </row>
    <row r="35" spans="1:14" x14ac:dyDescent="0.2">
      <c r="E35" s="53" t="s">
        <v>335</v>
      </c>
      <c r="F35" s="51" t="s">
        <v>272</v>
      </c>
      <c r="G35" s="63"/>
      <c r="I35" t="s">
        <v>366</v>
      </c>
    </row>
    <row r="36" spans="1:14" x14ac:dyDescent="0.2">
      <c r="E36" s="53" t="s">
        <v>18</v>
      </c>
      <c r="F36" s="51" t="s">
        <v>217</v>
      </c>
      <c r="G36" s="29">
        <f>G34*G35</f>
        <v>0</v>
      </c>
      <c r="I36" s="31"/>
    </row>
    <row r="37" spans="1:14" x14ac:dyDescent="0.2">
      <c r="E37" s="59"/>
      <c r="F37" s="59"/>
      <c r="I37" s="31"/>
    </row>
    <row r="38" spans="1:14" x14ac:dyDescent="0.2">
      <c r="A38" t="s">
        <v>181</v>
      </c>
      <c r="I38" s="47" t="s">
        <v>367</v>
      </c>
    </row>
    <row r="39" spans="1:14" x14ac:dyDescent="0.2">
      <c r="A39" s="46"/>
      <c r="B39" s="8" t="s">
        <v>21</v>
      </c>
      <c r="C39" s="27"/>
      <c r="I39" s="48" t="s">
        <v>261</v>
      </c>
    </row>
    <row r="40" spans="1:14" x14ac:dyDescent="0.2">
      <c r="A40" s="46"/>
      <c r="B40" s="8" t="s">
        <v>21</v>
      </c>
      <c r="C40" s="27"/>
      <c r="I40" s="48" t="s">
        <v>262</v>
      </c>
    </row>
    <row r="41" spans="1:14" x14ac:dyDescent="0.2">
      <c r="A41" s="46"/>
      <c r="B41" s="8" t="s">
        <v>21</v>
      </c>
      <c r="C41" s="27"/>
      <c r="I41" s="48" t="s">
        <v>368</v>
      </c>
    </row>
    <row r="42" spans="1:14" ht="13" customHeight="1" x14ac:dyDescent="0.2">
      <c r="A42" s="46"/>
      <c r="B42" s="8" t="s">
        <v>21</v>
      </c>
      <c r="C42" s="27"/>
      <c r="K42" s="38" t="s">
        <v>267</v>
      </c>
      <c r="L42" s="38"/>
      <c r="M42" s="38"/>
      <c r="N42" s="38"/>
    </row>
    <row r="43" spans="1:14" x14ac:dyDescent="0.2">
      <c r="A43" s="46"/>
      <c r="B43" s="8" t="s">
        <v>21</v>
      </c>
      <c r="C43" s="27"/>
      <c r="K43" s="48" t="s">
        <v>164</v>
      </c>
      <c r="L43" s="48"/>
      <c r="M43" s="48"/>
      <c r="N43" s="48"/>
    </row>
    <row r="44" spans="1:14" x14ac:dyDescent="0.2">
      <c r="K44" s="48"/>
      <c r="L44" s="48"/>
      <c r="M44" s="48"/>
      <c r="N44" s="48"/>
    </row>
    <row r="45" spans="1:14" x14ac:dyDescent="0.2">
      <c r="A45" t="s">
        <v>29</v>
      </c>
      <c r="K45" s="33" t="s">
        <v>63</v>
      </c>
      <c r="L45" s="33" t="s">
        <v>64</v>
      </c>
      <c r="M45" s="33" t="s">
        <v>18</v>
      </c>
      <c r="N45" s="33" t="s">
        <v>65</v>
      </c>
    </row>
    <row r="46" spans="1:14" x14ac:dyDescent="0.2">
      <c r="A46" s="7" t="s">
        <v>182</v>
      </c>
      <c r="B46" s="8" t="s">
        <v>21</v>
      </c>
      <c r="C46" s="28">
        <f>SUM(C15,C20,C25,C30,C39:C43)</f>
        <v>0</v>
      </c>
      <c r="I46" t="s">
        <v>185</v>
      </c>
      <c r="K46" s="55" t="s">
        <v>94</v>
      </c>
      <c r="L46" s="56" t="s">
        <v>19</v>
      </c>
      <c r="M46" s="60">
        <v>64000</v>
      </c>
      <c r="N46" s="61" t="s">
        <v>93</v>
      </c>
    </row>
    <row r="47" spans="1:14" x14ac:dyDescent="0.2">
      <c r="A47" s="7" t="s">
        <v>183</v>
      </c>
      <c r="B47" s="9" t="s">
        <v>30</v>
      </c>
      <c r="C47" s="28" t="str">
        <f>IFERROR(C46/C10,"")</f>
        <v/>
      </c>
      <c r="I47" t="s">
        <v>184</v>
      </c>
      <c r="K47" s="55" t="s">
        <v>95</v>
      </c>
      <c r="L47" s="56" t="s">
        <v>19</v>
      </c>
      <c r="M47" s="57">
        <v>88150</v>
      </c>
      <c r="N47" s="62" t="s">
        <v>92</v>
      </c>
    </row>
    <row r="48" spans="1:14" ht="52" x14ac:dyDescent="0.2">
      <c r="K48" s="55" t="s">
        <v>61</v>
      </c>
      <c r="L48" s="56" t="s">
        <v>96</v>
      </c>
      <c r="M48" s="57">
        <v>4020899.9999999995</v>
      </c>
      <c r="N48" s="58" t="s">
        <v>97</v>
      </c>
    </row>
  </sheetData>
  <phoneticPr fontId="1"/>
  <hyperlinks>
    <hyperlink ref="N47" r:id="rId1" xr:uid="{4DD4961F-D827-40C0-8270-0E970CB2B58F}"/>
    <hyperlink ref="N46" r:id="rId2" xr:uid="{E365113F-08EC-4344-84BC-F92944C7CC3B}"/>
  </hyperlinks>
  <pageMargins left="0.70866141732283472" right="0.70866141732283472" top="0.74803149606299213" bottom="0.74803149606299213" header="0.31496062992125984" footer="0.31496062992125984"/>
  <pageSetup paperSize="9" scale="90" orientation="landscape"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tint="-0.14999847407452621"/>
  </sheetPr>
  <dimension ref="A1:N50"/>
  <sheetViews>
    <sheetView showGridLines="0" workbookViewId="0"/>
  </sheetViews>
  <sheetFormatPr defaultRowHeight="13" x14ac:dyDescent="0.2"/>
  <cols>
    <col min="1" max="1" width="15.7265625" customWidth="1"/>
    <col min="4" max="4" width="3.36328125" customWidth="1"/>
    <col min="5" max="5" width="43.90625" customWidth="1"/>
    <col min="8" max="8" width="3.36328125" customWidth="1"/>
    <col min="9" max="9" width="74.08984375" customWidth="1"/>
    <col min="11" max="11" width="16.6328125" customWidth="1"/>
    <col min="12" max="12" width="10.08984375" customWidth="1"/>
    <col min="13" max="13" width="10.453125" customWidth="1"/>
    <col min="14" max="14" width="58.453125" customWidth="1"/>
  </cols>
  <sheetData>
    <row r="1" spans="1:11" s="37" customFormat="1" ht="16.5" x14ac:dyDescent="0.2">
      <c r="A1" s="37" t="s">
        <v>98</v>
      </c>
    </row>
    <row r="2" spans="1:11" s="84" customFormat="1" ht="16.5" x14ac:dyDescent="0.2">
      <c r="G2" s="36" t="s">
        <v>67</v>
      </c>
      <c r="H2"/>
    </row>
    <row r="3" spans="1:11" s="84" customFormat="1" ht="16.5" x14ac:dyDescent="0.2">
      <c r="G3" s="6"/>
      <c r="H3" t="s">
        <v>68</v>
      </c>
    </row>
    <row r="4" spans="1:11" s="84" customFormat="1" ht="16.5" x14ac:dyDescent="0.2">
      <c r="G4" s="14"/>
      <c r="H4" t="s">
        <v>69</v>
      </c>
    </row>
    <row r="5" spans="1:11" s="84" customFormat="1" ht="16.5" x14ac:dyDescent="0.2">
      <c r="G5" s="5"/>
      <c r="H5" t="s">
        <v>70</v>
      </c>
    </row>
    <row r="6" spans="1:11" s="84" customFormat="1" ht="6" customHeight="1" x14ac:dyDescent="0.2"/>
    <row r="7" spans="1:11" s="15" customFormat="1" x14ac:dyDescent="0.2">
      <c r="A7" s="15" t="s">
        <v>10</v>
      </c>
    </row>
    <row r="8" spans="1:11" x14ac:dyDescent="0.2">
      <c r="A8" t="s">
        <v>99</v>
      </c>
      <c r="K8" s="31"/>
    </row>
    <row r="9" spans="1:11" x14ac:dyDescent="0.2">
      <c r="A9" t="s">
        <v>100</v>
      </c>
    </row>
    <row r="10" spans="1:11" x14ac:dyDescent="0.2">
      <c r="A10" s="7" t="s">
        <v>101</v>
      </c>
      <c r="B10" s="8" t="s">
        <v>12</v>
      </c>
      <c r="C10" s="27"/>
      <c r="I10" t="s">
        <v>369</v>
      </c>
    </row>
    <row r="12" spans="1:11" s="15" customFormat="1" x14ac:dyDescent="0.2">
      <c r="A12" s="15" t="s">
        <v>102</v>
      </c>
    </row>
    <row r="13" spans="1:11" x14ac:dyDescent="0.2">
      <c r="A13" t="s">
        <v>103</v>
      </c>
    </row>
    <row r="14" spans="1:11" x14ac:dyDescent="0.2">
      <c r="A14" t="s">
        <v>105</v>
      </c>
    </row>
    <row r="15" spans="1:11" x14ac:dyDescent="0.2">
      <c r="A15" s="7" t="s">
        <v>27</v>
      </c>
      <c r="B15" s="8" t="s">
        <v>21</v>
      </c>
      <c r="C15" s="29" t="str">
        <f>IFERROR(SUM(G15:G19)/G20,"")</f>
        <v/>
      </c>
      <c r="D15" s="13" t="s">
        <v>41</v>
      </c>
      <c r="E15" s="46"/>
      <c r="F15" s="8" t="s">
        <v>21</v>
      </c>
      <c r="G15" s="27"/>
      <c r="I15" t="s">
        <v>355</v>
      </c>
    </row>
    <row r="16" spans="1:11" x14ac:dyDescent="0.2">
      <c r="A16" s="17"/>
      <c r="B16" s="17"/>
      <c r="C16" s="18"/>
      <c r="E16" s="46"/>
      <c r="F16" s="8" t="s">
        <v>21</v>
      </c>
      <c r="G16" s="27"/>
      <c r="I16" t="s">
        <v>370</v>
      </c>
    </row>
    <row r="17" spans="1:9" x14ac:dyDescent="0.2">
      <c r="A17" s="10"/>
      <c r="B17" s="10"/>
      <c r="C17" s="11"/>
      <c r="E17" s="46"/>
      <c r="F17" s="8" t="s">
        <v>21</v>
      </c>
      <c r="G17" s="27"/>
      <c r="I17" t="s">
        <v>371</v>
      </c>
    </row>
    <row r="18" spans="1:9" x14ac:dyDescent="0.2">
      <c r="A18" s="10"/>
      <c r="B18" s="10"/>
      <c r="C18" s="11"/>
      <c r="E18" s="46"/>
      <c r="F18" s="8" t="s">
        <v>21</v>
      </c>
      <c r="G18" s="27"/>
    </row>
    <row r="19" spans="1:9" x14ac:dyDescent="0.2">
      <c r="A19" s="10"/>
      <c r="B19" s="10"/>
      <c r="C19" s="11"/>
      <c r="E19" s="46"/>
      <c r="F19" s="8" t="s">
        <v>21</v>
      </c>
      <c r="G19" s="27"/>
    </row>
    <row r="20" spans="1:9" x14ac:dyDescent="0.2">
      <c r="A20" s="10"/>
      <c r="B20" s="10"/>
      <c r="C20" s="11"/>
      <c r="E20" s="7" t="s">
        <v>71</v>
      </c>
      <c r="F20" s="8" t="s">
        <v>72</v>
      </c>
      <c r="G20" s="27"/>
    </row>
    <row r="22" spans="1:9" x14ac:dyDescent="0.2">
      <c r="A22" t="s">
        <v>195</v>
      </c>
    </row>
    <row r="23" spans="1:9" x14ac:dyDescent="0.2">
      <c r="A23" s="7" t="s">
        <v>20</v>
      </c>
      <c r="B23" s="8" t="s">
        <v>21</v>
      </c>
      <c r="C23" s="29">
        <f>G23*G24</f>
        <v>0</v>
      </c>
      <c r="D23" s="13" t="s">
        <v>41</v>
      </c>
      <c r="E23" s="7" t="s">
        <v>37</v>
      </c>
      <c r="F23" s="8" t="s">
        <v>38</v>
      </c>
      <c r="G23" s="27"/>
      <c r="I23" t="s">
        <v>372</v>
      </c>
    </row>
    <row r="24" spans="1:9" x14ac:dyDescent="0.2">
      <c r="E24" s="7" t="s">
        <v>18</v>
      </c>
      <c r="F24" s="8" t="s">
        <v>39</v>
      </c>
      <c r="G24" s="27"/>
      <c r="I24" t="s">
        <v>373</v>
      </c>
    </row>
    <row r="25" spans="1:9" x14ac:dyDescent="0.2">
      <c r="E25" s="10"/>
      <c r="F25" s="10"/>
      <c r="G25" s="11"/>
      <c r="I25" t="s">
        <v>190</v>
      </c>
    </row>
    <row r="26" spans="1:9" x14ac:dyDescent="0.2">
      <c r="E26" s="10"/>
      <c r="F26" s="10"/>
      <c r="G26" s="11"/>
      <c r="I26" s="26" t="s">
        <v>223</v>
      </c>
    </row>
    <row r="27" spans="1:9" x14ac:dyDescent="0.2">
      <c r="A27" t="s">
        <v>179</v>
      </c>
      <c r="I27" s="26" t="s">
        <v>232</v>
      </c>
    </row>
    <row r="28" spans="1:9" x14ac:dyDescent="0.2">
      <c r="A28" s="7" t="s">
        <v>20</v>
      </c>
      <c r="B28" s="8" t="s">
        <v>21</v>
      </c>
      <c r="C28" s="29">
        <f>G28*G29</f>
        <v>0</v>
      </c>
      <c r="D28" s="13" t="s">
        <v>41</v>
      </c>
      <c r="E28" s="7" t="s">
        <v>37</v>
      </c>
      <c r="F28" s="8" t="s">
        <v>38</v>
      </c>
      <c r="G28" s="27"/>
      <c r="I28" t="s">
        <v>374</v>
      </c>
    </row>
    <row r="29" spans="1:9" x14ac:dyDescent="0.2">
      <c r="E29" s="7" t="s">
        <v>18</v>
      </c>
      <c r="F29" s="8" t="s">
        <v>39</v>
      </c>
      <c r="G29" s="27"/>
      <c r="I29" t="s">
        <v>375</v>
      </c>
    </row>
    <row r="30" spans="1:9" x14ac:dyDescent="0.2">
      <c r="I30" t="s">
        <v>376</v>
      </c>
    </row>
    <row r="31" spans="1:9" x14ac:dyDescent="0.2">
      <c r="I31" s="26" t="s">
        <v>186</v>
      </c>
    </row>
    <row r="32" spans="1:9" x14ac:dyDescent="0.2">
      <c r="A32" t="s">
        <v>220</v>
      </c>
      <c r="I32" s="26" t="s">
        <v>232</v>
      </c>
    </row>
    <row r="33" spans="1:14" x14ac:dyDescent="0.2">
      <c r="A33" s="7" t="s">
        <v>22</v>
      </c>
      <c r="B33" s="8" t="s">
        <v>21</v>
      </c>
      <c r="C33" s="29">
        <f>G33*G34</f>
        <v>0</v>
      </c>
      <c r="D33" s="13" t="s">
        <v>41</v>
      </c>
      <c r="E33" s="7" t="s">
        <v>40</v>
      </c>
      <c r="F33" s="8" t="s">
        <v>216</v>
      </c>
      <c r="G33" s="27"/>
      <c r="I33" t="s">
        <v>377</v>
      </c>
    </row>
    <row r="34" spans="1:14" x14ac:dyDescent="0.2">
      <c r="E34" s="7" t="s">
        <v>18</v>
      </c>
      <c r="F34" s="8" t="s">
        <v>217</v>
      </c>
      <c r="G34" s="27"/>
      <c r="I34" t="s">
        <v>378</v>
      </c>
    </row>
    <row r="35" spans="1:14" x14ac:dyDescent="0.2">
      <c r="I35" t="s">
        <v>219</v>
      </c>
    </row>
    <row r="36" spans="1:14" x14ac:dyDescent="0.2">
      <c r="E36" s="48" t="s">
        <v>300</v>
      </c>
      <c r="F36" s="48"/>
      <c r="G36" s="48"/>
      <c r="I36" s="48" t="s">
        <v>379</v>
      </c>
    </row>
    <row r="37" spans="1:14" x14ac:dyDescent="0.2">
      <c r="E37" s="53" t="s">
        <v>273</v>
      </c>
      <c r="F37" s="51" t="s">
        <v>96</v>
      </c>
      <c r="G37" s="54"/>
      <c r="I37" s="48" t="s">
        <v>380</v>
      </c>
    </row>
    <row r="38" spans="1:14" x14ac:dyDescent="0.2">
      <c r="E38" s="53" t="s">
        <v>336</v>
      </c>
      <c r="F38" s="51" t="s">
        <v>272</v>
      </c>
      <c r="G38" s="63"/>
      <c r="I38" t="s">
        <v>381</v>
      </c>
    </row>
    <row r="39" spans="1:14" x14ac:dyDescent="0.2">
      <c r="E39" s="53" t="s">
        <v>18</v>
      </c>
      <c r="F39" s="51" t="s">
        <v>217</v>
      </c>
      <c r="G39" s="29">
        <f>G37*G38</f>
        <v>0</v>
      </c>
    </row>
    <row r="41" spans="1:14" x14ac:dyDescent="0.2">
      <c r="A41" t="s">
        <v>221</v>
      </c>
    </row>
    <row r="42" spans="1:14" x14ac:dyDescent="0.2">
      <c r="A42" s="46"/>
      <c r="B42" s="8" t="s">
        <v>21</v>
      </c>
      <c r="C42" s="27"/>
      <c r="I42" t="s">
        <v>382</v>
      </c>
    </row>
    <row r="43" spans="1:14" ht="13" customHeight="1" x14ac:dyDescent="0.2">
      <c r="A43" s="46"/>
      <c r="B43" s="8" t="s">
        <v>21</v>
      </c>
      <c r="C43" s="27"/>
      <c r="I43" t="s">
        <v>263</v>
      </c>
      <c r="K43" s="38" t="s">
        <v>267</v>
      </c>
      <c r="L43" s="38"/>
      <c r="M43" s="38"/>
      <c r="N43" s="38"/>
    </row>
    <row r="44" spans="1:14" x14ac:dyDescent="0.2">
      <c r="A44" s="46"/>
      <c r="B44" s="8" t="s">
        <v>21</v>
      </c>
      <c r="C44" s="27"/>
      <c r="I44" t="s">
        <v>383</v>
      </c>
      <c r="K44" s="48" t="s">
        <v>164</v>
      </c>
      <c r="L44" s="48"/>
      <c r="M44" s="48"/>
      <c r="N44" s="48"/>
    </row>
    <row r="45" spans="1:14" x14ac:dyDescent="0.2">
      <c r="A45" s="46"/>
      <c r="B45" s="8" t="s">
        <v>21</v>
      </c>
      <c r="C45" s="27"/>
      <c r="K45" s="48"/>
      <c r="L45" s="48"/>
      <c r="M45" s="48"/>
      <c r="N45" s="48"/>
    </row>
    <row r="46" spans="1:14" x14ac:dyDescent="0.2">
      <c r="A46" s="46"/>
      <c r="B46" s="8" t="s">
        <v>21</v>
      </c>
      <c r="C46" s="27"/>
      <c r="K46" s="33" t="s">
        <v>63</v>
      </c>
      <c r="L46" s="33" t="s">
        <v>64</v>
      </c>
      <c r="M46" s="33" t="s">
        <v>18</v>
      </c>
      <c r="N46" s="33" t="s">
        <v>65</v>
      </c>
    </row>
    <row r="47" spans="1:14" ht="52" x14ac:dyDescent="0.2">
      <c r="K47" s="55" t="s">
        <v>61</v>
      </c>
      <c r="L47" s="56" t="s">
        <v>96</v>
      </c>
      <c r="M47" s="57">
        <v>4020899.9999999995</v>
      </c>
      <c r="N47" s="58" t="s">
        <v>97</v>
      </c>
    </row>
    <row r="48" spans="1:14" x14ac:dyDescent="0.2">
      <c r="A48" t="s">
        <v>104</v>
      </c>
    </row>
    <row r="49" spans="1:9" x14ac:dyDescent="0.2">
      <c r="A49" s="7" t="s">
        <v>182</v>
      </c>
      <c r="B49" s="8" t="s">
        <v>21</v>
      </c>
      <c r="C49" s="28">
        <f>SUM(C15,C23,C28,C33,C42:C46)</f>
        <v>0</v>
      </c>
      <c r="I49" t="s">
        <v>185</v>
      </c>
    </row>
    <row r="50" spans="1:9" x14ac:dyDescent="0.2">
      <c r="A50" s="7" t="s">
        <v>183</v>
      </c>
      <c r="B50" s="9" t="s">
        <v>5</v>
      </c>
      <c r="C50" s="28" t="str">
        <f>IFERROR(C49/C10,"")</f>
        <v/>
      </c>
      <c r="I50" t="s">
        <v>184</v>
      </c>
    </row>
  </sheetData>
  <phoneticPr fontId="1"/>
  <pageMargins left="0.70866141732283472" right="0.70866141732283472" top="0.74803149606299213" bottom="0.74803149606299213" header="0.31496062992125984" footer="0.31496062992125984"/>
  <pageSetup paperSize="9" scale="8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sheetPr>
  <dimension ref="A1:N77"/>
  <sheetViews>
    <sheetView showGridLines="0" zoomScaleNormal="100" workbookViewId="0"/>
  </sheetViews>
  <sheetFormatPr defaultRowHeight="13" x14ac:dyDescent="0.2"/>
  <cols>
    <col min="1" max="1" width="15.7265625" customWidth="1"/>
    <col min="4" max="4" width="3.36328125" customWidth="1"/>
    <col min="5" max="5" width="45.90625" bestFit="1" customWidth="1"/>
    <col min="8" max="8" width="3.36328125" customWidth="1"/>
    <col min="9" max="9" width="73.7265625" customWidth="1"/>
    <col min="11" max="11" width="16.6328125" customWidth="1"/>
    <col min="12" max="12" width="10.08984375" customWidth="1"/>
    <col min="13" max="13" width="10.453125" customWidth="1"/>
    <col min="14" max="14" width="58.453125" customWidth="1"/>
  </cols>
  <sheetData>
    <row r="1" spans="1:11" s="37" customFormat="1" ht="16.5" x14ac:dyDescent="0.2">
      <c r="A1" s="37" t="s">
        <v>23</v>
      </c>
    </row>
    <row r="2" spans="1:11" s="84" customFormat="1" ht="16.5" x14ac:dyDescent="0.2">
      <c r="G2" s="36" t="s">
        <v>67</v>
      </c>
      <c r="H2"/>
    </row>
    <row r="3" spans="1:11" s="84" customFormat="1" ht="16.5" x14ac:dyDescent="0.2">
      <c r="G3" s="6"/>
      <c r="H3" t="s">
        <v>68</v>
      </c>
    </row>
    <row r="4" spans="1:11" s="84" customFormat="1" ht="16.5" x14ac:dyDescent="0.2">
      <c r="G4" s="14"/>
      <c r="H4" t="s">
        <v>69</v>
      </c>
    </row>
    <row r="5" spans="1:11" s="84" customFormat="1" ht="16.5" x14ac:dyDescent="0.2">
      <c r="G5" s="5"/>
      <c r="H5" t="s">
        <v>70</v>
      </c>
    </row>
    <row r="6" spans="1:11" s="84" customFormat="1" ht="6" customHeight="1" x14ac:dyDescent="0.2"/>
    <row r="7" spans="1:11" s="15" customFormat="1" x14ac:dyDescent="0.2">
      <c r="A7" s="15" t="s">
        <v>10</v>
      </c>
    </row>
    <row r="8" spans="1:11" x14ac:dyDescent="0.2">
      <c r="A8" t="s">
        <v>24</v>
      </c>
      <c r="K8" s="31"/>
    </row>
    <row r="9" spans="1:11" x14ac:dyDescent="0.2">
      <c r="A9" t="s">
        <v>49</v>
      </c>
    </row>
    <row r="10" spans="1:11" x14ac:dyDescent="0.2">
      <c r="A10" s="7" t="s">
        <v>32</v>
      </c>
      <c r="B10" s="8" t="s">
        <v>12</v>
      </c>
      <c r="C10" s="27"/>
      <c r="I10" t="s">
        <v>384</v>
      </c>
    </row>
    <row r="12" spans="1:11" s="15" customFormat="1" x14ac:dyDescent="0.2">
      <c r="A12" s="15" t="s">
        <v>26</v>
      </c>
    </row>
    <row r="13" spans="1:11" x14ac:dyDescent="0.2">
      <c r="A13" t="s">
        <v>25</v>
      </c>
    </row>
    <row r="14" spans="1:11" x14ac:dyDescent="0.2">
      <c r="A14" t="s">
        <v>50</v>
      </c>
    </row>
    <row r="15" spans="1:11" x14ac:dyDescent="0.2">
      <c r="A15" s="7" t="s">
        <v>27</v>
      </c>
      <c r="B15" s="8" t="s">
        <v>21</v>
      </c>
      <c r="C15" s="29" t="str">
        <f>IFERROR(SUM(G15:G19)/G20,"")</f>
        <v/>
      </c>
      <c r="D15" s="13" t="s">
        <v>41</v>
      </c>
      <c r="E15" s="46"/>
      <c r="F15" s="8" t="s">
        <v>21</v>
      </c>
      <c r="G15" s="27"/>
      <c r="I15" t="s">
        <v>385</v>
      </c>
    </row>
    <row r="16" spans="1:11" x14ac:dyDescent="0.2">
      <c r="A16" s="17"/>
      <c r="B16" s="17"/>
      <c r="C16" s="18"/>
      <c r="E16" s="46"/>
      <c r="F16" s="8" t="s">
        <v>21</v>
      </c>
      <c r="G16" s="27"/>
      <c r="I16" t="s">
        <v>370</v>
      </c>
    </row>
    <row r="17" spans="1:9" x14ac:dyDescent="0.2">
      <c r="A17" s="10"/>
      <c r="B17" s="10"/>
      <c r="C17" s="11"/>
      <c r="E17" s="46"/>
      <c r="F17" s="8" t="s">
        <v>21</v>
      </c>
      <c r="G17" s="27"/>
      <c r="I17" t="s">
        <v>82</v>
      </c>
    </row>
    <row r="18" spans="1:9" x14ac:dyDescent="0.2">
      <c r="A18" s="10"/>
      <c r="B18" s="10"/>
      <c r="C18" s="11"/>
      <c r="E18" s="46"/>
      <c r="F18" s="8" t="s">
        <v>21</v>
      </c>
      <c r="G18" s="27"/>
      <c r="I18" t="s">
        <v>371</v>
      </c>
    </row>
    <row r="19" spans="1:9" x14ac:dyDescent="0.2">
      <c r="A19" s="10"/>
      <c r="B19" s="10"/>
      <c r="C19" s="11"/>
      <c r="E19" s="46"/>
      <c r="F19" s="8" t="s">
        <v>21</v>
      </c>
      <c r="G19" s="27"/>
    </row>
    <row r="20" spans="1:9" x14ac:dyDescent="0.2">
      <c r="A20" s="10"/>
      <c r="B20" s="10"/>
      <c r="C20" s="11"/>
      <c r="E20" s="7" t="s">
        <v>71</v>
      </c>
      <c r="F20" s="8" t="s">
        <v>72</v>
      </c>
      <c r="G20" s="27"/>
    </row>
    <row r="22" spans="1:9" x14ac:dyDescent="0.2">
      <c r="A22" t="s">
        <v>195</v>
      </c>
    </row>
    <row r="23" spans="1:9" x14ac:dyDescent="0.2">
      <c r="A23" s="7" t="s">
        <v>20</v>
      </c>
      <c r="B23" s="8" t="s">
        <v>21</v>
      </c>
      <c r="C23" s="29">
        <f>G23*G24</f>
        <v>0</v>
      </c>
      <c r="D23" s="13" t="s">
        <v>41</v>
      </c>
      <c r="E23" s="7" t="s">
        <v>37</v>
      </c>
      <c r="F23" s="8" t="s">
        <v>38</v>
      </c>
      <c r="G23" s="27"/>
      <c r="I23" t="s">
        <v>372</v>
      </c>
    </row>
    <row r="24" spans="1:9" x14ac:dyDescent="0.2">
      <c r="E24" s="7" t="s">
        <v>18</v>
      </c>
      <c r="F24" s="8" t="s">
        <v>39</v>
      </c>
      <c r="G24" s="27"/>
      <c r="I24" t="s">
        <v>373</v>
      </c>
    </row>
    <row r="25" spans="1:9" x14ac:dyDescent="0.2">
      <c r="E25" s="10"/>
      <c r="F25" s="10"/>
      <c r="G25" s="11"/>
      <c r="I25" t="s">
        <v>190</v>
      </c>
    </row>
    <row r="26" spans="1:9" x14ac:dyDescent="0.2">
      <c r="E26" s="10"/>
      <c r="F26" s="10"/>
      <c r="G26" s="11"/>
      <c r="I26" s="26" t="s">
        <v>147</v>
      </c>
    </row>
    <row r="27" spans="1:9" x14ac:dyDescent="0.2">
      <c r="E27" s="10"/>
      <c r="F27" s="10"/>
      <c r="G27" s="11"/>
      <c r="I27" s="26" t="s">
        <v>222</v>
      </c>
    </row>
    <row r="28" spans="1:9" x14ac:dyDescent="0.2">
      <c r="A28" t="s">
        <v>179</v>
      </c>
      <c r="I28" s="26" t="s">
        <v>232</v>
      </c>
    </row>
    <row r="29" spans="1:9" x14ac:dyDescent="0.2">
      <c r="A29" s="7" t="s">
        <v>20</v>
      </c>
      <c r="B29" s="8" t="s">
        <v>21</v>
      </c>
      <c r="C29" s="29">
        <f>G29*G30</f>
        <v>0</v>
      </c>
      <c r="D29" s="13" t="s">
        <v>41</v>
      </c>
      <c r="E29" s="7" t="s">
        <v>37</v>
      </c>
      <c r="F29" s="8" t="s">
        <v>38</v>
      </c>
      <c r="G29" s="27"/>
      <c r="I29" t="s">
        <v>386</v>
      </c>
    </row>
    <row r="30" spans="1:9" x14ac:dyDescent="0.2">
      <c r="E30" s="7" t="s">
        <v>18</v>
      </c>
      <c r="F30" s="8" t="s">
        <v>39</v>
      </c>
      <c r="G30" s="27"/>
      <c r="I30" t="s">
        <v>387</v>
      </c>
    </row>
    <row r="31" spans="1:9" x14ac:dyDescent="0.2">
      <c r="I31" t="s">
        <v>388</v>
      </c>
    </row>
    <row r="32" spans="1:9" x14ac:dyDescent="0.2">
      <c r="I32" s="26" t="s">
        <v>186</v>
      </c>
    </row>
    <row r="33" spans="1:9" x14ac:dyDescent="0.2">
      <c r="A33" t="s">
        <v>193</v>
      </c>
      <c r="I33" s="26" t="s">
        <v>232</v>
      </c>
    </row>
    <row r="34" spans="1:9" x14ac:dyDescent="0.2">
      <c r="A34" s="7" t="s">
        <v>22</v>
      </c>
      <c r="B34" s="8" t="s">
        <v>21</v>
      </c>
      <c r="C34" s="29">
        <f>G34*G35</f>
        <v>0</v>
      </c>
      <c r="D34" s="13" t="s">
        <v>41</v>
      </c>
      <c r="E34" s="7" t="s">
        <v>40</v>
      </c>
      <c r="F34" s="8" t="s">
        <v>216</v>
      </c>
      <c r="G34" s="27"/>
      <c r="I34" t="s">
        <v>389</v>
      </c>
    </row>
    <row r="35" spans="1:9" x14ac:dyDescent="0.2">
      <c r="E35" s="7" t="s">
        <v>18</v>
      </c>
      <c r="F35" s="8" t="s">
        <v>217</v>
      </c>
      <c r="G35" s="27"/>
      <c r="I35" t="s">
        <v>390</v>
      </c>
    </row>
    <row r="36" spans="1:9" x14ac:dyDescent="0.2">
      <c r="E36" s="10"/>
      <c r="F36" s="10"/>
      <c r="G36" s="11"/>
      <c r="I36" t="s">
        <v>219</v>
      </c>
    </row>
    <row r="37" spans="1:9" x14ac:dyDescent="0.2">
      <c r="E37" s="48" t="s">
        <v>300</v>
      </c>
      <c r="F37" s="48"/>
      <c r="G37" s="48"/>
      <c r="I37" s="48" t="s">
        <v>391</v>
      </c>
    </row>
    <row r="38" spans="1:9" x14ac:dyDescent="0.2">
      <c r="E38" s="53" t="s">
        <v>273</v>
      </c>
      <c r="F38" s="51" t="s">
        <v>96</v>
      </c>
      <c r="G38" s="54"/>
      <c r="I38" s="48" t="s">
        <v>392</v>
      </c>
    </row>
    <row r="39" spans="1:9" x14ac:dyDescent="0.2">
      <c r="E39" s="53" t="s">
        <v>336</v>
      </c>
      <c r="F39" s="51" t="s">
        <v>272</v>
      </c>
      <c r="G39" s="63"/>
      <c r="I39" t="s">
        <v>393</v>
      </c>
    </row>
    <row r="40" spans="1:9" x14ac:dyDescent="0.2">
      <c r="E40" s="53" t="s">
        <v>18</v>
      </c>
      <c r="F40" s="51" t="s">
        <v>217</v>
      </c>
      <c r="G40" s="29">
        <f>G38*G39</f>
        <v>0</v>
      </c>
      <c r="I40" s="26" t="s">
        <v>232</v>
      </c>
    </row>
    <row r="41" spans="1:9" x14ac:dyDescent="0.2">
      <c r="E41" s="10"/>
      <c r="F41" s="10"/>
      <c r="G41" s="11"/>
    </row>
    <row r="42" spans="1:9" x14ac:dyDescent="0.2">
      <c r="A42" t="s">
        <v>194</v>
      </c>
    </row>
    <row r="43" spans="1:9" x14ac:dyDescent="0.2">
      <c r="A43" s="46"/>
      <c r="B43" s="8" t="s">
        <v>21</v>
      </c>
      <c r="C43" s="27"/>
      <c r="I43" s="47" t="s">
        <v>421</v>
      </c>
    </row>
    <row r="44" spans="1:9" x14ac:dyDescent="0.2">
      <c r="A44" s="46"/>
      <c r="B44" s="8" t="s">
        <v>21</v>
      </c>
      <c r="C44" s="27"/>
      <c r="I44" t="s">
        <v>263</v>
      </c>
    </row>
    <row r="45" spans="1:9" x14ac:dyDescent="0.2">
      <c r="A45" s="46"/>
      <c r="B45" s="8" t="s">
        <v>21</v>
      </c>
      <c r="C45" s="27"/>
      <c r="I45" s="48" t="s">
        <v>394</v>
      </c>
    </row>
    <row r="46" spans="1:9" x14ac:dyDescent="0.2">
      <c r="A46" s="46"/>
      <c r="B46" s="8" t="s">
        <v>21</v>
      </c>
      <c r="C46" s="27"/>
    </row>
    <row r="47" spans="1:9" x14ac:dyDescent="0.2">
      <c r="A47" s="46"/>
      <c r="B47" s="8" t="s">
        <v>21</v>
      </c>
      <c r="C47" s="27"/>
    </row>
    <row r="49" spans="1:9" x14ac:dyDescent="0.2">
      <c r="A49" t="s">
        <v>31</v>
      </c>
    </row>
    <row r="50" spans="1:9" x14ac:dyDescent="0.2">
      <c r="A50" s="7" t="s">
        <v>182</v>
      </c>
      <c r="B50" s="8" t="s">
        <v>21</v>
      </c>
      <c r="C50" s="28">
        <f>SUM(C15,C23,C29,C34,C43:C47)</f>
        <v>0</v>
      </c>
      <c r="I50" t="s">
        <v>185</v>
      </c>
    </row>
    <row r="51" spans="1:9" x14ac:dyDescent="0.2">
      <c r="A51" s="7" t="s">
        <v>183</v>
      </c>
      <c r="B51" s="9" t="s">
        <v>30</v>
      </c>
      <c r="C51" s="28" t="str">
        <f>IFERROR(C50/C10,"")</f>
        <v/>
      </c>
      <c r="I51" t="s">
        <v>184</v>
      </c>
    </row>
    <row r="73" spans="11:14" ht="16.5" x14ac:dyDescent="0.2">
      <c r="K73" s="38" t="s">
        <v>267</v>
      </c>
      <c r="L73" s="38"/>
      <c r="M73" s="38"/>
      <c r="N73" s="38"/>
    </row>
    <row r="74" spans="11:14" x14ac:dyDescent="0.2">
      <c r="K74" s="48" t="s">
        <v>164</v>
      </c>
      <c r="L74" s="48"/>
      <c r="M74" s="48"/>
      <c r="N74" s="48"/>
    </row>
    <row r="75" spans="11:14" x14ac:dyDescent="0.2">
      <c r="K75" s="48"/>
      <c r="L75" s="48"/>
      <c r="M75" s="48"/>
      <c r="N75" s="48"/>
    </row>
    <row r="76" spans="11:14" x14ac:dyDescent="0.2">
      <c r="K76" s="33" t="s">
        <v>63</v>
      </c>
      <c r="L76" s="33" t="s">
        <v>64</v>
      </c>
      <c r="M76" s="33" t="s">
        <v>18</v>
      </c>
      <c r="N76" s="33" t="s">
        <v>65</v>
      </c>
    </row>
    <row r="77" spans="11:14" ht="52" x14ac:dyDescent="0.2">
      <c r="K77" s="55" t="s">
        <v>61</v>
      </c>
      <c r="L77" s="56" t="s">
        <v>96</v>
      </c>
      <c r="M77" s="57">
        <v>4020899.9999999995</v>
      </c>
      <c r="N77" s="58" t="s">
        <v>97</v>
      </c>
    </row>
  </sheetData>
  <phoneticPr fontId="1"/>
  <pageMargins left="0.70866141732283472" right="0.70866141732283472" top="0.74803149606299213" bottom="0.74803149606299213" header="0.31496062992125984" footer="0.31496062992125984"/>
  <pageSetup paperSize="9" scale="8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0.14999847407452621"/>
  </sheetPr>
  <dimension ref="A1:N42"/>
  <sheetViews>
    <sheetView showGridLines="0" zoomScaleNormal="100" workbookViewId="0"/>
  </sheetViews>
  <sheetFormatPr defaultRowHeight="13" x14ac:dyDescent="0.2"/>
  <cols>
    <col min="1" max="1" width="15.6328125" customWidth="1"/>
    <col min="4" max="4" width="3.36328125" bestFit="1" customWidth="1"/>
    <col min="5" max="5" width="11" bestFit="1" customWidth="1"/>
    <col min="8" max="8" width="3.36328125" customWidth="1"/>
    <col min="9" max="9" width="71.7265625" customWidth="1"/>
    <col min="11" max="11" width="16.6328125" customWidth="1"/>
    <col min="12" max="12" width="10.08984375" customWidth="1"/>
    <col min="13" max="13" width="10.453125" customWidth="1"/>
    <col min="14" max="14" width="58.453125" customWidth="1"/>
  </cols>
  <sheetData>
    <row r="1" spans="1:11" s="35" customFormat="1" ht="16.5" x14ac:dyDescent="0.2">
      <c r="A1" s="37" t="s">
        <v>111</v>
      </c>
      <c r="B1" s="38"/>
      <c r="C1" s="38"/>
      <c r="D1" s="38"/>
      <c r="E1" s="38"/>
      <c r="F1" s="38"/>
      <c r="G1" s="38"/>
      <c r="H1" s="38"/>
      <c r="I1" s="38"/>
    </row>
    <row r="2" spans="1:11" s="86" customFormat="1" ht="16.5" x14ac:dyDescent="0.2">
      <c r="A2" s="84"/>
      <c r="B2" s="85"/>
      <c r="C2" s="85"/>
      <c r="D2" s="85"/>
      <c r="E2" s="85"/>
      <c r="F2" s="85"/>
      <c r="G2" s="36" t="s">
        <v>67</v>
      </c>
      <c r="H2"/>
      <c r="I2" s="85"/>
    </row>
    <row r="3" spans="1:11" s="86" customFormat="1" ht="16.5" x14ac:dyDescent="0.2">
      <c r="A3" s="84"/>
      <c r="B3" s="85"/>
      <c r="C3" s="85"/>
      <c r="D3" s="85"/>
      <c r="E3" s="85"/>
      <c r="F3" s="85"/>
      <c r="G3" s="6"/>
      <c r="H3" t="s">
        <v>68</v>
      </c>
      <c r="I3" s="85"/>
    </row>
    <row r="4" spans="1:11" s="86" customFormat="1" ht="16.5" x14ac:dyDescent="0.2">
      <c r="A4" s="84"/>
      <c r="B4" s="85"/>
      <c r="C4" s="85"/>
      <c r="D4" s="85"/>
      <c r="E4" s="85"/>
      <c r="F4" s="85"/>
      <c r="G4" s="14"/>
      <c r="H4" t="s">
        <v>69</v>
      </c>
      <c r="I4" s="85"/>
    </row>
    <row r="5" spans="1:11" s="86" customFormat="1" ht="16.5" x14ac:dyDescent="0.2">
      <c r="A5" s="84"/>
      <c r="B5" s="85"/>
      <c r="C5" s="85"/>
      <c r="D5" s="85"/>
      <c r="E5" s="85"/>
      <c r="F5" s="85"/>
      <c r="G5" s="5"/>
      <c r="H5" t="s">
        <v>70</v>
      </c>
      <c r="I5" s="85"/>
    </row>
    <row r="6" spans="1:11" s="86" customFormat="1" ht="6" customHeight="1" x14ac:dyDescent="0.2">
      <c r="A6" s="84"/>
      <c r="B6" s="85"/>
      <c r="C6" s="85"/>
      <c r="D6" s="85"/>
      <c r="E6" s="85"/>
      <c r="F6" s="85"/>
      <c r="G6" s="85"/>
      <c r="H6" s="85"/>
      <c r="I6" s="85"/>
    </row>
    <row r="7" spans="1:11" x14ac:dyDescent="0.2">
      <c r="A7" s="15" t="s">
        <v>10</v>
      </c>
      <c r="B7" s="15"/>
      <c r="C7" s="15"/>
      <c r="D7" s="15"/>
      <c r="E7" s="15"/>
      <c r="F7" s="15"/>
      <c r="G7" s="15"/>
      <c r="H7" s="15"/>
      <c r="I7" s="15"/>
    </row>
    <row r="8" spans="1:11" x14ac:dyDescent="0.2">
      <c r="A8" t="s">
        <v>112</v>
      </c>
      <c r="K8" s="31"/>
    </row>
    <row r="9" spans="1:11" x14ac:dyDescent="0.2">
      <c r="A9" t="s">
        <v>113</v>
      </c>
    </row>
    <row r="10" spans="1:11" x14ac:dyDescent="0.2">
      <c r="A10" s="24" t="s">
        <v>114</v>
      </c>
      <c r="B10" s="8" t="s">
        <v>12</v>
      </c>
      <c r="C10" s="27"/>
      <c r="I10" t="s">
        <v>395</v>
      </c>
    </row>
    <row r="12" spans="1:11" x14ac:dyDescent="0.2">
      <c r="A12" s="15" t="s">
        <v>115</v>
      </c>
      <c r="B12" s="15"/>
      <c r="C12" s="15"/>
      <c r="D12" s="15"/>
      <c r="E12" s="15"/>
      <c r="F12" s="15"/>
      <c r="G12" s="15"/>
      <c r="H12" s="15"/>
      <c r="I12" s="15"/>
    </row>
    <row r="13" spans="1:11" x14ac:dyDescent="0.2">
      <c r="A13" t="s">
        <v>110</v>
      </c>
    </row>
    <row r="14" spans="1:11" x14ac:dyDescent="0.2">
      <c r="A14" t="s">
        <v>117</v>
      </c>
    </row>
    <row r="15" spans="1:11" x14ac:dyDescent="0.2">
      <c r="A15" s="25" t="s">
        <v>118</v>
      </c>
      <c r="B15" s="8" t="s">
        <v>21</v>
      </c>
      <c r="C15" s="27"/>
      <c r="D15" s="13"/>
      <c r="E15" s="11"/>
      <c r="F15" s="11"/>
      <c r="G15" s="11"/>
      <c r="I15" t="s">
        <v>355</v>
      </c>
    </row>
    <row r="16" spans="1:11" x14ac:dyDescent="0.2">
      <c r="E16" s="11"/>
      <c r="F16" s="11"/>
      <c r="G16" s="11"/>
    </row>
    <row r="17" spans="1:9" x14ac:dyDescent="0.2">
      <c r="A17" t="s">
        <v>178</v>
      </c>
    </row>
    <row r="18" spans="1:9" x14ac:dyDescent="0.2">
      <c r="A18" s="7" t="s">
        <v>20</v>
      </c>
      <c r="B18" s="8" t="s">
        <v>21</v>
      </c>
      <c r="C18" s="29">
        <f>G18*G19</f>
        <v>0</v>
      </c>
      <c r="D18" s="13" t="s">
        <v>41</v>
      </c>
      <c r="E18" s="7" t="s">
        <v>37</v>
      </c>
      <c r="F18" s="8" t="s">
        <v>38</v>
      </c>
      <c r="G18" s="27"/>
      <c r="I18" t="s">
        <v>396</v>
      </c>
    </row>
    <row r="19" spans="1:9" x14ac:dyDescent="0.2">
      <c r="E19" s="7" t="s">
        <v>18</v>
      </c>
      <c r="F19" s="8" t="s">
        <v>39</v>
      </c>
      <c r="G19" s="27"/>
      <c r="I19" t="s">
        <v>397</v>
      </c>
    </row>
    <row r="20" spans="1:9" x14ac:dyDescent="0.2">
      <c r="I20" t="s">
        <v>83</v>
      </c>
    </row>
    <row r="21" spans="1:9" x14ac:dyDescent="0.2">
      <c r="I21" s="26" t="s">
        <v>186</v>
      </c>
    </row>
    <row r="22" spans="1:9" x14ac:dyDescent="0.2">
      <c r="A22" t="s">
        <v>196</v>
      </c>
      <c r="I22" s="26" t="s">
        <v>232</v>
      </c>
    </row>
    <row r="23" spans="1:9" x14ac:dyDescent="0.2">
      <c r="A23" s="46"/>
      <c r="B23" s="8" t="s">
        <v>21</v>
      </c>
      <c r="C23" s="27"/>
      <c r="I23" t="s">
        <v>398</v>
      </c>
    </row>
    <row r="24" spans="1:9" x14ac:dyDescent="0.2">
      <c r="A24" s="46"/>
      <c r="B24" s="8" t="s">
        <v>21</v>
      </c>
      <c r="C24" s="27"/>
      <c r="I24" t="s">
        <v>263</v>
      </c>
    </row>
    <row r="25" spans="1:9" x14ac:dyDescent="0.2">
      <c r="A25" s="46"/>
      <c r="B25" s="8" t="s">
        <v>21</v>
      </c>
      <c r="C25" s="27"/>
      <c r="I25" t="s">
        <v>399</v>
      </c>
    </row>
    <row r="26" spans="1:9" x14ac:dyDescent="0.2">
      <c r="A26" s="46"/>
      <c r="B26" s="8" t="s">
        <v>21</v>
      </c>
      <c r="C26" s="27"/>
    </row>
    <row r="27" spans="1:9" x14ac:dyDescent="0.2">
      <c r="A27" s="46"/>
      <c r="B27" s="8" t="s">
        <v>21</v>
      </c>
      <c r="C27" s="27"/>
    </row>
    <row r="28" spans="1:9" x14ac:dyDescent="0.2">
      <c r="A28" s="10"/>
      <c r="B28" s="10"/>
      <c r="C28" s="11"/>
    </row>
    <row r="30" spans="1:9" x14ac:dyDescent="0.2">
      <c r="A30" t="s">
        <v>116</v>
      </c>
    </row>
    <row r="31" spans="1:9" x14ac:dyDescent="0.2">
      <c r="A31" s="7" t="s">
        <v>106</v>
      </c>
      <c r="B31" s="8" t="s">
        <v>21</v>
      </c>
      <c r="C31" s="28">
        <f>SUM(C15,C18,C23:C27)</f>
        <v>0</v>
      </c>
      <c r="I31" t="s">
        <v>108</v>
      </c>
    </row>
    <row r="32" spans="1:9" x14ac:dyDescent="0.2">
      <c r="A32" s="7" t="s">
        <v>107</v>
      </c>
      <c r="B32" s="9" t="s">
        <v>5</v>
      </c>
      <c r="C32" s="28" t="str">
        <f>IFERROR(C31/C10,"")</f>
        <v/>
      </c>
      <c r="I32" t="s">
        <v>109</v>
      </c>
    </row>
    <row r="38" spans="11:14" ht="16.5" x14ac:dyDescent="0.2">
      <c r="K38" s="38" t="s">
        <v>267</v>
      </c>
      <c r="L38" s="38"/>
      <c r="M38" s="38"/>
      <c r="N38" s="38"/>
    </row>
    <row r="39" spans="11:14" x14ac:dyDescent="0.2">
      <c r="K39" s="48" t="s">
        <v>164</v>
      </c>
      <c r="L39" s="48"/>
      <c r="M39" s="48"/>
      <c r="N39" s="48"/>
    </row>
    <row r="40" spans="11:14" x14ac:dyDescent="0.2">
      <c r="K40" s="48"/>
      <c r="L40" s="48"/>
      <c r="M40" s="48"/>
      <c r="N40" s="48"/>
    </row>
    <row r="41" spans="11:14" x14ac:dyDescent="0.2">
      <c r="K41" s="33" t="s">
        <v>63</v>
      </c>
      <c r="L41" s="33" t="s">
        <v>64</v>
      </c>
      <c r="M41" s="33" t="s">
        <v>18</v>
      </c>
      <c r="N41" s="33" t="s">
        <v>65</v>
      </c>
    </row>
    <row r="42" spans="11:14" ht="52" x14ac:dyDescent="0.2">
      <c r="K42" s="55" t="s">
        <v>61</v>
      </c>
      <c r="L42" s="56" t="s">
        <v>96</v>
      </c>
      <c r="M42" s="57">
        <v>4020899.9999999995</v>
      </c>
      <c r="N42" s="58" t="s">
        <v>97</v>
      </c>
    </row>
  </sheetData>
  <phoneticPr fontId="1"/>
  <pageMargins left="0.70866141732283472" right="0.70866141732283472" top="0.74803149606299213" bottom="0.74803149606299213" header="0.31496062992125984" footer="0.31496062992125984"/>
  <pageSetup paperSize="9" scale="9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0.14999847407452621"/>
  </sheetPr>
  <dimension ref="A1:N57"/>
  <sheetViews>
    <sheetView showGridLines="0" workbookViewId="0"/>
  </sheetViews>
  <sheetFormatPr defaultRowHeight="13" x14ac:dyDescent="0.2"/>
  <cols>
    <col min="1" max="1" width="15.6328125" customWidth="1"/>
    <col min="4" max="4" width="3.36328125" bestFit="1" customWidth="1"/>
    <col min="5" max="5" width="45.90625" bestFit="1" customWidth="1"/>
    <col min="8" max="8" width="3.36328125" customWidth="1"/>
    <col min="9" max="9" width="72.08984375" customWidth="1"/>
    <col min="11" max="11" width="16.6328125" customWidth="1"/>
    <col min="12" max="12" width="10.08984375" customWidth="1"/>
    <col min="13" max="13" width="10.453125" customWidth="1"/>
    <col min="14" max="14" width="58.453125" customWidth="1"/>
  </cols>
  <sheetData>
    <row r="1" spans="1:11" s="35" customFormat="1" ht="16.5" x14ac:dyDescent="0.2">
      <c r="A1" s="37" t="s">
        <v>119</v>
      </c>
      <c r="B1" s="38"/>
      <c r="C1" s="38"/>
      <c r="D1" s="38"/>
      <c r="E1" s="38"/>
      <c r="F1" s="38"/>
      <c r="G1" s="38"/>
      <c r="H1" s="38"/>
      <c r="I1" s="38"/>
    </row>
    <row r="2" spans="1:11" s="86" customFormat="1" ht="16.5" x14ac:dyDescent="0.2">
      <c r="A2" s="84"/>
      <c r="B2" s="85"/>
      <c r="C2" s="85"/>
      <c r="D2" s="85"/>
      <c r="E2" s="85"/>
      <c r="F2" s="85"/>
      <c r="G2" s="36" t="s">
        <v>67</v>
      </c>
      <c r="H2"/>
      <c r="I2" s="85"/>
    </row>
    <row r="3" spans="1:11" s="86" customFormat="1" ht="16.5" x14ac:dyDescent="0.2">
      <c r="A3" s="84"/>
      <c r="B3" s="85"/>
      <c r="C3" s="85"/>
      <c r="D3" s="85"/>
      <c r="E3" s="85"/>
      <c r="F3" s="85"/>
      <c r="G3" s="6"/>
      <c r="H3" t="s">
        <v>68</v>
      </c>
      <c r="I3" s="85"/>
    </row>
    <row r="4" spans="1:11" s="86" customFormat="1" ht="16.5" x14ac:dyDescent="0.2">
      <c r="A4" s="84"/>
      <c r="B4" s="85"/>
      <c r="C4" s="85"/>
      <c r="D4" s="85"/>
      <c r="E4" s="85"/>
      <c r="F4" s="85"/>
      <c r="G4" s="14"/>
      <c r="H4" t="s">
        <v>69</v>
      </c>
      <c r="I4" s="85"/>
    </row>
    <row r="5" spans="1:11" s="86" customFormat="1" ht="16.5" x14ac:dyDescent="0.2">
      <c r="A5" s="84"/>
      <c r="B5" s="85"/>
      <c r="C5" s="85"/>
      <c r="D5" s="85"/>
      <c r="E5" s="85"/>
      <c r="F5" s="85"/>
      <c r="G5" s="5"/>
      <c r="H5" t="s">
        <v>70</v>
      </c>
      <c r="I5" s="85"/>
    </row>
    <row r="6" spans="1:11" s="86" customFormat="1" ht="6" customHeight="1" x14ac:dyDescent="0.2">
      <c r="A6" s="84"/>
      <c r="B6" s="85"/>
      <c r="C6" s="85"/>
      <c r="D6" s="85"/>
      <c r="E6" s="85"/>
      <c r="F6" s="85"/>
      <c r="G6" s="85"/>
      <c r="H6" s="85"/>
      <c r="I6" s="85"/>
    </row>
    <row r="7" spans="1:11" x14ac:dyDescent="0.2">
      <c r="A7" s="15" t="s">
        <v>10</v>
      </c>
      <c r="B7" s="15"/>
      <c r="C7" s="15"/>
      <c r="D7" s="15"/>
      <c r="E7" s="15"/>
      <c r="F7" s="15"/>
      <c r="G7" s="15"/>
      <c r="H7" s="15"/>
      <c r="I7" s="15"/>
    </row>
    <row r="8" spans="1:11" x14ac:dyDescent="0.2">
      <c r="A8" t="s">
        <v>120</v>
      </c>
      <c r="K8" s="31"/>
    </row>
    <row r="9" spans="1:11" x14ac:dyDescent="0.2">
      <c r="A9" t="s">
        <v>121</v>
      </c>
    </row>
    <row r="10" spans="1:11" x14ac:dyDescent="0.2">
      <c r="A10" s="7" t="s">
        <v>122</v>
      </c>
      <c r="B10" s="8" t="s">
        <v>12</v>
      </c>
      <c r="C10" s="27"/>
      <c r="I10" t="s">
        <v>400</v>
      </c>
    </row>
    <row r="12" spans="1:11" x14ac:dyDescent="0.2">
      <c r="A12" s="15" t="s">
        <v>123</v>
      </c>
      <c r="B12" s="15"/>
      <c r="C12" s="15"/>
      <c r="D12" s="15"/>
      <c r="E12" s="15"/>
      <c r="F12" s="15"/>
      <c r="G12" s="15"/>
      <c r="H12" s="15"/>
      <c r="I12" s="15"/>
    </row>
    <row r="13" spans="1:11" x14ac:dyDescent="0.2">
      <c r="A13" t="s">
        <v>124</v>
      </c>
    </row>
    <row r="14" spans="1:11" x14ac:dyDescent="0.2">
      <c r="A14" t="s">
        <v>125</v>
      </c>
    </row>
    <row r="15" spans="1:11" x14ac:dyDescent="0.2">
      <c r="A15" s="12" t="s">
        <v>126</v>
      </c>
      <c r="B15" s="8" t="s">
        <v>21</v>
      </c>
      <c r="C15" s="29">
        <f>G15*G16</f>
        <v>0</v>
      </c>
      <c r="D15" s="13" t="s">
        <v>41</v>
      </c>
      <c r="E15" s="7" t="s">
        <v>128</v>
      </c>
      <c r="F15" s="8" t="s">
        <v>129</v>
      </c>
      <c r="G15" s="27"/>
      <c r="I15" t="s">
        <v>355</v>
      </c>
    </row>
    <row r="16" spans="1:11" x14ac:dyDescent="0.2">
      <c r="E16" s="7" t="s">
        <v>75</v>
      </c>
      <c r="F16" s="8" t="s">
        <v>130</v>
      </c>
      <c r="G16" s="27"/>
      <c r="I16" t="s">
        <v>401</v>
      </c>
    </row>
    <row r="17" spans="1:9" x14ac:dyDescent="0.2">
      <c r="E17" s="11"/>
      <c r="F17" s="11"/>
      <c r="G17" s="11"/>
      <c r="I17" t="s">
        <v>73</v>
      </c>
    </row>
    <row r="19" spans="1:9" x14ac:dyDescent="0.2">
      <c r="A19" t="s">
        <v>199</v>
      </c>
    </row>
    <row r="20" spans="1:9" x14ac:dyDescent="0.2">
      <c r="A20" s="7" t="s">
        <v>20</v>
      </c>
      <c r="B20" s="8" t="s">
        <v>21</v>
      </c>
      <c r="C20" s="29">
        <f>G20*G21</f>
        <v>0</v>
      </c>
      <c r="D20" s="13" t="s">
        <v>41</v>
      </c>
      <c r="E20" s="7" t="s">
        <v>37</v>
      </c>
      <c r="F20" s="8" t="s">
        <v>38</v>
      </c>
      <c r="G20" s="27"/>
      <c r="I20" t="s">
        <v>358</v>
      </c>
    </row>
    <row r="21" spans="1:9" x14ac:dyDescent="0.2">
      <c r="E21" s="7" t="s">
        <v>18</v>
      </c>
      <c r="F21" s="8" t="s">
        <v>39</v>
      </c>
      <c r="G21" s="27"/>
      <c r="I21" t="s">
        <v>187</v>
      </c>
    </row>
    <row r="22" spans="1:9" x14ac:dyDescent="0.2">
      <c r="I22" t="s">
        <v>188</v>
      </c>
    </row>
    <row r="23" spans="1:9" x14ac:dyDescent="0.2">
      <c r="I23" s="26" t="s">
        <v>147</v>
      </c>
    </row>
    <row r="24" spans="1:9" x14ac:dyDescent="0.2">
      <c r="A24" t="s">
        <v>179</v>
      </c>
      <c r="I24" s="26" t="s">
        <v>232</v>
      </c>
    </row>
    <row r="25" spans="1:9" x14ac:dyDescent="0.2">
      <c r="A25" s="7" t="s">
        <v>20</v>
      </c>
      <c r="B25" s="8" t="s">
        <v>21</v>
      </c>
      <c r="C25" s="29">
        <f>G25*G26</f>
        <v>0</v>
      </c>
      <c r="D25" s="13" t="s">
        <v>41</v>
      </c>
      <c r="E25" s="7" t="s">
        <v>37</v>
      </c>
      <c r="F25" s="8" t="s">
        <v>38</v>
      </c>
      <c r="G25" s="27"/>
      <c r="I25" t="s">
        <v>359</v>
      </c>
    </row>
    <row r="26" spans="1:9" x14ac:dyDescent="0.2">
      <c r="E26" s="7" t="s">
        <v>18</v>
      </c>
      <c r="F26" s="8" t="s">
        <v>39</v>
      </c>
      <c r="G26" s="27"/>
      <c r="I26" t="s">
        <v>360</v>
      </c>
    </row>
    <row r="27" spans="1:9" x14ac:dyDescent="0.2">
      <c r="I27" t="s">
        <v>361</v>
      </c>
    </row>
    <row r="28" spans="1:9" x14ac:dyDescent="0.2">
      <c r="I28" s="26" t="s">
        <v>186</v>
      </c>
    </row>
    <row r="29" spans="1:9" x14ac:dyDescent="0.2">
      <c r="A29" t="s">
        <v>197</v>
      </c>
      <c r="I29" s="26" t="s">
        <v>232</v>
      </c>
    </row>
    <row r="30" spans="1:9" x14ac:dyDescent="0.2">
      <c r="A30" s="7" t="s">
        <v>22</v>
      </c>
      <c r="B30" s="8" t="s">
        <v>21</v>
      </c>
      <c r="C30" s="29">
        <f>G30*G31</f>
        <v>0</v>
      </c>
      <c r="D30" s="13" t="s">
        <v>41</v>
      </c>
      <c r="E30" s="7" t="s">
        <v>40</v>
      </c>
      <c r="F30" s="8" t="s">
        <v>216</v>
      </c>
      <c r="G30" s="27"/>
      <c r="I30" t="s">
        <v>362</v>
      </c>
    </row>
    <row r="31" spans="1:9" x14ac:dyDescent="0.2">
      <c r="E31" s="7" t="s">
        <v>18</v>
      </c>
      <c r="F31" s="8" t="s">
        <v>217</v>
      </c>
      <c r="G31" s="27"/>
      <c r="I31" t="s">
        <v>363</v>
      </c>
    </row>
    <row r="32" spans="1:9" x14ac:dyDescent="0.2">
      <c r="I32" t="s">
        <v>219</v>
      </c>
    </row>
    <row r="33" spans="1:9" x14ac:dyDescent="0.2">
      <c r="E33" s="48" t="s">
        <v>300</v>
      </c>
      <c r="F33" s="48"/>
      <c r="G33" s="48"/>
      <c r="I33" s="48" t="s">
        <v>364</v>
      </c>
    </row>
    <row r="34" spans="1:9" x14ac:dyDescent="0.2">
      <c r="E34" s="53" t="s">
        <v>273</v>
      </c>
      <c r="F34" s="51" t="s">
        <v>96</v>
      </c>
      <c r="G34" s="54"/>
      <c r="I34" s="48" t="s">
        <v>365</v>
      </c>
    </row>
    <row r="35" spans="1:9" x14ac:dyDescent="0.2">
      <c r="E35" s="53" t="s">
        <v>336</v>
      </c>
      <c r="F35" s="51" t="s">
        <v>272</v>
      </c>
      <c r="G35" s="63"/>
      <c r="I35" t="s">
        <v>366</v>
      </c>
    </row>
    <row r="36" spans="1:9" x14ac:dyDescent="0.2">
      <c r="E36" s="53" t="s">
        <v>18</v>
      </c>
      <c r="F36" s="51" t="s">
        <v>217</v>
      </c>
      <c r="G36" s="29">
        <f>G34*G35</f>
        <v>0</v>
      </c>
    </row>
    <row r="38" spans="1:9" x14ac:dyDescent="0.2">
      <c r="A38" t="s">
        <v>198</v>
      </c>
    </row>
    <row r="39" spans="1:9" x14ac:dyDescent="0.2">
      <c r="A39" s="46"/>
      <c r="B39" s="8" t="s">
        <v>21</v>
      </c>
      <c r="C39" s="27"/>
      <c r="I39" t="s">
        <v>422</v>
      </c>
    </row>
    <row r="40" spans="1:9" x14ac:dyDescent="0.2">
      <c r="A40" s="46"/>
      <c r="B40" s="8" t="s">
        <v>21</v>
      </c>
      <c r="C40" s="27"/>
      <c r="I40" t="s">
        <v>263</v>
      </c>
    </row>
    <row r="41" spans="1:9" x14ac:dyDescent="0.2">
      <c r="A41" s="46"/>
      <c r="B41" s="8" t="s">
        <v>21</v>
      </c>
      <c r="C41" s="27"/>
      <c r="I41" t="s">
        <v>368</v>
      </c>
    </row>
    <row r="42" spans="1:9" x14ac:dyDescent="0.2">
      <c r="A42" s="46"/>
      <c r="B42" s="8" t="s">
        <v>21</v>
      </c>
      <c r="C42" s="27"/>
    </row>
    <row r="43" spans="1:9" x14ac:dyDescent="0.2">
      <c r="A43" s="46"/>
      <c r="B43" s="8" t="s">
        <v>21</v>
      </c>
      <c r="C43" s="27"/>
    </row>
    <row r="45" spans="1:9" x14ac:dyDescent="0.2">
      <c r="A45" t="s">
        <v>127</v>
      </c>
    </row>
    <row r="46" spans="1:9" x14ac:dyDescent="0.2">
      <c r="A46" s="7" t="s">
        <v>182</v>
      </c>
      <c r="B46" s="8" t="s">
        <v>21</v>
      </c>
      <c r="C46" s="28">
        <f>SUM(C15,C20,C25,C30,C39:C43)</f>
        <v>0</v>
      </c>
      <c r="I46" t="s">
        <v>185</v>
      </c>
    </row>
    <row r="47" spans="1:9" x14ac:dyDescent="0.2">
      <c r="A47" s="7" t="s">
        <v>183</v>
      </c>
      <c r="B47" s="9" t="s">
        <v>5</v>
      </c>
      <c r="C47" s="28" t="str">
        <f>IFERROR(C46/C10,"")</f>
        <v/>
      </c>
      <c r="I47" t="s">
        <v>184</v>
      </c>
    </row>
    <row r="53" spans="11:14" ht="16.5" x14ac:dyDescent="0.2">
      <c r="K53" s="38" t="s">
        <v>267</v>
      </c>
      <c r="L53" s="38"/>
      <c r="M53" s="38"/>
      <c r="N53" s="38"/>
    </row>
    <row r="54" spans="11:14" x14ac:dyDescent="0.2">
      <c r="K54" s="48" t="s">
        <v>164</v>
      </c>
      <c r="L54" s="48"/>
      <c r="M54" s="48"/>
      <c r="N54" s="48"/>
    </row>
    <row r="55" spans="11:14" x14ac:dyDescent="0.2">
      <c r="K55" s="48"/>
      <c r="L55" s="48"/>
      <c r="M55" s="48"/>
      <c r="N55" s="48"/>
    </row>
    <row r="56" spans="11:14" x14ac:dyDescent="0.2">
      <c r="K56" s="33" t="s">
        <v>63</v>
      </c>
      <c r="L56" s="33" t="s">
        <v>64</v>
      </c>
      <c r="M56" s="33" t="s">
        <v>18</v>
      </c>
      <c r="N56" s="33" t="s">
        <v>65</v>
      </c>
    </row>
    <row r="57" spans="11:14" ht="52" x14ac:dyDescent="0.2">
      <c r="K57" s="55" t="s">
        <v>61</v>
      </c>
      <c r="L57" s="56" t="s">
        <v>96</v>
      </c>
      <c r="M57" s="57">
        <v>4020899.9999999995</v>
      </c>
      <c r="N57" s="58" t="s">
        <v>97</v>
      </c>
    </row>
  </sheetData>
  <phoneticPr fontId="1"/>
  <pageMargins left="0.70866141732283472" right="0.70866141732283472" top="0.74803149606299213" bottom="0.74803149606299213" header="0.31496062992125984" footer="0.31496062992125984"/>
  <pageSetup paperSize="9" scale="9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13</vt:i4>
      </vt:variant>
    </vt:vector>
  </HeadingPairs>
  <TitlesOfParts>
    <vt:vector size="26" baseType="lpstr">
      <vt:lpstr>はじめに</vt:lpstr>
      <vt:lpstr>費用便益算定結果</vt:lpstr>
      <vt:lpstr>A_引渡価格</vt:lpstr>
      <vt:lpstr>B_便益計算</vt:lpstr>
      <vt:lpstr>1_ボックス回収</vt:lpstr>
      <vt:lpstr>2_ステーション回収</vt:lpstr>
      <vt:lpstr>3_ピックアップ回収</vt:lpstr>
      <vt:lpstr>4_集団回収・市民参加型回収</vt:lpstr>
      <vt:lpstr>5_イベント回収</vt:lpstr>
      <vt:lpstr>6_清掃工場等への持込み</vt:lpstr>
      <vt:lpstr>7_戸別訪問回収</vt:lpstr>
      <vt:lpstr>8_対面回収</vt:lpstr>
      <vt:lpstr>参考_蓄電池等火災による損害</vt:lpstr>
      <vt:lpstr>'1_ボックス回収'!Print_Area</vt:lpstr>
      <vt:lpstr>'2_ステーション回収'!Print_Area</vt:lpstr>
      <vt:lpstr>'3_ピックアップ回収'!Print_Area</vt:lpstr>
      <vt:lpstr>'4_集団回収・市民参加型回収'!Print_Area</vt:lpstr>
      <vt:lpstr>'5_イベント回収'!Print_Area</vt:lpstr>
      <vt:lpstr>'6_清掃工場等への持込み'!Print_Area</vt:lpstr>
      <vt:lpstr>'7_戸別訪問回収'!Print_Area</vt:lpstr>
      <vt:lpstr>'8_対面回収'!Print_Area</vt:lpstr>
      <vt:lpstr>A_引渡価格!Print_Area</vt:lpstr>
      <vt:lpstr>B_便益計算!Print_Area</vt:lpstr>
      <vt:lpstr>はじめに!Print_Area</vt:lpstr>
      <vt:lpstr>参考_蓄電池等火災による損害!Print_Area</vt:lpstr>
      <vt:lpstr>費用便益算定結果!Print_Area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2017-01-25T10:00:41Z</cp:lastPrinted>
  <dcterms:created xsi:type="dcterms:W3CDTF">2016-01-21T09:54:38Z</dcterms:created>
  <dcterms:modified xsi:type="dcterms:W3CDTF">2022-06-21T00:46:52Z</dcterms:modified>
</cp:coreProperties>
</file>