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1410" windowWidth="8160" windowHeight="8520" tabRatio="819" activeTab="0"/>
  </bookViews>
  <sheets>
    <sheet name="14-2" sheetId="1" r:id="rId1"/>
  </sheets>
  <externalReferences>
    <externalReference r:id="rId4"/>
    <externalReference r:id="rId5"/>
    <externalReference r:id="rId6"/>
    <externalReference r:id="rId7"/>
  </externalReferences>
  <definedNames>
    <definedName name="majorPCBs" localSheetId="0">'[1]実測濃度'!#REF!</definedName>
    <definedName name="majorPCBs">'[1]実測濃度'!#REF!</definedName>
    <definedName name="MS_自治体">#REF!</definedName>
    <definedName name="_xlnm.Print_Area" localSheetId="0">'14-2'!$A$1:$Q$144</definedName>
    <definedName name="_xlnm.Print_Titles" localSheetId="0">'14-2'!$17:$17</definedName>
    <definedName name="SamplesInfo">#REF!</definedName>
    <definedName name="SbstNameTable">#REF!</definedName>
    <definedName name="SpotNameTable">'[3]モニ地点'!#REF!</definedName>
    <definedName name="table2">'[4]H15モニ地点'!#REF!</definedName>
    <definedName name="試生物">#REF!</definedName>
    <definedName name="調査物質_クエリ">#REF!</definedName>
    <definedName name="物質2000_1_クエリ">#REF!</definedName>
  </definedNames>
  <calcPr fullCalcOnLoad="1"/>
</workbook>
</file>

<file path=xl/sharedStrings.xml><?xml version="1.0" encoding="utf-8"?>
<sst xmlns="http://schemas.openxmlformats.org/spreadsheetml/2006/main" count="203" uniqueCount="112">
  <si>
    <t>釧路沖</t>
  </si>
  <si>
    <t>ウサギアイナメ</t>
  </si>
  <si>
    <t>シロサケ</t>
  </si>
  <si>
    <t>アイナメ</t>
  </si>
  <si>
    <t>ウミネコ</t>
  </si>
  <si>
    <t>盛岡市郊外</t>
  </si>
  <si>
    <t>ムクドリ</t>
  </si>
  <si>
    <t>山田湾</t>
  </si>
  <si>
    <t>ムラサキイガイ</t>
  </si>
  <si>
    <t>スズキ</t>
  </si>
  <si>
    <t>常磐沖</t>
  </si>
  <si>
    <t>サンマ</t>
  </si>
  <si>
    <t>東京湾</t>
  </si>
  <si>
    <t>ウグイ</t>
  </si>
  <si>
    <t>大阪湾</t>
  </si>
  <si>
    <t>姫路沖</t>
  </si>
  <si>
    <t>鳴門</t>
  </si>
  <si>
    <t>イガイ</t>
  </si>
  <si>
    <t>高松港</t>
  </si>
  <si>
    <t>薩摩半島西岸</t>
  </si>
  <si>
    <t>中城湾</t>
  </si>
  <si>
    <t>ミナミクロダイ</t>
  </si>
  <si>
    <t>横浜港</t>
  </si>
  <si>
    <t>洞海湾</t>
  </si>
  <si>
    <t>tr(1.2)</t>
  </si>
  <si>
    <t>tr(1.4)</t>
  </si>
  <si>
    <t>nd</t>
  </si>
  <si>
    <t>tr(1.6)</t>
  </si>
  <si>
    <t>tr(2.4)</t>
  </si>
  <si>
    <t>tr(1.5)</t>
  </si>
  <si>
    <t>tr(2.3)</t>
  </si>
  <si>
    <t>tr(1.1)</t>
  </si>
  <si>
    <t>tr(1.8)</t>
  </si>
  <si>
    <t>tr(2.8)</t>
  </si>
  <si>
    <t>tr(1.0)</t>
  </si>
  <si>
    <t>tr(2.2)</t>
  </si>
  <si>
    <t>tr(2.1)</t>
  </si>
  <si>
    <t>tr(1.7)</t>
  </si>
  <si>
    <t>tr(2.5)</t>
  </si>
  <si>
    <t>tr(1.3)</t>
  </si>
  <si>
    <t>幾何平均値</t>
  </si>
  <si>
    <t>中央値</t>
  </si>
  <si>
    <t>最大値</t>
  </si>
  <si>
    <t>最小値</t>
  </si>
  <si>
    <t>最小値</t>
  </si>
  <si>
    <t>最大値</t>
  </si>
  <si>
    <t>地点
番号</t>
  </si>
  <si>
    <t>調査地点</t>
  </si>
  <si>
    <t>検出数</t>
  </si>
  <si>
    <t>検体数</t>
  </si>
  <si>
    <t>貝類</t>
  </si>
  <si>
    <t>貝　　類</t>
  </si>
  <si>
    <t>魚　　類</t>
  </si>
  <si>
    <t>魚　　類</t>
  </si>
  <si>
    <t>鳥　　類</t>
  </si>
  <si>
    <t>鳥類</t>
  </si>
  <si>
    <t>サロゲート
回収率（％）</t>
  </si>
  <si>
    <t>備考</t>
  </si>
  <si>
    <t>7/7</t>
  </si>
  <si>
    <t>1/2</t>
  </si>
  <si>
    <t>1/10</t>
  </si>
  <si>
    <t>31/31</t>
  </si>
  <si>
    <t>13/16</t>
  </si>
  <si>
    <t>43/80</t>
  </si>
  <si>
    <t>tr(2.6)</t>
  </si>
  <si>
    <t>魚類</t>
  </si>
  <si>
    <t>生物種</t>
  </si>
  <si>
    <t>能登半島沿岸</t>
  </si>
  <si>
    <t>検出頻度（地点ベース）</t>
  </si>
  <si>
    <t>検出頻度（検体ベース）</t>
  </si>
  <si>
    <t>仙台湾（松島湾）</t>
  </si>
  <si>
    <t>中海</t>
  </si>
  <si>
    <t>地方公共団体</t>
  </si>
  <si>
    <t>岩手県</t>
  </si>
  <si>
    <t>横浜市</t>
  </si>
  <si>
    <t>石川県</t>
  </si>
  <si>
    <t>島根県</t>
  </si>
  <si>
    <t>徳島県</t>
  </si>
  <si>
    <t>香川県</t>
  </si>
  <si>
    <t>北九州市</t>
  </si>
  <si>
    <t>北海道</t>
  </si>
  <si>
    <t>宮城県</t>
  </si>
  <si>
    <t>茨城県</t>
  </si>
  <si>
    <t>東京都</t>
  </si>
  <si>
    <t>川崎市</t>
  </si>
  <si>
    <t>滋賀県</t>
  </si>
  <si>
    <t>大阪府</t>
  </si>
  <si>
    <t>兵庫県</t>
  </si>
  <si>
    <t>鳥取県</t>
  </si>
  <si>
    <t>高知県</t>
  </si>
  <si>
    <t>鹿児島県</t>
  </si>
  <si>
    <t>沖縄県</t>
  </si>
  <si>
    <t>広島市</t>
  </si>
  <si>
    <t>島根半島沿岸七類湾</t>
  </si>
  <si>
    <t>日本海沖（岩内沖）</t>
  </si>
  <si>
    <t>川崎港扇島沖</t>
  </si>
  <si>
    <t>琵琶湖安曇川（高島市）</t>
  </si>
  <si>
    <t>広島湾</t>
  </si>
  <si>
    <t>四万十川河口（四万十市）</t>
  </si>
  <si>
    <t>蕪島（八戸市）</t>
  </si>
  <si>
    <r>
      <t xml:space="preserve">集計値
</t>
    </r>
    <r>
      <rPr>
        <sz val="10"/>
        <rFont val="Times New Roman"/>
        <family val="1"/>
      </rPr>
      <t>[ng/g-wet]</t>
    </r>
  </si>
  <si>
    <r>
      <t xml:space="preserve">測定値
</t>
    </r>
    <r>
      <rPr>
        <sz val="10"/>
        <rFont val="Times New Roman"/>
        <family val="1"/>
      </rPr>
      <t>[ng/g-wet]</t>
    </r>
  </si>
  <si>
    <r>
      <t>(</t>
    </r>
    <r>
      <rPr>
        <sz val="10"/>
        <rFont val="ＭＳ 明朝"/>
        <family val="1"/>
      </rPr>
      <t>注</t>
    </r>
    <r>
      <rPr>
        <sz val="10"/>
        <rFont val="Times New Roman"/>
        <family val="1"/>
      </rPr>
      <t xml:space="preserve">1) </t>
    </r>
    <r>
      <rPr>
        <sz val="10"/>
        <rFont val="ＭＳ 明朝"/>
        <family val="1"/>
      </rPr>
      <t>検出下限値以上を検出とした。</t>
    </r>
  </si>
  <si>
    <r>
      <t>(</t>
    </r>
    <r>
      <rPr>
        <sz val="10"/>
        <rFont val="ＭＳ 明朝"/>
        <family val="1"/>
      </rPr>
      <t>注</t>
    </r>
    <r>
      <rPr>
        <sz val="10"/>
        <rFont val="Times New Roman"/>
        <family val="1"/>
      </rPr>
      <t>2) ---</t>
    </r>
    <r>
      <rPr>
        <sz val="10"/>
        <rFont val="ＭＳ 明朝"/>
        <family val="1"/>
      </rPr>
      <t>：欠測等　「欠測等」とは測定値が得られなかった検体又は検出下限値を統一したことによりここでの集計の対象から除外された検体</t>
    </r>
  </si>
  <si>
    <t>tr(1.9)</t>
  </si>
  <si>
    <t>tr(1.6)</t>
  </si>
  <si>
    <t>tr(1.1)</t>
  </si>
  <si>
    <t>tr(2.3)</t>
  </si>
  <si>
    <r>
      <t>[14-2</t>
    </r>
    <r>
      <rPr>
        <sz val="10"/>
        <rFont val="ＭＳ 明朝"/>
        <family val="1"/>
      </rPr>
      <t>］</t>
    </r>
    <r>
      <rPr>
        <sz val="10"/>
        <rFont val="Times New Roman"/>
        <family val="1"/>
      </rPr>
      <t>DBT</t>
    </r>
    <r>
      <rPr>
        <sz val="10"/>
        <rFont val="ＭＳ 明朝"/>
        <family val="1"/>
      </rPr>
      <t>･生物</t>
    </r>
    <r>
      <rPr>
        <sz val="10"/>
        <rFont val="Times New Roman"/>
        <family val="1"/>
      </rPr>
      <t xml:space="preserve"> [ng/g-wet]
</t>
    </r>
    <r>
      <rPr>
        <sz val="10"/>
        <rFont val="ＭＳ 明朝"/>
        <family val="1"/>
      </rPr>
      <t>調査年度：</t>
    </r>
    <r>
      <rPr>
        <sz val="10"/>
        <rFont val="Times New Roman"/>
        <family val="1"/>
      </rPr>
      <t xml:space="preserve">2005
</t>
    </r>
    <r>
      <rPr>
        <sz val="10"/>
        <rFont val="ＭＳ 明朝"/>
        <family val="1"/>
      </rPr>
      <t>検出頻度（地点ベース）：</t>
    </r>
    <r>
      <rPr>
        <sz val="10"/>
        <rFont val="Times New Roman"/>
        <family val="1"/>
      </rPr>
      <t>21/25</t>
    </r>
    <r>
      <rPr>
        <sz val="10"/>
        <rFont val="ＭＳ 明朝"/>
        <family val="1"/>
      </rPr>
      <t>（欠測等：</t>
    </r>
    <r>
      <rPr>
        <sz val="10"/>
        <rFont val="Times New Roman"/>
        <family val="1"/>
      </rPr>
      <t>0</t>
    </r>
    <r>
      <rPr>
        <sz val="10"/>
        <rFont val="ＭＳ 明朝"/>
        <family val="1"/>
      </rPr>
      <t>）
検出頻度（検体ベース）：</t>
    </r>
    <r>
      <rPr>
        <sz val="10"/>
        <rFont val="Times New Roman"/>
        <family val="1"/>
      </rPr>
      <t>75/121</t>
    </r>
    <r>
      <rPr>
        <sz val="10"/>
        <rFont val="ＭＳ 明朝"/>
        <family val="1"/>
      </rPr>
      <t>（欠測等：</t>
    </r>
    <r>
      <rPr>
        <sz val="10"/>
        <rFont val="Times New Roman"/>
        <family val="1"/>
      </rPr>
      <t>0</t>
    </r>
    <r>
      <rPr>
        <sz val="10"/>
        <rFont val="ＭＳ 明朝"/>
        <family val="1"/>
      </rPr>
      <t>）
検出下限値：</t>
    </r>
    <r>
      <rPr>
        <sz val="10"/>
        <rFont val="Times New Roman"/>
        <family val="1"/>
      </rPr>
      <t xml:space="preserve">1.0
</t>
    </r>
    <r>
      <rPr>
        <sz val="10"/>
        <rFont val="ＭＳ 明朝"/>
        <family val="1"/>
      </rPr>
      <t>定量下限値：</t>
    </r>
    <r>
      <rPr>
        <sz val="10"/>
        <rFont val="Times New Roman"/>
        <family val="1"/>
      </rPr>
      <t xml:space="preserve">3.0
</t>
    </r>
    <r>
      <rPr>
        <sz val="10"/>
        <rFont val="ＭＳ 明朝"/>
        <family val="1"/>
      </rPr>
      <t>要求検出下限値：</t>
    </r>
    <r>
      <rPr>
        <sz val="10"/>
        <rFont val="Times New Roman"/>
        <family val="1"/>
      </rPr>
      <t>0.094</t>
    </r>
  </si>
  <si>
    <r>
      <t>(</t>
    </r>
    <r>
      <rPr>
        <sz val="10"/>
        <rFont val="ＭＳ 明朝"/>
        <family val="1"/>
      </rPr>
      <t>注</t>
    </r>
    <r>
      <rPr>
        <sz val="10"/>
        <rFont val="Times New Roman"/>
        <family val="1"/>
      </rPr>
      <t>2)</t>
    </r>
    <r>
      <rPr>
        <sz val="10"/>
        <rFont val="ＭＳ 明朝"/>
        <family val="1"/>
      </rPr>
      <t>「欠測等」とは、測定値が得られなかった検体又は検出下限値を統一したことによりここでの集計の対象から除外された検体</t>
    </r>
  </si>
  <si>
    <t>tr(1.0)</t>
  </si>
  <si>
    <t>青森県</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</si>
</sst>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_ "/>
    <numFmt numFmtId="181" formatCode="0.000_ "/>
    <numFmt numFmtId="182" formatCode="0.00_ "/>
    <numFmt numFmtId="183" formatCode="0.0_ "/>
    <numFmt numFmtId="184" formatCode="0_ "/>
    <numFmt numFmtId="185" formatCode="0.00000_ "/>
    <numFmt numFmtId="186" formatCode="0.0_);[Red]\(0.0\)"/>
    <numFmt numFmtId="187" formatCode="0_);[Red]\(0\)"/>
    <numFmt numFmtId="188" formatCode="0.00_);[Red]\(0.00\)"/>
    <numFmt numFmtId="189" formatCode="0.000_);[Red]\(0.000\)"/>
    <numFmt numFmtId="190" formatCode="0.000"/>
    <numFmt numFmtId="191" formatCode="0.0"/>
    <numFmt numFmtId="192" formatCode="#,##0.0"/>
    <numFmt numFmtId="193" formatCode="#,##0.0_);[Red]\(#,##0.0\)"/>
    <numFmt numFmtId="194" formatCode="#,##0.000"/>
    <numFmt numFmtId="195" formatCode="0.0000"/>
    <numFmt numFmtId="196" formatCode="#,##0.0000"/>
    <numFmt numFmtId="197" formatCode="#,##0.00000"/>
    <numFmt numFmtId="198" formatCode="#,##0_);[Red]\(#,##0\)"/>
    <numFmt numFmtId="199" formatCode="#,##0.00_);[Red]\(#,##0.00\)"/>
    <numFmt numFmtId="200" formatCode="&quot;tr(&quot;0.00&quot;)&quot;"/>
    <numFmt numFmtId="201" formatCode="&quot;nd&quot;@"/>
    <numFmt numFmtId="202" formatCode="0.0&quot;ng/g-dry&quot;"/>
    <numFmt numFmtId="203" formatCode="0.00000"/>
    <numFmt numFmtId="204" formatCode="0.000000"/>
    <numFmt numFmtId="205" formatCode="#,##0.000000"/>
    <numFmt numFmtId="206" formatCode="#,##0.0000000"/>
    <numFmt numFmtId="207" formatCode="#,##0.00000000"/>
    <numFmt numFmtId="208" formatCode="#,##0.000000000"/>
    <numFmt numFmtId="209" formatCode="#,##0.000_);[Red]\(#,##0.000\)"/>
    <numFmt numFmtId="210" formatCode="#,##0.0000_);[Red]\(#,##0.0000\)"/>
    <numFmt numFmtId="211" formatCode="#,##0.00000_);[Red]\(#,##0.00000\)"/>
    <numFmt numFmtId="212" formatCode="#,##0.000000_);[Red]\(#,##0.000000\)"/>
    <numFmt numFmtId="213" formatCode="#,##0.0000000_);[Red]\(#,##0.0000000\)"/>
    <numFmt numFmtId="214" formatCode="#,##0.00000000_);[Red]\(#,##0.00000000\)"/>
    <numFmt numFmtId="215" formatCode="#,##0.000000000_);[Red]\(#,##0.000000000\)"/>
    <numFmt numFmtId="216" formatCode="0.00000000"/>
    <numFmt numFmtId="217" formatCode="0.0000000"/>
    <numFmt numFmtId="218" formatCode="0.000000000"/>
    <numFmt numFmtId="219" formatCode="0.0000000000"/>
    <numFmt numFmtId="220" formatCode="0.00000000000"/>
    <numFmt numFmtId="221" formatCode="0.000000000000"/>
    <numFmt numFmtId="222" formatCode="[=0.2]&quot;nd&quot;;General"/>
    <numFmt numFmtId="223" formatCode="[=0.1]&quot;nd&quot;;General"/>
    <numFmt numFmtId="224" formatCode="[=0.15]&quot;nd&quot;;General"/>
    <numFmt numFmtId="225" formatCode="[=0.3]&quot;nd&quot;;General"/>
    <numFmt numFmtId="226" formatCode="[=0.45]&quot;nd&quot;;General"/>
    <numFmt numFmtId="227" formatCode="[=10]&quot;nd&quot;;General"/>
    <numFmt numFmtId="228" formatCode="[=200]&quot;nd&quot;;General"/>
    <numFmt numFmtId="229" formatCode="[=0.2]&quot;nd&quot;;0.00"/>
    <numFmt numFmtId="230" formatCode="[=0.1]&quot;nd&quot;;0.00"/>
    <numFmt numFmtId="231" formatCode="[=0.1]&quot;nd&quot;;0.0"/>
    <numFmt numFmtId="232" formatCode="[=0.15]&quot;nd&quot;;0.00"/>
    <numFmt numFmtId="233" formatCode="[=0.4]&quot;nd&quot;;0.00"/>
    <numFmt numFmtId="234" formatCode="[&lt;=999]000;[&lt;=99999]000\-00;000\-0000"/>
    <numFmt numFmtId="235" formatCode="[$-411]General\ng/g\-deeyy"/>
    <numFmt numFmtId="236" formatCode="0.0&quot;（ng/g-dry）&quot;"/>
    <numFmt numFmtId="237" formatCode="#,##0.0;[Red]\-#,##0.0"/>
  </numFmts>
  <fonts count="9">
    <font>
      <sz val="11"/>
      <name val="ＭＳ Ｐゴシック"/>
      <family val="0"/>
    </font>
    <font>
      <u val="single"/>
      <sz val="11"/>
      <color indexed="12"/>
      <name val="ＭＳ Ｐゴシック"/>
      <family val="3"/>
    </font>
    <font>
      <u val="single"/>
      <sz val="11"/>
      <color indexed="36"/>
      <name val="ＭＳ Ｐゴシック"/>
      <family val="3"/>
    </font>
    <font>
      <sz val="10"/>
      <name val="ＭＳ Ｐ明朝"/>
      <family val="1"/>
    </font>
    <font>
      <sz val="6"/>
      <name val="ＭＳ 明朝"/>
      <family val="1"/>
    </font>
    <font>
      <sz val="10"/>
      <name val="ＭＳ ゴシック"/>
      <family val="3"/>
    </font>
    <font>
      <sz val="10"/>
      <name val="ＭＳ Ｐゴシック"/>
      <family val="3"/>
    </font>
    <font>
      <sz val="10"/>
      <name val="ＭＳ 明朝"/>
      <family val="1"/>
    </font>
    <font>
      <sz val="10"/>
      <name val="Times New Roman"/>
      <family val="1"/>
    </font>
  </fonts>
  <fills count="2">
    <fill>
      <patternFill/>
    </fill>
    <fill>
      <patternFill patternType="gray125"/>
    </fill>
  </fills>
  <borders count="19">
    <border>
      <left/>
      <right/>
      <top/>
      <bottom/>
      <diagonal/>
    </border>
    <border>
      <left style="thin"/>
      <right>
        <color indexed="63"/>
      </right>
      <top style="thin"/>
      <bottom>
        <color indexed="63"/>
      </bottom>
    </border>
    <border>
      <left style="thin"/>
      <right style="thin"/>
      <top style="thin"/>
      <bottom style="thin"/>
    </border>
    <border>
      <left style="hair"/>
      <right style="hair"/>
      <top style="thin"/>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diagonalUp="1">
      <left style="thin"/>
      <right style="thin"/>
      <top style="thin"/>
      <bottom style="thin"/>
      <diagonal style="hair"/>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3" fillId="0" borderId="0">
      <alignment/>
      <protection/>
    </xf>
    <xf numFmtId="0" fontId="2" fillId="0" borderId="0" applyNumberFormat="0" applyFill="0" applyBorder="0" applyAlignment="0" applyProtection="0"/>
  </cellStyleXfs>
  <cellXfs count="89">
    <xf numFmtId="0" fontId="0" fillId="0" borderId="0" xfId="0" applyAlignment="1">
      <alignment vertical="center"/>
    </xf>
    <xf numFmtId="0" fontId="7" fillId="0" borderId="1" xfId="21" applyFont="1" applyBorder="1">
      <alignment/>
      <protection/>
    </xf>
    <xf numFmtId="0" fontId="8" fillId="0" borderId="1" xfId="21" applyFont="1" applyBorder="1">
      <alignment/>
      <protection/>
    </xf>
    <xf numFmtId="0" fontId="7" fillId="0" borderId="2" xfId="22" applyFont="1" applyFill="1" applyBorder="1">
      <alignment/>
      <protection/>
    </xf>
    <xf numFmtId="49" fontId="7" fillId="0" borderId="2" xfId="22" applyNumberFormat="1" applyFont="1" applyFill="1" applyBorder="1" applyAlignment="1">
      <alignment horizontal="center" vertical="center" wrapText="1"/>
      <protection/>
    </xf>
    <xf numFmtId="0" fontId="7" fillId="0" borderId="3" xfId="22" applyNumberFormat="1" applyFont="1" applyFill="1" applyBorder="1" applyAlignment="1">
      <alignment horizontal="center" vertical="center"/>
      <protection/>
    </xf>
    <xf numFmtId="0" fontId="7" fillId="0" borderId="2" xfId="22" applyFont="1" applyFill="1" applyBorder="1" applyAlignment="1">
      <alignment horizontal="center" vertical="top" wrapText="1"/>
      <protection/>
    </xf>
    <xf numFmtId="0" fontId="7" fillId="0" borderId="4" xfId="22" applyFont="1" applyFill="1" applyBorder="1" applyAlignment="1">
      <alignment horizontal="center" wrapText="1"/>
      <protection/>
    </xf>
    <xf numFmtId="0" fontId="7" fillId="0" borderId="2" xfId="22" applyFont="1" applyFill="1" applyBorder="1" applyAlignment="1">
      <alignment horizontal="center" vertical="center"/>
      <protection/>
    </xf>
    <xf numFmtId="0" fontId="7" fillId="0" borderId="4" xfId="22" applyFont="1" applyFill="1" applyBorder="1" applyAlignment="1">
      <alignment horizontal="center" vertical="center"/>
      <protection/>
    </xf>
    <xf numFmtId="0" fontId="7" fillId="0" borderId="5" xfId="22" applyNumberFormat="1" applyFont="1" applyFill="1" applyBorder="1" applyAlignment="1">
      <alignment horizontal="center" wrapText="1"/>
      <protection/>
    </xf>
    <xf numFmtId="0" fontId="7" fillId="0" borderId="3" xfId="22" applyNumberFormat="1" applyFont="1" applyFill="1" applyBorder="1" applyAlignment="1">
      <alignment horizontal="center" wrapText="1"/>
      <protection/>
    </xf>
    <xf numFmtId="0" fontId="7" fillId="0" borderId="6" xfId="22" applyNumberFormat="1" applyFont="1" applyFill="1" applyBorder="1" applyAlignment="1">
      <alignment horizontal="center" vertical="center"/>
      <protection/>
    </xf>
    <xf numFmtId="0" fontId="7" fillId="0" borderId="4" xfId="22" applyFont="1" applyFill="1" applyBorder="1" applyAlignment="1">
      <alignment horizontal="center" vertical="center" wrapText="1"/>
      <protection/>
    </xf>
    <xf numFmtId="0" fontId="7" fillId="0" borderId="7" xfId="21" applyFont="1" applyBorder="1">
      <alignment/>
      <protection/>
    </xf>
    <xf numFmtId="0" fontId="7" fillId="0" borderId="8" xfId="21" applyFont="1" applyBorder="1">
      <alignment/>
      <protection/>
    </xf>
    <xf numFmtId="0" fontId="7" fillId="0" borderId="9" xfId="21" applyFont="1" applyBorder="1">
      <alignment/>
      <protection/>
    </xf>
    <xf numFmtId="0" fontId="8" fillId="0" borderId="0" xfId="22" applyFont="1" applyFill="1">
      <alignment/>
      <protection/>
    </xf>
    <xf numFmtId="0" fontId="8" fillId="0" borderId="0" xfId="22" applyFont="1" applyFill="1" applyBorder="1" applyAlignment="1">
      <alignment horizontal="left" vertical="top" wrapText="1"/>
      <protection/>
    </xf>
    <xf numFmtId="0" fontId="8" fillId="0" borderId="2" xfId="22" applyFont="1" applyFill="1" applyBorder="1">
      <alignment/>
      <protection/>
    </xf>
    <xf numFmtId="0" fontId="8" fillId="0" borderId="0" xfId="22" applyFont="1" applyFill="1" applyBorder="1" applyAlignment="1">
      <alignment horizontal="right"/>
      <protection/>
    </xf>
    <xf numFmtId="0" fontId="8" fillId="0" borderId="0" xfId="22" applyNumberFormat="1" applyFont="1" applyFill="1" applyBorder="1">
      <alignment/>
      <protection/>
    </xf>
    <xf numFmtId="49" fontId="8" fillId="0" borderId="0" xfId="22" applyNumberFormat="1" applyFont="1" applyFill="1" applyBorder="1" applyAlignment="1">
      <alignment horizontal="center" vertical="center" wrapText="1"/>
      <protection/>
    </xf>
    <xf numFmtId="0" fontId="8" fillId="0" borderId="0" xfId="22" applyFont="1" applyFill="1" applyAlignment="1">
      <alignment horizontal="right"/>
      <protection/>
    </xf>
    <xf numFmtId="9" fontId="8" fillId="0" borderId="0" xfId="22" applyNumberFormat="1" applyFont="1" applyFill="1" applyAlignment="1">
      <alignment horizontal="left"/>
      <protection/>
    </xf>
    <xf numFmtId="193" fontId="8" fillId="0" borderId="2" xfId="22" applyNumberFormat="1" applyFont="1" applyFill="1" applyBorder="1" applyAlignment="1">
      <alignment horizontal="right" vertical="center"/>
      <protection/>
    </xf>
    <xf numFmtId="1" fontId="8" fillId="0" borderId="2" xfId="22" applyNumberFormat="1" applyFont="1" applyFill="1" applyBorder="1" applyAlignment="1">
      <alignment horizontal="right" vertical="center"/>
      <protection/>
    </xf>
    <xf numFmtId="1" fontId="8" fillId="0" borderId="0" xfId="22" applyNumberFormat="1" applyFont="1" applyFill="1" applyBorder="1" applyAlignment="1">
      <alignment horizontal="right" vertical="center"/>
      <protection/>
    </xf>
    <xf numFmtId="0" fontId="8" fillId="0" borderId="3" xfId="22" applyNumberFormat="1" applyFont="1" applyFill="1" applyBorder="1" applyAlignment="1">
      <alignment horizontal="center" vertical="center"/>
      <protection/>
    </xf>
    <xf numFmtId="0" fontId="8" fillId="0" borderId="0" xfId="22" applyFont="1" applyFill="1" applyBorder="1" applyAlignment="1">
      <alignment horizontal="center" vertical="center"/>
      <protection/>
    </xf>
    <xf numFmtId="3" fontId="8" fillId="0" borderId="0" xfId="22" applyNumberFormat="1" applyFont="1" applyFill="1" applyBorder="1" applyAlignment="1">
      <alignment horizontal="right"/>
      <protection/>
    </xf>
    <xf numFmtId="0" fontId="8" fillId="0" borderId="0" xfId="22" applyFont="1" applyFill="1" applyBorder="1" applyAlignment="1">
      <alignment horizontal="center" vertical="top" wrapText="1"/>
      <protection/>
    </xf>
    <xf numFmtId="0" fontId="8" fillId="0" borderId="0" xfId="22" applyFont="1" applyFill="1" applyBorder="1" applyAlignment="1">
      <alignment horizontal="center" wrapText="1"/>
      <protection/>
    </xf>
    <xf numFmtId="0" fontId="8" fillId="0" borderId="0" xfId="22" applyFont="1" applyFill="1" applyBorder="1">
      <alignment/>
      <protection/>
    </xf>
    <xf numFmtId="0" fontId="8" fillId="0" borderId="0" xfId="22" applyNumberFormat="1" applyFont="1" applyFill="1">
      <alignment/>
      <protection/>
    </xf>
    <xf numFmtId="49" fontId="8" fillId="0" borderId="2" xfId="22" applyNumberFormat="1" applyFont="1" applyFill="1" applyBorder="1" applyAlignment="1">
      <alignment horizontal="right" vertical="top" wrapText="1"/>
      <protection/>
    </xf>
    <xf numFmtId="9" fontId="8" fillId="0" borderId="0" xfId="22" applyNumberFormat="1" applyFont="1" applyFill="1" applyBorder="1" applyAlignment="1">
      <alignment horizontal="left"/>
      <protection/>
    </xf>
    <xf numFmtId="49" fontId="8" fillId="0" borderId="0" xfId="22" applyNumberFormat="1" applyFont="1" applyFill="1" applyBorder="1" applyAlignment="1">
      <alignment horizontal="right" vertical="top" wrapText="1"/>
      <protection/>
    </xf>
    <xf numFmtId="0" fontId="8" fillId="0" borderId="0" xfId="22" applyNumberFormat="1" applyFont="1" applyFill="1" applyBorder="1" applyAlignment="1">
      <alignment horizontal="right" vertical="center"/>
      <protection/>
    </xf>
    <xf numFmtId="198" fontId="8" fillId="0" borderId="2" xfId="22" applyNumberFormat="1" applyFont="1" applyFill="1" applyBorder="1" applyAlignment="1">
      <alignment horizontal="right" vertical="center"/>
      <protection/>
    </xf>
    <xf numFmtId="193" fontId="8" fillId="0" borderId="0" xfId="22" applyNumberFormat="1" applyFont="1" applyFill="1" applyBorder="1" applyAlignment="1">
      <alignment horizontal="right" vertical="center"/>
      <protection/>
    </xf>
    <xf numFmtId="198" fontId="8" fillId="0" borderId="0" xfId="22" applyNumberFormat="1" applyFont="1" applyFill="1" applyBorder="1" applyAlignment="1">
      <alignment horizontal="right" vertical="center"/>
      <protection/>
    </xf>
    <xf numFmtId="0" fontId="8" fillId="0" borderId="2" xfId="22" applyNumberFormat="1" applyFont="1" applyFill="1" applyBorder="1" applyAlignment="1">
      <alignment horizontal="right" vertical="center"/>
      <protection/>
    </xf>
    <xf numFmtId="0" fontId="8" fillId="0" borderId="0" xfId="22" applyNumberFormat="1" applyFont="1" applyFill="1" applyBorder="1" applyAlignment="1">
      <alignment horizontal="center" vertical="center"/>
      <protection/>
    </xf>
    <xf numFmtId="0" fontId="8" fillId="0" borderId="2" xfId="22" applyFont="1" applyFill="1" applyBorder="1" applyAlignment="1">
      <alignment horizontal="center" vertical="center"/>
      <protection/>
    </xf>
    <xf numFmtId="49" fontId="8" fillId="0" borderId="10" xfId="21" applyNumberFormat="1" applyFont="1" applyBorder="1" applyAlignment="1">
      <alignment horizontal="center"/>
      <protection/>
    </xf>
    <xf numFmtId="0" fontId="8" fillId="0" borderId="2" xfId="22" applyNumberFormat="1" applyFont="1" applyFill="1" applyBorder="1" applyAlignment="1">
      <alignment horizontal="center" vertical="center"/>
      <protection/>
    </xf>
    <xf numFmtId="3" fontId="8" fillId="0" borderId="5" xfId="22" applyNumberFormat="1" applyFont="1" applyBorder="1" applyAlignment="1">
      <alignment horizontal="center" vertical="center"/>
      <protection/>
    </xf>
    <xf numFmtId="3" fontId="8" fillId="0" borderId="5" xfId="22" applyNumberFormat="1" applyFont="1" applyFill="1" applyBorder="1" applyAlignment="1">
      <alignment horizontal="center" vertical="center"/>
      <protection/>
    </xf>
    <xf numFmtId="0" fontId="8" fillId="0" borderId="6" xfId="22" applyNumberFormat="1" applyFont="1" applyFill="1" applyBorder="1" applyAlignment="1">
      <alignment horizontal="center" vertical="center"/>
      <protection/>
    </xf>
    <xf numFmtId="198" fontId="8" fillId="0" borderId="2" xfId="22" applyNumberFormat="1" applyFont="1" applyFill="1" applyBorder="1" applyAlignment="1">
      <alignment horizontal="center" vertical="center"/>
      <protection/>
    </xf>
    <xf numFmtId="198" fontId="8" fillId="0" borderId="0" xfId="22" applyNumberFormat="1" applyFont="1" applyFill="1" applyBorder="1" applyAlignment="1">
      <alignment horizontal="center" vertical="center"/>
      <protection/>
    </xf>
    <xf numFmtId="0" fontId="8" fillId="0" borderId="8" xfId="21" applyFont="1" applyBorder="1">
      <alignment/>
      <protection/>
    </xf>
    <xf numFmtId="0" fontId="8" fillId="0" borderId="9" xfId="21" applyFont="1" applyBorder="1">
      <alignment/>
      <protection/>
    </xf>
    <xf numFmtId="49" fontId="8" fillId="0" borderId="11" xfId="21" applyNumberFormat="1" applyFont="1" applyBorder="1" applyAlignment="1">
      <alignment horizontal="center"/>
      <protection/>
    </xf>
    <xf numFmtId="198" fontId="8" fillId="0" borderId="5" xfId="22" applyNumberFormat="1" applyFont="1" applyFill="1" applyBorder="1" applyAlignment="1">
      <alignment horizontal="center" vertical="center"/>
      <protection/>
    </xf>
    <xf numFmtId="198" fontId="8" fillId="0" borderId="3" xfId="22" applyNumberFormat="1" applyFont="1" applyFill="1" applyBorder="1" applyAlignment="1">
      <alignment horizontal="center" vertical="center"/>
      <protection/>
    </xf>
    <xf numFmtId="0" fontId="8" fillId="0" borderId="0" xfId="22" applyFont="1" applyFill="1" applyBorder="1" applyAlignment="1">
      <alignment horizontal="left" vertical="center"/>
      <protection/>
    </xf>
    <xf numFmtId="49" fontId="8" fillId="0" borderId="12" xfId="21" applyNumberFormat="1" applyFont="1" applyBorder="1" applyAlignment="1">
      <alignment horizontal="center"/>
      <protection/>
    </xf>
    <xf numFmtId="0" fontId="8" fillId="0" borderId="13" xfId="21" applyFont="1" applyBorder="1">
      <alignment/>
      <protection/>
    </xf>
    <xf numFmtId="0" fontId="8" fillId="0" borderId="14" xfId="21" applyFont="1" applyBorder="1">
      <alignment/>
      <protection/>
    </xf>
    <xf numFmtId="0" fontId="8" fillId="0" borderId="15" xfId="22" applyNumberFormat="1" applyFont="1" applyFill="1" applyBorder="1" applyAlignment="1">
      <alignment horizontal="center" vertical="center"/>
      <protection/>
    </xf>
    <xf numFmtId="0" fontId="8" fillId="0" borderId="7" xfId="21" applyFont="1" applyBorder="1">
      <alignment/>
      <protection/>
    </xf>
    <xf numFmtId="0" fontId="8" fillId="0" borderId="16" xfId="22" applyNumberFormat="1" applyFont="1" applyFill="1" applyBorder="1" applyAlignment="1">
      <alignment horizontal="center" vertical="center"/>
      <protection/>
    </xf>
    <xf numFmtId="0" fontId="8" fillId="0" borderId="0" xfId="21" applyFont="1" applyFill="1" applyBorder="1" applyAlignment="1">
      <alignment horizontal="right"/>
      <protection/>
    </xf>
    <xf numFmtId="1" fontId="8" fillId="0" borderId="0" xfId="21" applyNumberFormat="1" applyFont="1" applyFill="1" applyBorder="1" applyAlignment="1">
      <alignment horizontal="right"/>
      <protection/>
    </xf>
    <xf numFmtId="49" fontId="8" fillId="0" borderId="0" xfId="22" applyNumberFormat="1" applyFont="1" applyFill="1" applyBorder="1">
      <alignment/>
      <protection/>
    </xf>
    <xf numFmtId="0" fontId="7" fillId="0" borderId="1" xfId="22" applyFont="1" applyFill="1" applyBorder="1" applyAlignment="1">
      <alignment horizontal="center" vertical="top" wrapText="1"/>
      <protection/>
    </xf>
    <xf numFmtId="49" fontId="8" fillId="0" borderId="0" xfId="22" applyNumberFormat="1" applyFont="1" applyFill="1">
      <alignment/>
      <protection/>
    </xf>
    <xf numFmtId="0" fontId="8" fillId="0" borderId="0" xfId="22" applyFont="1">
      <alignment/>
      <protection/>
    </xf>
    <xf numFmtId="198" fontId="8" fillId="0" borderId="0" xfId="22" applyNumberFormat="1" applyFont="1" applyFill="1" applyBorder="1" applyAlignment="1">
      <alignment horizontal="left" vertical="center"/>
      <protection/>
    </xf>
    <xf numFmtId="0" fontId="8" fillId="0" borderId="2" xfId="22" applyFont="1" applyFill="1" applyBorder="1" applyAlignment="1">
      <alignment horizontal="center"/>
      <protection/>
    </xf>
    <xf numFmtId="0" fontId="8" fillId="0" borderId="2" xfId="22" applyFont="1" applyFill="1" applyBorder="1" applyAlignment="1">
      <alignment horizontal="right"/>
      <protection/>
    </xf>
    <xf numFmtId="9" fontId="8" fillId="0" borderId="2" xfId="22" applyNumberFormat="1" applyFont="1" applyFill="1" applyBorder="1" applyAlignment="1">
      <alignment horizontal="left"/>
      <protection/>
    </xf>
    <xf numFmtId="49" fontId="8" fillId="0" borderId="2" xfId="22" applyNumberFormat="1" applyFont="1" applyFill="1" applyBorder="1">
      <alignment/>
      <protection/>
    </xf>
    <xf numFmtId="191" fontId="8" fillId="0" borderId="2" xfId="22" applyNumberFormat="1" applyFont="1" applyFill="1" applyBorder="1" applyAlignment="1">
      <alignment horizontal="center" vertical="center"/>
      <protection/>
    </xf>
    <xf numFmtId="1" fontId="8" fillId="0" borderId="2" xfId="22" applyNumberFormat="1" applyFont="1" applyFill="1" applyBorder="1" applyAlignment="1">
      <alignment horizontal="center" vertical="center"/>
      <protection/>
    </xf>
    <xf numFmtId="198" fontId="8" fillId="0" borderId="17" xfId="22" applyNumberFormat="1" applyFont="1" applyFill="1" applyBorder="1" applyAlignment="1">
      <alignment horizontal="left" vertical="center"/>
      <protection/>
    </xf>
    <xf numFmtId="1" fontId="8" fillId="0" borderId="17" xfId="22" applyNumberFormat="1" applyFont="1" applyFill="1" applyBorder="1" applyAlignment="1">
      <alignment horizontal="right" vertical="center"/>
      <protection/>
    </xf>
    <xf numFmtId="0" fontId="8" fillId="0" borderId="17" xfId="22" applyFont="1" applyFill="1" applyBorder="1" applyAlignment="1">
      <alignment horizontal="center" wrapText="1"/>
      <protection/>
    </xf>
    <xf numFmtId="193" fontId="8" fillId="0" borderId="17" xfId="22" applyNumberFormat="1" applyFont="1" applyFill="1" applyBorder="1" applyAlignment="1">
      <alignment horizontal="right" vertical="center"/>
      <protection/>
    </xf>
    <xf numFmtId="0" fontId="7" fillId="0" borderId="4" xfId="22" applyFont="1" applyFill="1" applyBorder="1" applyAlignment="1">
      <alignment horizontal="center" vertical="center"/>
      <protection/>
    </xf>
    <xf numFmtId="0" fontId="8" fillId="0" borderId="18" xfId="22" applyFont="1" applyFill="1" applyBorder="1" applyAlignment="1">
      <alignment horizontal="center" vertical="center"/>
      <protection/>
    </xf>
    <xf numFmtId="0" fontId="8" fillId="0" borderId="17" xfId="22" applyFont="1" applyFill="1" applyBorder="1" applyAlignment="1">
      <alignment horizontal="left" vertical="top" wrapText="1"/>
      <protection/>
    </xf>
    <xf numFmtId="0" fontId="8" fillId="0" borderId="0" xfId="22" applyFont="1" applyFill="1" applyBorder="1" applyAlignment="1">
      <alignment horizontal="left" vertical="top" wrapText="1"/>
      <protection/>
    </xf>
    <xf numFmtId="0" fontId="7" fillId="0" borderId="7" xfId="22" applyFont="1" applyFill="1" applyBorder="1" applyAlignment="1">
      <alignment horizontal="center" vertical="center" textRotation="255"/>
      <protection/>
    </xf>
    <xf numFmtId="0" fontId="8" fillId="0" borderId="8" xfId="22" applyFont="1" applyFill="1" applyBorder="1" applyAlignment="1">
      <alignment horizontal="center" vertical="center" textRotation="255"/>
      <protection/>
    </xf>
    <xf numFmtId="0" fontId="8" fillId="0" borderId="13" xfId="22" applyFont="1" applyFill="1" applyBorder="1" applyAlignment="1">
      <alignment horizontal="center" vertical="center" textRotation="255"/>
      <protection/>
    </xf>
    <xf numFmtId="0" fontId="8" fillId="0" borderId="11" xfId="22" applyFont="1" applyFill="1" applyBorder="1" applyAlignment="1">
      <alignment horizontal="left" vertical="top" wrapText="1"/>
      <protection/>
    </xf>
  </cellXfs>
  <cellStyles count="10">
    <cellStyle name="Normal" xfId="0"/>
    <cellStyle name="Percent" xfId="15"/>
    <cellStyle name="Hyperlink" xfId="16"/>
    <cellStyle name="Comma [0]" xfId="17"/>
    <cellStyle name="Comma" xfId="18"/>
    <cellStyle name="Currency [0]" xfId="19"/>
    <cellStyle name="Currency" xfId="20"/>
    <cellStyle name="標準_H18-1参考2-2(7)" xfId="21"/>
    <cellStyle name="標準_生物結果(2004.06.17)島津F03"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6)\01&#26908;&#35342;&#20316;&#26989;&#37096;&#20250;&#36039;&#26009;\&#29983;&#29289;&#32080;&#26524;(2004.06.17)&#23798;&#27941;F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7)\&#20462;&#27491;&#29992;to&#29872;&#22659;&#30465;\&#21508;&#32080;&#26524;&#22577;&#21578;&#26360;\Pops%20Water&amp;Sediment%20&#32047;&#31309;&#27604;&#366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12514;&#22823;&#27671;s-r-t-prg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22823;&#27671;&#27671;&#28201;&#215;&#28611;&#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説"/>
      <sheetName val="測定値一覧"/>
      <sheetName val="限界値一覧"/>
      <sheetName val="グラフ"/>
      <sheetName val="実測濃度"/>
      <sheetName val="有機スズ結果"/>
      <sheetName val="水生生物"/>
      <sheetName val="回収率"/>
      <sheetName val="モニ地点"/>
      <sheetName val="モニ物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水質データ"/>
      <sheetName val="水質グラフ"/>
      <sheetName val="底質データ"/>
      <sheetName val="底質比較"/>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sheetName val="概説"/>
      <sheetName val="物質"/>
      <sheetName val="大気"/>
      <sheetName val="測定値一覧"/>
      <sheetName val="測定値大気"/>
      <sheetName val="graph"/>
      <sheetName val="S-R-Test"/>
      <sheetName val="モニ地点"/>
      <sheetName val="モニ物質"/>
      <sheetName val="大気採取情報"/>
      <sheetName val="大採取日"/>
      <sheetName val="表H14"/>
      <sheetName val="H14モ大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表H1415"/>
      <sheetName val="表H14"/>
      <sheetName val="H14モ大気"/>
      <sheetName val="H14PCB大気"/>
      <sheetName val="限界値"/>
      <sheetName val="H14大気採取情報"/>
      <sheetName val="H14調査地区"/>
      <sheetName val="H15モニ地点"/>
      <sheetName val="H15測大気"/>
      <sheetName val="モニ物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3"/>
  <dimension ref="A1:R144"/>
  <sheetViews>
    <sheetView showGridLines="0" tabSelected="1" zoomScaleSheetLayoutView="100" workbookViewId="0" topLeftCell="A1">
      <selection activeCell="F1" sqref="F1"/>
    </sheetView>
  </sheetViews>
  <sheetFormatPr defaultColWidth="9.00390625" defaultRowHeight="13.5"/>
  <cols>
    <col min="1" max="1" width="2.625" style="17" bestFit="1" customWidth="1"/>
    <col min="2" max="2" width="12.50390625" style="17" customWidth="1"/>
    <col min="3" max="3" width="6.125" style="17" customWidth="1"/>
    <col min="4" max="4" width="21.875" style="17" customWidth="1"/>
    <col min="5" max="6" width="21.375" style="17" customWidth="1"/>
    <col min="7" max="7" width="21.375" style="68" customWidth="1"/>
    <col min="8" max="9" width="4.125" style="17" hidden="1" customWidth="1"/>
    <col min="10" max="10" width="8.75390625" style="34" hidden="1" customWidth="1"/>
    <col min="11" max="11" width="6.875" style="34" hidden="1" customWidth="1"/>
    <col min="12" max="12" width="15.625" style="68" hidden="1" customWidth="1"/>
    <col min="13" max="13" width="12.625" style="68" hidden="1" customWidth="1"/>
    <col min="14" max="14" width="6.875" style="21" hidden="1" customWidth="1"/>
    <col min="15" max="16" width="15.625" style="66" hidden="1" customWidth="1"/>
    <col min="17" max="17" width="15.625" style="21" hidden="1" customWidth="1"/>
    <col min="18" max="18" width="5.75390625" style="17" customWidth="1"/>
    <col min="19" max="16384" width="8.00390625" style="69" customWidth="1"/>
  </cols>
  <sheetData>
    <row r="1" spans="1:18" ht="27.75" customHeight="1">
      <c r="A1" s="84" t="s">
        <v>108</v>
      </c>
      <c r="B1" s="84"/>
      <c r="C1" s="84"/>
      <c r="D1" s="84"/>
      <c r="E1" s="88"/>
      <c r="F1" s="19"/>
      <c r="G1" s="4" t="s">
        <v>100</v>
      </c>
      <c r="J1" s="20"/>
      <c r="K1" s="21"/>
      <c r="L1" s="4" t="s">
        <v>56</v>
      </c>
      <c r="M1" s="22"/>
      <c r="O1" s="22"/>
      <c r="P1" s="22"/>
      <c r="R1" s="18"/>
    </row>
    <row r="2" spans="1:18" ht="12" customHeight="1">
      <c r="A2" s="84"/>
      <c r="B2" s="84"/>
      <c r="C2" s="84"/>
      <c r="D2" s="84"/>
      <c r="E2" s="88"/>
      <c r="F2" s="3" t="s">
        <v>40</v>
      </c>
      <c r="G2" s="25" t="s">
        <v>104</v>
      </c>
      <c r="J2" s="21"/>
      <c r="K2" s="21"/>
      <c r="L2" s="26">
        <f>GEOMEAN(GEOMEAN(L18:L77),GEOMEAN(L78:L102),GEOMEAN(L103:L142))</f>
        <v>113.15741938348202</v>
      </c>
      <c r="M2" s="27"/>
      <c r="O2" s="27"/>
      <c r="P2" s="27"/>
      <c r="R2" s="18"/>
    </row>
    <row r="3" spans="1:18" ht="12" customHeight="1">
      <c r="A3" s="84"/>
      <c r="B3" s="84"/>
      <c r="C3" s="84"/>
      <c r="D3" s="84"/>
      <c r="E3" s="88"/>
      <c r="F3" s="3" t="s">
        <v>41</v>
      </c>
      <c r="G3" s="25" t="s">
        <v>105</v>
      </c>
      <c r="J3" s="21"/>
      <c r="K3" s="21"/>
      <c r="L3" s="26">
        <f>MEDIAN(L18:L142)</f>
        <v>117</v>
      </c>
      <c r="M3" s="27"/>
      <c r="O3" s="27"/>
      <c r="P3" s="27"/>
      <c r="R3" s="18"/>
    </row>
    <row r="4" spans="1:18" ht="12" customHeight="1">
      <c r="A4" s="84"/>
      <c r="B4" s="84"/>
      <c r="C4" s="84"/>
      <c r="D4" s="84"/>
      <c r="E4" s="88"/>
      <c r="F4" s="3" t="s">
        <v>42</v>
      </c>
      <c r="G4" s="42">
        <v>24</v>
      </c>
      <c r="J4" s="21"/>
      <c r="K4" s="21"/>
      <c r="L4" s="26">
        <f>MAX(L18:L142)</f>
        <v>141</v>
      </c>
      <c r="M4" s="27"/>
      <c r="O4" s="27"/>
      <c r="P4" s="27"/>
      <c r="R4" s="18"/>
    </row>
    <row r="5" spans="1:18" ht="12" customHeight="1">
      <c r="A5" s="84"/>
      <c r="B5" s="84"/>
      <c r="C5" s="84"/>
      <c r="D5" s="84"/>
      <c r="E5" s="88"/>
      <c r="F5" s="3" t="s">
        <v>43</v>
      </c>
      <c r="G5" s="42" t="s">
        <v>26</v>
      </c>
      <c r="J5" s="21"/>
      <c r="K5" s="21"/>
      <c r="L5" s="26">
        <f>MIN(L18:L142)</f>
        <v>88</v>
      </c>
      <c r="M5" s="27"/>
      <c r="O5" s="27"/>
      <c r="P5" s="27"/>
      <c r="R5" s="33"/>
    </row>
    <row r="6" spans="1:18" ht="19.5" customHeight="1">
      <c r="A6" s="84"/>
      <c r="B6" s="84"/>
      <c r="C6" s="84"/>
      <c r="D6" s="84"/>
      <c r="E6" s="84"/>
      <c r="F6" s="77"/>
      <c r="G6" s="78"/>
      <c r="J6" s="21"/>
      <c r="K6" s="21"/>
      <c r="L6" s="26">
        <f>PERCENTILE(L18:L142,0.95)</f>
        <v>127</v>
      </c>
      <c r="M6" s="27"/>
      <c r="O6" s="27"/>
      <c r="P6" s="27"/>
      <c r="R6" s="33"/>
    </row>
    <row r="7" spans="1:18" ht="12" customHeight="1">
      <c r="A7" s="18"/>
      <c r="B7" s="18"/>
      <c r="C7" s="18"/>
      <c r="D7" s="18"/>
      <c r="E7" s="18"/>
      <c r="F7" s="70"/>
      <c r="G7" s="30"/>
      <c r="J7" s="21"/>
      <c r="K7" s="21"/>
      <c r="L7" s="30"/>
      <c r="M7" s="30"/>
      <c r="O7" s="30"/>
      <c r="P7" s="30"/>
      <c r="R7" s="18"/>
    </row>
    <row r="8" spans="1:18" ht="14.25" customHeight="1">
      <c r="A8" s="23"/>
      <c r="B8" s="23"/>
      <c r="C8" s="23"/>
      <c r="D8" s="71"/>
      <c r="E8" s="67" t="s">
        <v>50</v>
      </c>
      <c r="F8" s="67" t="s">
        <v>65</v>
      </c>
      <c r="G8" s="6" t="s">
        <v>55</v>
      </c>
      <c r="J8" s="23"/>
      <c r="K8" s="24"/>
      <c r="N8" s="36"/>
      <c r="P8" s="31"/>
      <c r="Q8" s="32"/>
      <c r="R8" s="18"/>
    </row>
    <row r="9" spans="1:18" ht="12.75">
      <c r="A9" s="23"/>
      <c r="B9" s="23"/>
      <c r="C9" s="23"/>
      <c r="D9" s="7" t="s">
        <v>68</v>
      </c>
      <c r="E9" s="35" t="s">
        <v>58</v>
      </c>
      <c r="F9" s="35" t="s">
        <v>62</v>
      </c>
      <c r="G9" s="35" t="s">
        <v>59</v>
      </c>
      <c r="H9" s="19"/>
      <c r="I9" s="19"/>
      <c r="J9" s="72"/>
      <c r="K9" s="73"/>
      <c r="L9" s="74"/>
      <c r="N9" s="36"/>
      <c r="P9" s="37"/>
      <c r="Q9" s="38"/>
      <c r="R9" s="18"/>
    </row>
    <row r="10" spans="1:18" ht="12.75">
      <c r="A10" s="23"/>
      <c r="B10" s="23"/>
      <c r="C10" s="23"/>
      <c r="D10" s="7" t="s">
        <v>69</v>
      </c>
      <c r="E10" s="35" t="s">
        <v>61</v>
      </c>
      <c r="F10" s="35" t="s">
        <v>63</v>
      </c>
      <c r="G10" s="35" t="s">
        <v>60</v>
      </c>
      <c r="H10" s="19"/>
      <c r="I10" s="19"/>
      <c r="J10" s="72"/>
      <c r="K10" s="73"/>
      <c r="L10" s="74"/>
      <c r="N10" s="36"/>
      <c r="P10" s="37"/>
      <c r="Q10" s="38"/>
      <c r="R10" s="18"/>
    </row>
    <row r="11" spans="1:18" ht="12.75">
      <c r="A11" s="23"/>
      <c r="B11" s="23"/>
      <c r="C11" s="23"/>
      <c r="D11" s="7" t="s">
        <v>40</v>
      </c>
      <c r="E11" s="26">
        <v>10.8530687009519</v>
      </c>
      <c r="F11" s="25" t="s">
        <v>106</v>
      </c>
      <c r="G11" s="25" t="s">
        <v>26</v>
      </c>
      <c r="H11" s="19"/>
      <c r="I11" s="19"/>
      <c r="J11" s="72"/>
      <c r="K11" s="73"/>
      <c r="L11" s="74"/>
      <c r="N11" s="36"/>
      <c r="P11" s="40"/>
      <c r="Q11" s="41"/>
      <c r="R11" s="18"/>
    </row>
    <row r="12" spans="1:18" ht="12.75">
      <c r="A12" s="23"/>
      <c r="B12" s="23"/>
      <c r="C12" s="23"/>
      <c r="D12" s="7" t="s">
        <v>41</v>
      </c>
      <c r="E12" s="42">
        <v>15</v>
      </c>
      <c r="F12" s="25" t="s">
        <v>110</v>
      </c>
      <c r="G12" s="25" t="s">
        <v>26</v>
      </c>
      <c r="H12" s="19"/>
      <c r="I12" s="19"/>
      <c r="J12" s="72"/>
      <c r="K12" s="73"/>
      <c r="L12" s="74"/>
      <c r="N12" s="36"/>
      <c r="P12" s="40"/>
      <c r="Q12" s="36"/>
      <c r="R12" s="18"/>
    </row>
    <row r="13" spans="1:18" ht="12.75">
      <c r="A13" s="23"/>
      <c r="B13" s="23"/>
      <c r="C13" s="23"/>
      <c r="D13" s="7" t="s">
        <v>45</v>
      </c>
      <c r="E13" s="42">
        <v>24</v>
      </c>
      <c r="F13" s="42">
        <v>14</v>
      </c>
      <c r="G13" s="39" t="s">
        <v>107</v>
      </c>
      <c r="H13" s="19"/>
      <c r="I13" s="19"/>
      <c r="J13" s="72"/>
      <c r="K13" s="73"/>
      <c r="L13" s="74"/>
      <c r="N13" s="36"/>
      <c r="P13" s="41"/>
      <c r="R13" s="18"/>
    </row>
    <row r="14" spans="1:18" ht="12.75">
      <c r="A14" s="23"/>
      <c r="B14" s="23"/>
      <c r="C14" s="23"/>
      <c r="D14" s="7" t="s">
        <v>43</v>
      </c>
      <c r="E14" s="42" t="s">
        <v>107</v>
      </c>
      <c r="F14" s="42" t="s">
        <v>26</v>
      </c>
      <c r="G14" s="39" t="s">
        <v>26</v>
      </c>
      <c r="H14" s="19"/>
      <c r="I14" s="19"/>
      <c r="J14" s="72"/>
      <c r="K14" s="73"/>
      <c r="L14" s="74"/>
      <c r="N14" s="36"/>
      <c r="P14" s="41"/>
      <c r="R14" s="18"/>
    </row>
    <row r="15" spans="1:18" ht="8.25" customHeight="1">
      <c r="A15" s="23"/>
      <c r="B15" s="23"/>
      <c r="C15" s="23"/>
      <c r="D15" s="79"/>
      <c r="E15" s="80"/>
      <c r="F15" s="80"/>
      <c r="G15" s="80"/>
      <c r="H15" s="19"/>
      <c r="I15" s="19"/>
      <c r="J15" s="72"/>
      <c r="K15" s="73"/>
      <c r="L15" s="74"/>
      <c r="N15" s="36"/>
      <c r="P15" s="40"/>
      <c r="R15" s="18"/>
    </row>
    <row r="16" spans="1:18" ht="14.25" customHeight="1" hidden="1">
      <c r="A16" s="23"/>
      <c r="B16" s="23"/>
      <c r="C16" s="23"/>
      <c r="J16" s="23"/>
      <c r="K16" s="24"/>
      <c r="N16" s="36"/>
      <c r="Q16" s="36"/>
      <c r="R16" s="23"/>
    </row>
    <row r="17" spans="1:18" ht="24.75">
      <c r="A17" s="44"/>
      <c r="B17" s="8" t="s">
        <v>72</v>
      </c>
      <c r="C17" s="13" t="s">
        <v>46</v>
      </c>
      <c r="D17" s="9" t="s">
        <v>47</v>
      </c>
      <c r="E17" s="81" t="s">
        <v>66</v>
      </c>
      <c r="F17" s="82"/>
      <c r="G17" s="4" t="s">
        <v>101</v>
      </c>
      <c r="H17" s="10" t="s">
        <v>48</v>
      </c>
      <c r="I17" s="11" t="s">
        <v>49</v>
      </c>
      <c r="J17" s="5" t="s">
        <v>44</v>
      </c>
      <c r="K17" s="12" t="s">
        <v>45</v>
      </c>
      <c r="L17" s="4" t="s">
        <v>56</v>
      </c>
      <c r="M17" s="4" t="s">
        <v>57</v>
      </c>
      <c r="N17" s="43"/>
      <c r="O17" s="22"/>
      <c r="P17" s="22"/>
      <c r="R17" s="29"/>
    </row>
    <row r="18" spans="1:18" ht="14.25" customHeight="1">
      <c r="A18" s="85" t="s">
        <v>51</v>
      </c>
      <c r="B18" s="14" t="s">
        <v>73</v>
      </c>
      <c r="C18" s="2">
        <v>1</v>
      </c>
      <c r="D18" s="1" t="s">
        <v>7</v>
      </c>
      <c r="E18" s="1" t="s">
        <v>8</v>
      </c>
      <c r="F18" s="45"/>
      <c r="G18" s="46">
        <v>18</v>
      </c>
      <c r="H18" s="47">
        <f>I18-(COUNTIF(G18:G22,"nd"))</f>
        <v>5</v>
      </c>
      <c r="I18" s="48">
        <f>COUNTA(G18:G22)</f>
        <v>5</v>
      </c>
      <c r="J18" s="49" t="e">
        <f>IF(#REF!&lt;#REF!,"nd",IF(#REF!&lt;#REF!,"tr("&amp;TEXT(#REF!,"0.0")&amp;")",#REF!))</f>
        <v>#REF!</v>
      </c>
      <c r="K18" s="49" t="e">
        <f>IF(#REF!&lt;#REF!,"nd",IF(#REF!&lt;#REF!,"tr("&amp;TEXT(#REF!,"0.0")&amp;")",#REF!))</f>
        <v>#REF!</v>
      </c>
      <c r="L18" s="50">
        <v>113</v>
      </c>
      <c r="M18" s="42"/>
      <c r="N18" s="43"/>
      <c r="O18" s="51"/>
      <c r="P18" s="38"/>
      <c r="R18" s="33"/>
    </row>
    <row r="19" spans="1:18" ht="14.25" customHeight="1">
      <c r="A19" s="86"/>
      <c r="B19" s="52"/>
      <c r="C19" s="53"/>
      <c r="D19" s="53"/>
      <c r="E19" s="53"/>
      <c r="F19" s="54"/>
      <c r="G19" s="46">
        <v>24</v>
      </c>
      <c r="H19" s="55"/>
      <c r="I19" s="56"/>
      <c r="J19" s="28"/>
      <c r="K19" s="49"/>
      <c r="L19" s="50">
        <v>113</v>
      </c>
      <c r="M19" s="42"/>
      <c r="N19" s="43"/>
      <c r="O19" s="51"/>
      <c r="P19" s="38"/>
      <c r="R19" s="33"/>
    </row>
    <row r="20" spans="1:18" ht="14.25" customHeight="1">
      <c r="A20" s="86"/>
      <c r="B20" s="52"/>
      <c r="C20" s="53"/>
      <c r="D20" s="53"/>
      <c r="E20" s="53"/>
      <c r="F20" s="54"/>
      <c r="G20" s="46">
        <v>21</v>
      </c>
      <c r="H20" s="55"/>
      <c r="I20" s="56"/>
      <c r="J20" s="28"/>
      <c r="K20" s="49"/>
      <c r="L20" s="50">
        <v>123</v>
      </c>
      <c r="M20" s="42"/>
      <c r="N20" s="43"/>
      <c r="O20" s="51"/>
      <c r="P20" s="38"/>
      <c r="R20" s="33"/>
    </row>
    <row r="21" spans="1:18" ht="14.25" customHeight="1">
      <c r="A21" s="86"/>
      <c r="B21" s="52"/>
      <c r="C21" s="53"/>
      <c r="D21" s="53"/>
      <c r="E21" s="53"/>
      <c r="F21" s="54"/>
      <c r="G21" s="46">
        <v>20</v>
      </c>
      <c r="H21" s="55"/>
      <c r="I21" s="55"/>
      <c r="J21" s="28"/>
      <c r="K21" s="49"/>
      <c r="L21" s="50">
        <v>119</v>
      </c>
      <c r="M21" s="42"/>
      <c r="N21" s="43"/>
      <c r="O21" s="51"/>
      <c r="P21" s="38"/>
      <c r="R21" s="33"/>
    </row>
    <row r="22" spans="1:18" ht="14.25" customHeight="1">
      <c r="A22" s="86"/>
      <c r="B22" s="52"/>
      <c r="C22" s="53"/>
      <c r="D22" s="53"/>
      <c r="E22" s="53"/>
      <c r="F22" s="58"/>
      <c r="G22" s="46">
        <v>16</v>
      </c>
      <c r="H22" s="55"/>
      <c r="I22" s="55"/>
      <c r="J22" s="28"/>
      <c r="K22" s="49"/>
      <c r="L22" s="50">
        <v>120</v>
      </c>
      <c r="M22" s="42"/>
      <c r="N22" s="43"/>
      <c r="O22" s="51"/>
      <c r="P22" s="38"/>
      <c r="R22" s="33"/>
    </row>
    <row r="23" spans="1:18" ht="14.25" customHeight="1">
      <c r="A23" s="86"/>
      <c r="B23" s="14" t="s">
        <v>74</v>
      </c>
      <c r="C23" s="2">
        <v>2</v>
      </c>
      <c r="D23" s="1" t="s">
        <v>22</v>
      </c>
      <c r="E23" s="1" t="s">
        <v>8</v>
      </c>
      <c r="F23" s="54"/>
      <c r="G23" s="75">
        <v>8.7</v>
      </c>
      <c r="H23" s="47">
        <f>I23-(COUNTIF(G23:G27,"nd"))</f>
        <v>5</v>
      </c>
      <c r="I23" s="48">
        <f>COUNTA(G23:G27)</f>
        <v>5</v>
      </c>
      <c r="J23" s="49" t="e">
        <f>IF(#REF!&lt;#REF!,"nd",IF(#REF!&lt;#REF!,"tr("&amp;TEXT(#REF!,"0.0")&amp;")",#REF!))</f>
        <v>#REF!</v>
      </c>
      <c r="K23" s="49" t="e">
        <f>IF(#REF!&lt;#REF!,"nd",IF(#REF!&lt;#REF!,"tr("&amp;TEXT(#REF!,"0.0")&amp;")",#REF!))</f>
        <v>#REF!</v>
      </c>
      <c r="L23" s="50">
        <v>123</v>
      </c>
      <c r="M23" s="42"/>
      <c r="N23" s="43"/>
      <c r="O23" s="51"/>
      <c r="P23" s="38"/>
      <c r="R23" s="33"/>
    </row>
    <row r="24" spans="1:18" ht="14.25" customHeight="1">
      <c r="A24" s="86"/>
      <c r="B24" s="52"/>
      <c r="C24" s="53"/>
      <c r="D24" s="53"/>
      <c r="E24" s="53"/>
      <c r="F24" s="54"/>
      <c r="G24" s="46" t="s">
        <v>64</v>
      </c>
      <c r="H24" s="55"/>
      <c r="I24" s="56"/>
      <c r="J24" s="28"/>
      <c r="K24" s="49"/>
      <c r="L24" s="50">
        <v>116</v>
      </c>
      <c r="M24" s="42"/>
      <c r="N24" s="43"/>
      <c r="O24" s="51"/>
      <c r="P24" s="38"/>
      <c r="R24" s="33"/>
    </row>
    <row r="25" spans="1:18" ht="14.25" customHeight="1">
      <c r="A25" s="86"/>
      <c r="B25" s="52"/>
      <c r="C25" s="53"/>
      <c r="D25" s="53"/>
      <c r="E25" s="53"/>
      <c r="F25" s="54"/>
      <c r="G25" s="75">
        <v>5</v>
      </c>
      <c r="H25" s="55"/>
      <c r="I25" s="56"/>
      <c r="J25" s="28"/>
      <c r="K25" s="49"/>
      <c r="L25" s="50">
        <v>122</v>
      </c>
      <c r="M25" s="26"/>
      <c r="N25" s="43"/>
      <c r="O25" s="51"/>
      <c r="P25" s="27"/>
      <c r="R25" s="33"/>
    </row>
    <row r="26" spans="1:18" ht="14.25" customHeight="1">
      <c r="A26" s="86"/>
      <c r="B26" s="52"/>
      <c r="C26" s="53"/>
      <c r="D26" s="53"/>
      <c r="E26" s="53"/>
      <c r="F26" s="54"/>
      <c r="G26" s="75">
        <v>9.2</v>
      </c>
      <c r="H26" s="55"/>
      <c r="I26" s="55"/>
      <c r="J26" s="28"/>
      <c r="K26" s="49"/>
      <c r="L26" s="50">
        <v>123</v>
      </c>
      <c r="M26" s="42"/>
      <c r="N26" s="43"/>
      <c r="O26" s="51"/>
      <c r="P26" s="38"/>
      <c r="R26" s="33"/>
    </row>
    <row r="27" spans="1:18" ht="14.25" customHeight="1">
      <c r="A27" s="86"/>
      <c r="B27" s="59"/>
      <c r="C27" s="60"/>
      <c r="D27" s="60"/>
      <c r="E27" s="60"/>
      <c r="F27" s="58"/>
      <c r="G27" s="75">
        <v>7.2</v>
      </c>
      <c r="H27" s="55"/>
      <c r="I27" s="55"/>
      <c r="J27" s="28"/>
      <c r="K27" s="49"/>
      <c r="L27" s="50">
        <v>114</v>
      </c>
      <c r="M27" s="42"/>
      <c r="N27" s="43"/>
      <c r="O27" s="51"/>
      <c r="P27" s="38"/>
      <c r="R27" s="33"/>
    </row>
    <row r="28" spans="1:18" ht="14.25" customHeight="1">
      <c r="A28" s="86"/>
      <c r="B28" s="14" t="s">
        <v>75</v>
      </c>
      <c r="C28" s="2">
        <v>3</v>
      </c>
      <c r="D28" s="1" t="s">
        <v>67</v>
      </c>
      <c r="E28" s="1" t="s">
        <v>8</v>
      </c>
      <c r="F28" s="54"/>
      <c r="G28" s="46" t="s">
        <v>33</v>
      </c>
      <c r="H28" s="47">
        <f>I28-(COUNTIF(G28:G32,"nd"))</f>
        <v>5</v>
      </c>
      <c r="I28" s="48">
        <f>COUNTA(G28:G32)</f>
        <v>5</v>
      </c>
      <c r="J28" s="49" t="e">
        <f>IF(#REF!&lt;#REF!,"nd",IF(#REF!&lt;#REF!,"tr("&amp;TEXT(#REF!,"0.0")&amp;")",#REF!))</f>
        <v>#REF!</v>
      </c>
      <c r="K28" s="49" t="e">
        <f>IF(#REF!&lt;#REF!,"nd",IF(#REF!&lt;#REF!,"tr("&amp;TEXT(#REF!,"0.0")&amp;")",#REF!))</f>
        <v>#REF!</v>
      </c>
      <c r="L28" s="50">
        <v>127</v>
      </c>
      <c r="M28" s="42"/>
      <c r="N28" s="43"/>
      <c r="O28" s="51"/>
      <c r="P28" s="38"/>
      <c r="R28" s="33"/>
    </row>
    <row r="29" spans="1:18" ht="14.25" customHeight="1">
      <c r="A29" s="86"/>
      <c r="B29" s="52"/>
      <c r="C29" s="53"/>
      <c r="D29" s="53"/>
      <c r="E29" s="53"/>
      <c r="F29" s="54"/>
      <c r="G29" s="75">
        <v>3</v>
      </c>
      <c r="H29" s="55"/>
      <c r="I29" s="56"/>
      <c r="J29" s="28"/>
      <c r="K29" s="49"/>
      <c r="L29" s="50">
        <v>115</v>
      </c>
      <c r="M29" s="26"/>
      <c r="N29" s="43"/>
      <c r="O29" s="51"/>
      <c r="P29" s="27"/>
      <c r="R29" s="33"/>
    </row>
    <row r="30" spans="1:18" ht="14.25" customHeight="1">
      <c r="A30" s="86"/>
      <c r="B30" s="52"/>
      <c r="C30" s="53"/>
      <c r="D30" s="53"/>
      <c r="E30" s="53"/>
      <c r="F30" s="54"/>
      <c r="G30" s="75">
        <v>4.1</v>
      </c>
      <c r="H30" s="55"/>
      <c r="I30" s="56"/>
      <c r="J30" s="28"/>
      <c r="K30" s="49"/>
      <c r="L30" s="50">
        <v>120</v>
      </c>
      <c r="M30" s="42"/>
      <c r="N30" s="43"/>
      <c r="O30" s="51"/>
      <c r="P30" s="38"/>
      <c r="R30" s="33"/>
    </row>
    <row r="31" spans="1:18" ht="14.25" customHeight="1">
      <c r="A31" s="86"/>
      <c r="B31" s="52"/>
      <c r="C31" s="53"/>
      <c r="D31" s="53"/>
      <c r="E31" s="53"/>
      <c r="F31" s="54"/>
      <c r="G31" s="75">
        <v>5.9</v>
      </c>
      <c r="H31" s="55"/>
      <c r="I31" s="55"/>
      <c r="J31" s="28"/>
      <c r="K31" s="49"/>
      <c r="L31" s="50">
        <v>120</v>
      </c>
      <c r="M31" s="42"/>
      <c r="N31" s="43"/>
      <c r="O31" s="51"/>
      <c r="P31" s="38"/>
      <c r="R31" s="33"/>
    </row>
    <row r="32" spans="1:18" ht="14.25" customHeight="1">
      <c r="A32" s="86"/>
      <c r="B32" s="59"/>
      <c r="C32" s="60"/>
      <c r="D32" s="60"/>
      <c r="E32" s="60"/>
      <c r="F32" s="54"/>
      <c r="G32" s="46" t="s">
        <v>30</v>
      </c>
      <c r="H32" s="55"/>
      <c r="I32" s="55"/>
      <c r="J32" s="28"/>
      <c r="K32" s="49"/>
      <c r="L32" s="50">
        <v>122</v>
      </c>
      <c r="M32" s="42"/>
      <c r="N32" s="43"/>
      <c r="O32" s="51"/>
      <c r="P32" s="38"/>
      <c r="R32" s="33"/>
    </row>
    <row r="33" spans="1:18" ht="14.25" customHeight="1">
      <c r="A33" s="86"/>
      <c r="B33" s="15" t="s">
        <v>76</v>
      </c>
      <c r="C33" s="53">
        <v>4</v>
      </c>
      <c r="D33" s="16" t="s">
        <v>93</v>
      </c>
      <c r="E33" s="16" t="s">
        <v>8</v>
      </c>
      <c r="F33" s="45"/>
      <c r="G33" s="46">
        <v>15</v>
      </c>
      <c r="H33" s="47">
        <f>I33-(COUNTIF(G33:G37,"nd"))</f>
        <v>5</v>
      </c>
      <c r="I33" s="48">
        <f>COUNTA(G33:G37)</f>
        <v>5</v>
      </c>
      <c r="J33" s="49" t="e">
        <f>IF(#REF!&lt;#REF!,"nd",IF(#REF!&lt;#REF!,"tr("&amp;TEXT(#REF!,"0.0")&amp;")",#REF!))</f>
        <v>#REF!</v>
      </c>
      <c r="K33" s="49" t="e">
        <f>IF(#REF!&lt;#REF!,"nd",IF(#REF!&lt;#REF!,"tr("&amp;TEXT(#REF!,"0.0")&amp;")",#REF!))</f>
        <v>#REF!</v>
      </c>
      <c r="L33" s="50">
        <v>127</v>
      </c>
      <c r="M33" s="42"/>
      <c r="N33" s="43"/>
      <c r="O33" s="51"/>
      <c r="P33" s="38"/>
      <c r="R33" s="33"/>
    </row>
    <row r="34" spans="1:18" ht="14.25" customHeight="1">
      <c r="A34" s="86"/>
      <c r="B34" s="52"/>
      <c r="C34" s="53"/>
      <c r="D34" s="53"/>
      <c r="E34" s="53"/>
      <c r="F34" s="54"/>
      <c r="G34" s="46">
        <v>23</v>
      </c>
      <c r="H34" s="55"/>
      <c r="I34" s="56"/>
      <c r="J34" s="28"/>
      <c r="K34" s="49"/>
      <c r="L34" s="50">
        <v>123</v>
      </c>
      <c r="M34" s="42"/>
      <c r="N34" s="43"/>
      <c r="O34" s="51"/>
      <c r="P34" s="38"/>
      <c r="R34" s="33"/>
    </row>
    <row r="35" spans="1:18" ht="14.25" customHeight="1">
      <c r="A35" s="86"/>
      <c r="B35" s="52"/>
      <c r="C35" s="53"/>
      <c r="D35" s="53"/>
      <c r="E35" s="53"/>
      <c r="F35" s="54"/>
      <c r="G35" s="46">
        <v>19</v>
      </c>
      <c r="H35" s="55"/>
      <c r="I35" s="56"/>
      <c r="J35" s="28"/>
      <c r="K35" s="49"/>
      <c r="L35" s="50">
        <v>110</v>
      </c>
      <c r="M35" s="42"/>
      <c r="N35" s="43"/>
      <c r="O35" s="51"/>
      <c r="P35" s="38"/>
      <c r="R35" s="33"/>
    </row>
    <row r="36" spans="1:18" ht="14.25" customHeight="1">
      <c r="A36" s="86"/>
      <c r="B36" s="52"/>
      <c r="C36" s="53"/>
      <c r="D36" s="53"/>
      <c r="E36" s="53"/>
      <c r="F36" s="54"/>
      <c r="G36" s="46">
        <v>21</v>
      </c>
      <c r="H36" s="55"/>
      <c r="I36" s="55"/>
      <c r="J36" s="28"/>
      <c r="K36" s="49"/>
      <c r="L36" s="50">
        <v>120</v>
      </c>
      <c r="M36" s="42"/>
      <c r="N36" s="43"/>
      <c r="O36" s="51"/>
      <c r="P36" s="38"/>
      <c r="R36" s="33"/>
    </row>
    <row r="37" spans="1:18" ht="14.25" customHeight="1">
      <c r="A37" s="86"/>
      <c r="B37" s="52"/>
      <c r="C37" s="53"/>
      <c r="D37" s="53"/>
      <c r="E37" s="53"/>
      <c r="F37" s="58"/>
      <c r="G37" s="46">
        <v>20</v>
      </c>
      <c r="H37" s="55"/>
      <c r="I37" s="55"/>
      <c r="J37" s="28"/>
      <c r="K37" s="49"/>
      <c r="L37" s="50">
        <v>119</v>
      </c>
      <c r="M37" s="42"/>
      <c r="N37" s="43"/>
      <c r="O37" s="51"/>
      <c r="P37" s="38"/>
      <c r="R37" s="33"/>
    </row>
    <row r="38" spans="1:18" ht="14.25" customHeight="1">
      <c r="A38" s="86"/>
      <c r="B38" s="14" t="s">
        <v>77</v>
      </c>
      <c r="C38" s="2">
        <v>5</v>
      </c>
      <c r="D38" s="1" t="s">
        <v>16</v>
      </c>
      <c r="E38" s="1" t="s">
        <v>17</v>
      </c>
      <c r="F38" s="54"/>
      <c r="G38" s="75">
        <v>9.6</v>
      </c>
      <c r="H38" s="47">
        <f>I38-(COUNTIF(G38:G42,"nd"))</f>
        <v>5</v>
      </c>
      <c r="I38" s="48">
        <f>COUNTA(G38:G42)</f>
        <v>5</v>
      </c>
      <c r="J38" s="49" t="e">
        <f>IF(#REF!&lt;#REF!,"nd",IF(#REF!&lt;#REF!,"tr("&amp;TEXT(#REF!,"0.0")&amp;")",#REF!))</f>
        <v>#REF!</v>
      </c>
      <c r="K38" s="49" t="e">
        <f>IF(#REF!&lt;#REF!,"nd",IF(#REF!&lt;#REF!,"tr("&amp;TEXT(#REF!,"0.0")&amp;")",#REF!))</f>
        <v>#REF!</v>
      </c>
      <c r="L38" s="50">
        <v>125</v>
      </c>
      <c r="M38" s="42"/>
      <c r="N38" s="43"/>
      <c r="O38" s="51"/>
      <c r="P38" s="38"/>
      <c r="R38" s="33"/>
    </row>
    <row r="39" spans="1:18" ht="14.25" customHeight="1">
      <c r="A39" s="86"/>
      <c r="B39" s="52"/>
      <c r="C39" s="53"/>
      <c r="D39" s="53"/>
      <c r="E39" s="53"/>
      <c r="F39" s="54"/>
      <c r="G39" s="46">
        <v>16</v>
      </c>
      <c r="H39" s="55"/>
      <c r="I39" s="56"/>
      <c r="J39" s="28"/>
      <c r="K39" s="49"/>
      <c r="L39" s="50">
        <v>122</v>
      </c>
      <c r="M39" s="42"/>
      <c r="N39" s="43"/>
      <c r="O39" s="51"/>
      <c r="P39" s="38"/>
      <c r="R39" s="33"/>
    </row>
    <row r="40" spans="1:18" ht="14.25" customHeight="1">
      <c r="A40" s="86"/>
      <c r="B40" s="52"/>
      <c r="C40" s="53"/>
      <c r="D40" s="53"/>
      <c r="E40" s="53"/>
      <c r="F40" s="54"/>
      <c r="G40" s="46">
        <v>12</v>
      </c>
      <c r="H40" s="55"/>
      <c r="I40" s="56"/>
      <c r="J40" s="28"/>
      <c r="K40" s="49"/>
      <c r="L40" s="50">
        <v>121</v>
      </c>
      <c r="M40" s="42"/>
      <c r="N40" s="43"/>
      <c r="O40" s="51"/>
      <c r="P40" s="38"/>
      <c r="R40" s="33"/>
    </row>
    <row r="41" spans="1:18" ht="14.25" customHeight="1">
      <c r="A41" s="86"/>
      <c r="B41" s="52"/>
      <c r="C41" s="53"/>
      <c r="D41" s="53"/>
      <c r="E41" s="53"/>
      <c r="F41" s="54"/>
      <c r="G41" s="46">
        <v>17</v>
      </c>
      <c r="H41" s="55"/>
      <c r="I41" s="55"/>
      <c r="J41" s="28"/>
      <c r="K41" s="49"/>
      <c r="L41" s="50">
        <v>125</v>
      </c>
      <c r="M41" s="42"/>
      <c r="N41" s="43"/>
      <c r="O41" s="51"/>
      <c r="P41" s="38"/>
      <c r="R41" s="33"/>
    </row>
    <row r="42" spans="1:18" ht="14.25" customHeight="1">
      <c r="A42" s="86"/>
      <c r="B42" s="59"/>
      <c r="C42" s="60"/>
      <c r="D42" s="60"/>
      <c r="E42" s="60"/>
      <c r="F42" s="54"/>
      <c r="G42" s="46">
        <v>11</v>
      </c>
      <c r="H42" s="55"/>
      <c r="I42" s="55"/>
      <c r="J42" s="28"/>
      <c r="K42" s="49"/>
      <c r="L42" s="50">
        <v>123</v>
      </c>
      <c r="M42" s="42"/>
      <c r="N42" s="43"/>
      <c r="O42" s="51"/>
      <c r="P42" s="38"/>
      <c r="R42" s="33"/>
    </row>
    <row r="43" spans="1:18" ht="14.25" customHeight="1">
      <c r="A43" s="86"/>
      <c r="B43" s="15" t="s">
        <v>78</v>
      </c>
      <c r="C43" s="53">
        <v>6</v>
      </c>
      <c r="D43" s="16" t="s">
        <v>18</v>
      </c>
      <c r="E43" s="16" t="s">
        <v>17</v>
      </c>
      <c r="F43" s="45"/>
      <c r="G43" s="46">
        <v>16</v>
      </c>
      <c r="H43" s="47">
        <f>I43-(COUNTIF(G43:G47,"nd"))</f>
        <v>5</v>
      </c>
      <c r="I43" s="48">
        <f>COUNTA(G43:G47)</f>
        <v>5</v>
      </c>
      <c r="J43" s="49" t="e">
        <f>IF(#REF!&lt;#REF!,"nd",IF(#REF!&lt;#REF!,"tr("&amp;TEXT(#REF!,"0.0")&amp;")",#REF!))</f>
        <v>#REF!</v>
      </c>
      <c r="K43" s="49" t="e">
        <f>IF(#REF!&lt;#REF!,"nd",IF(#REF!&lt;#REF!,"tr("&amp;TEXT(#REF!,"0.0")&amp;")",#REF!))</f>
        <v>#REF!</v>
      </c>
      <c r="L43" s="50">
        <v>111</v>
      </c>
      <c r="M43" s="42"/>
      <c r="N43" s="43"/>
      <c r="O43" s="51"/>
      <c r="P43" s="38"/>
      <c r="R43" s="33"/>
    </row>
    <row r="44" spans="1:18" ht="14.25" customHeight="1">
      <c r="A44" s="86"/>
      <c r="B44" s="52"/>
      <c r="C44" s="53"/>
      <c r="D44" s="53"/>
      <c r="E44" s="53"/>
      <c r="F44" s="54"/>
      <c r="G44" s="46">
        <v>19</v>
      </c>
      <c r="H44" s="55"/>
      <c r="I44" s="56"/>
      <c r="J44" s="28"/>
      <c r="K44" s="49"/>
      <c r="L44" s="50">
        <v>110</v>
      </c>
      <c r="M44" s="42"/>
      <c r="N44" s="43"/>
      <c r="O44" s="51"/>
      <c r="P44" s="38"/>
      <c r="R44" s="33"/>
    </row>
    <row r="45" spans="1:18" ht="14.25" customHeight="1">
      <c r="A45" s="86"/>
      <c r="B45" s="52"/>
      <c r="C45" s="53"/>
      <c r="D45" s="53"/>
      <c r="E45" s="53"/>
      <c r="F45" s="54"/>
      <c r="G45" s="46">
        <v>18</v>
      </c>
      <c r="H45" s="55"/>
      <c r="I45" s="56"/>
      <c r="J45" s="28"/>
      <c r="K45" s="49"/>
      <c r="L45" s="50">
        <v>127</v>
      </c>
      <c r="M45" s="42"/>
      <c r="N45" s="43"/>
      <c r="O45" s="51"/>
      <c r="P45" s="38"/>
      <c r="R45" s="33"/>
    </row>
    <row r="46" spans="1:18" ht="14.25" customHeight="1">
      <c r="A46" s="86"/>
      <c r="B46" s="52"/>
      <c r="C46" s="53"/>
      <c r="D46" s="53"/>
      <c r="E46" s="53"/>
      <c r="F46" s="54"/>
      <c r="G46" s="46">
        <v>17</v>
      </c>
      <c r="H46" s="55"/>
      <c r="I46" s="55"/>
      <c r="J46" s="28"/>
      <c r="K46" s="49"/>
      <c r="L46" s="50">
        <v>123</v>
      </c>
      <c r="M46" s="42"/>
      <c r="N46" s="43"/>
      <c r="O46" s="51"/>
      <c r="P46" s="38"/>
      <c r="R46" s="33"/>
    </row>
    <row r="47" spans="1:18" ht="14.25" customHeight="1">
      <c r="A47" s="86"/>
      <c r="B47" s="59"/>
      <c r="C47" s="60"/>
      <c r="D47" s="60"/>
      <c r="E47" s="60"/>
      <c r="F47" s="58"/>
      <c r="G47" s="46">
        <v>15</v>
      </c>
      <c r="H47" s="55"/>
      <c r="I47" s="55"/>
      <c r="J47" s="28"/>
      <c r="K47" s="49"/>
      <c r="L47" s="50">
        <v>123</v>
      </c>
      <c r="M47" s="42"/>
      <c r="N47" s="43"/>
      <c r="O47" s="51"/>
      <c r="P47" s="38"/>
      <c r="R47" s="33"/>
    </row>
    <row r="48" spans="1:18" ht="14.25" customHeight="1">
      <c r="A48" s="86"/>
      <c r="B48" s="15" t="s">
        <v>79</v>
      </c>
      <c r="C48" s="53">
        <v>7</v>
      </c>
      <c r="D48" s="16" t="s">
        <v>23</v>
      </c>
      <c r="E48" s="16" t="s">
        <v>8</v>
      </c>
      <c r="F48" s="45"/>
      <c r="G48" s="75">
        <v>9.4</v>
      </c>
      <c r="H48" s="47">
        <f>I48-(COUNTIF(G48:G52,"nd"))</f>
        <v>1</v>
      </c>
      <c r="I48" s="48">
        <f>COUNTA(G48:G52)</f>
        <v>1</v>
      </c>
      <c r="J48" s="49" t="e">
        <f>IF(#REF!&lt;#REF!,"nd",IF(#REF!&lt;#REF!,"tr("&amp;TEXT(#REF!,"0.0")&amp;")",#REF!))</f>
        <v>#REF!</v>
      </c>
      <c r="K48" s="49" t="e">
        <f>IF(#REF!&lt;#REF!,"nd",IF(#REF!&lt;#REF!,"tr("&amp;TEXT(#REF!,"0.0")&amp;")",#REF!))</f>
        <v>#REF!</v>
      </c>
      <c r="L48" s="50">
        <v>134</v>
      </c>
      <c r="M48" s="42"/>
      <c r="N48" s="43"/>
      <c r="O48" s="51"/>
      <c r="P48" s="38"/>
      <c r="R48" s="33"/>
    </row>
    <row r="49" spans="1:18" ht="14.25" customHeight="1">
      <c r="A49" s="86"/>
      <c r="B49" s="52"/>
      <c r="C49" s="53"/>
      <c r="D49" s="53"/>
      <c r="E49" s="53"/>
      <c r="F49" s="54"/>
      <c r="G49" s="61"/>
      <c r="H49" s="55"/>
      <c r="I49" s="56"/>
      <c r="J49" s="28"/>
      <c r="K49" s="49"/>
      <c r="L49" s="50"/>
      <c r="M49" s="42"/>
      <c r="N49" s="43"/>
      <c r="O49" s="51"/>
      <c r="P49" s="38"/>
      <c r="R49" s="33"/>
    </row>
    <row r="50" spans="1:18" ht="14.25" customHeight="1">
      <c r="A50" s="86"/>
      <c r="B50" s="52"/>
      <c r="C50" s="53"/>
      <c r="D50" s="53"/>
      <c r="E50" s="53"/>
      <c r="F50" s="54"/>
      <c r="G50" s="61"/>
      <c r="H50" s="55"/>
      <c r="I50" s="56"/>
      <c r="J50" s="28"/>
      <c r="K50" s="49"/>
      <c r="L50" s="50"/>
      <c r="M50" s="42"/>
      <c r="N50" s="43"/>
      <c r="O50" s="51"/>
      <c r="P50" s="38"/>
      <c r="R50" s="33"/>
    </row>
    <row r="51" spans="1:18" ht="14.25" customHeight="1">
      <c r="A51" s="86"/>
      <c r="B51" s="52"/>
      <c r="C51" s="53"/>
      <c r="D51" s="53"/>
      <c r="E51" s="53"/>
      <c r="F51" s="54"/>
      <c r="G51" s="61"/>
      <c r="H51" s="55"/>
      <c r="I51" s="55"/>
      <c r="J51" s="28"/>
      <c r="K51" s="49"/>
      <c r="L51" s="50"/>
      <c r="M51" s="42"/>
      <c r="N51" s="43"/>
      <c r="O51" s="51"/>
      <c r="P51" s="38"/>
      <c r="R51" s="33"/>
    </row>
    <row r="52" spans="1:18" ht="14.25" customHeight="1">
      <c r="A52" s="87"/>
      <c r="B52" s="52"/>
      <c r="C52" s="53"/>
      <c r="D52" s="53"/>
      <c r="E52" s="53"/>
      <c r="F52" s="58"/>
      <c r="G52" s="61"/>
      <c r="H52" s="55"/>
      <c r="I52" s="55"/>
      <c r="J52" s="28"/>
      <c r="K52" s="49"/>
      <c r="L52" s="50"/>
      <c r="M52" s="42"/>
      <c r="N52" s="43"/>
      <c r="O52" s="51"/>
      <c r="P52" s="38"/>
      <c r="R52" s="33"/>
    </row>
    <row r="53" spans="1:18" ht="14.25" customHeight="1">
      <c r="A53" s="85" t="s">
        <v>53</v>
      </c>
      <c r="B53" s="1" t="s">
        <v>80</v>
      </c>
      <c r="C53" s="2">
        <v>1</v>
      </c>
      <c r="D53" s="1" t="s">
        <v>0</v>
      </c>
      <c r="E53" s="1" t="s">
        <v>1</v>
      </c>
      <c r="F53" s="54"/>
      <c r="G53" s="46" t="s">
        <v>26</v>
      </c>
      <c r="H53" s="47">
        <f>I53-(COUNTIF(G53:G57,"nd"))</f>
        <v>0</v>
      </c>
      <c r="I53" s="48">
        <f>COUNTA(G53:G57)</f>
        <v>5</v>
      </c>
      <c r="J53" s="49" t="e">
        <f>IF(#REF!&lt;#REF!,"nd",IF(#REF!&lt;#REF!,"tr("&amp;TEXT(#REF!,"0.0")&amp;")",#REF!))</f>
        <v>#REF!</v>
      </c>
      <c r="K53" s="49" t="e">
        <f>IF(#REF!&lt;#REF!,"nd",IF(#REF!&lt;#REF!,"tr("&amp;TEXT(#REF!,"0.0")&amp;")",#REF!))</f>
        <v>#REF!</v>
      </c>
      <c r="L53" s="50">
        <v>122</v>
      </c>
      <c r="M53" s="42"/>
      <c r="N53" s="43"/>
      <c r="O53" s="51"/>
      <c r="P53" s="38"/>
      <c r="R53" s="33"/>
    </row>
    <row r="54" spans="1:18" ht="14.25" customHeight="1">
      <c r="A54" s="86"/>
      <c r="B54" s="53"/>
      <c r="C54" s="53"/>
      <c r="D54" s="53"/>
      <c r="E54" s="53"/>
      <c r="F54" s="54"/>
      <c r="G54" s="46" t="s">
        <v>26</v>
      </c>
      <c r="H54" s="55"/>
      <c r="I54" s="56"/>
      <c r="J54" s="28"/>
      <c r="K54" s="49"/>
      <c r="L54" s="50">
        <v>126</v>
      </c>
      <c r="M54" s="42"/>
      <c r="N54" s="43"/>
      <c r="O54" s="51"/>
      <c r="P54" s="38"/>
      <c r="R54" s="33"/>
    </row>
    <row r="55" spans="1:18" ht="14.25" customHeight="1">
      <c r="A55" s="86"/>
      <c r="B55" s="53"/>
      <c r="C55" s="53"/>
      <c r="D55" s="53"/>
      <c r="E55" s="53"/>
      <c r="F55" s="54"/>
      <c r="G55" s="46" t="s">
        <v>26</v>
      </c>
      <c r="H55" s="55"/>
      <c r="I55" s="56"/>
      <c r="J55" s="28"/>
      <c r="K55" s="49"/>
      <c r="L55" s="50">
        <v>124</v>
      </c>
      <c r="M55" s="42"/>
      <c r="N55" s="43"/>
      <c r="O55" s="51"/>
      <c r="P55" s="38"/>
      <c r="R55" s="33"/>
    </row>
    <row r="56" spans="1:18" ht="14.25" customHeight="1">
      <c r="A56" s="86"/>
      <c r="B56" s="53"/>
      <c r="C56" s="53"/>
      <c r="D56" s="53"/>
      <c r="E56" s="53"/>
      <c r="F56" s="54"/>
      <c r="G56" s="46" t="s">
        <v>26</v>
      </c>
      <c r="H56" s="55"/>
      <c r="I56" s="55"/>
      <c r="J56" s="28"/>
      <c r="K56" s="49"/>
      <c r="L56" s="50">
        <v>118</v>
      </c>
      <c r="M56" s="42"/>
      <c r="N56" s="43"/>
      <c r="O56" s="51"/>
      <c r="P56" s="38"/>
      <c r="R56" s="33"/>
    </row>
    <row r="57" spans="1:18" ht="14.25" customHeight="1">
      <c r="A57" s="86"/>
      <c r="B57" s="53"/>
      <c r="C57" s="53"/>
      <c r="D57" s="53"/>
      <c r="E57" s="60"/>
      <c r="F57" s="54"/>
      <c r="G57" s="46" t="s">
        <v>26</v>
      </c>
      <c r="H57" s="55"/>
      <c r="I57" s="55"/>
      <c r="J57" s="28"/>
      <c r="K57" s="49"/>
      <c r="L57" s="50">
        <v>120</v>
      </c>
      <c r="M57" s="42"/>
      <c r="N57" s="43"/>
      <c r="O57" s="51"/>
      <c r="P57" s="38"/>
      <c r="R57" s="33"/>
    </row>
    <row r="58" spans="1:18" ht="14.25" customHeight="1">
      <c r="A58" s="86"/>
      <c r="B58" s="53"/>
      <c r="C58" s="62">
        <v>2</v>
      </c>
      <c r="D58" s="53"/>
      <c r="E58" s="16" t="s">
        <v>2</v>
      </c>
      <c r="F58" s="45"/>
      <c r="G58" s="46" t="s">
        <v>26</v>
      </c>
      <c r="H58" s="47">
        <f>I58-(COUNTIF(G58:G62,"nd"))</f>
        <v>1</v>
      </c>
      <c r="I58" s="48">
        <f>COUNTA(G58:G62)</f>
        <v>5</v>
      </c>
      <c r="J58" s="49" t="e">
        <f>IF(#REF!&lt;#REF!,"nd",IF(#REF!&lt;#REF!,"tr("&amp;TEXT(#REF!,"0.0")&amp;")",#REF!))</f>
        <v>#REF!</v>
      </c>
      <c r="K58" s="49" t="e">
        <f>IF(#REF!&lt;#REF!,"nd",IF(#REF!&lt;#REF!,"tr("&amp;TEXT(#REF!,"0.0")&amp;")",#REF!))</f>
        <v>#REF!</v>
      </c>
      <c r="L58" s="50">
        <v>117</v>
      </c>
      <c r="M58" s="42"/>
      <c r="N58" s="43"/>
      <c r="O58" s="51"/>
      <c r="P58" s="38"/>
      <c r="R58" s="33"/>
    </row>
    <row r="59" spans="1:18" ht="14.25" customHeight="1">
      <c r="A59" s="86"/>
      <c r="B59" s="53"/>
      <c r="C59" s="53"/>
      <c r="D59" s="53"/>
      <c r="E59" s="53"/>
      <c r="F59" s="54"/>
      <c r="G59" s="46" t="s">
        <v>26</v>
      </c>
      <c r="H59" s="55"/>
      <c r="I59" s="56"/>
      <c r="J59" s="28"/>
      <c r="K59" s="49"/>
      <c r="L59" s="50">
        <v>117</v>
      </c>
      <c r="M59" s="42"/>
      <c r="N59" s="43"/>
      <c r="O59" s="51"/>
      <c r="P59" s="38"/>
      <c r="R59" s="33"/>
    </row>
    <row r="60" spans="1:18" ht="14.25" customHeight="1">
      <c r="A60" s="86"/>
      <c r="B60" s="53"/>
      <c r="C60" s="53"/>
      <c r="D60" s="53"/>
      <c r="E60" s="53"/>
      <c r="F60" s="54"/>
      <c r="G60" s="46" t="s">
        <v>110</v>
      </c>
      <c r="H60" s="55"/>
      <c r="I60" s="56"/>
      <c r="J60" s="28"/>
      <c r="K60" s="49"/>
      <c r="L60" s="50">
        <v>119</v>
      </c>
      <c r="M60" s="42"/>
      <c r="N60" s="43"/>
      <c r="O60" s="51"/>
      <c r="P60" s="38"/>
      <c r="R60" s="33"/>
    </row>
    <row r="61" spans="1:18" ht="14.25" customHeight="1">
      <c r="A61" s="86"/>
      <c r="B61" s="53"/>
      <c r="C61" s="53"/>
      <c r="D61" s="53"/>
      <c r="E61" s="53"/>
      <c r="F61" s="54"/>
      <c r="G61" s="46" t="s">
        <v>26</v>
      </c>
      <c r="H61" s="55"/>
      <c r="I61" s="55"/>
      <c r="J61" s="28"/>
      <c r="K61" s="49"/>
      <c r="L61" s="50">
        <v>104</v>
      </c>
      <c r="M61" s="42"/>
      <c r="N61" s="43"/>
      <c r="O61" s="51"/>
      <c r="P61" s="38"/>
      <c r="R61" s="33"/>
    </row>
    <row r="62" spans="1:18" ht="14.25" customHeight="1">
      <c r="A62" s="86"/>
      <c r="B62" s="53"/>
      <c r="C62" s="53"/>
      <c r="D62" s="53"/>
      <c r="E62" s="53"/>
      <c r="F62" s="58"/>
      <c r="G62" s="46" t="s">
        <v>26</v>
      </c>
      <c r="H62" s="55"/>
      <c r="I62" s="55"/>
      <c r="J62" s="28"/>
      <c r="K62" s="49"/>
      <c r="L62" s="50">
        <v>122</v>
      </c>
      <c r="M62" s="42"/>
      <c r="N62" s="43"/>
      <c r="O62" s="51"/>
      <c r="P62" s="38"/>
      <c r="R62" s="33"/>
    </row>
    <row r="63" spans="1:18" ht="14.25" customHeight="1">
      <c r="A63" s="86"/>
      <c r="B63" s="53"/>
      <c r="C63" s="62">
        <v>3</v>
      </c>
      <c r="D63" s="1" t="s">
        <v>94</v>
      </c>
      <c r="E63" s="1" t="s">
        <v>3</v>
      </c>
      <c r="F63" s="54"/>
      <c r="G63" s="46" t="s">
        <v>26</v>
      </c>
      <c r="H63" s="47">
        <f>I63-(COUNTIF(G63:G67,"nd"))</f>
        <v>2</v>
      </c>
      <c r="I63" s="48">
        <f>COUNTA(G63:G67)</f>
        <v>5</v>
      </c>
      <c r="J63" s="49" t="e">
        <f>IF(#REF!&lt;#REF!,"nd",IF(#REF!&lt;#REF!,"tr("&amp;TEXT(#REF!,"0.0")&amp;")",#REF!))</f>
        <v>#REF!</v>
      </c>
      <c r="K63" s="49" t="e">
        <f>IF(#REF!&lt;#REF!,"nd",IF(#REF!&lt;#REF!,"tr("&amp;TEXT(#REF!,"0.0")&amp;")",#REF!))</f>
        <v>#REF!</v>
      </c>
      <c r="L63" s="50">
        <v>127</v>
      </c>
      <c r="M63" s="42"/>
      <c r="N63" s="43"/>
      <c r="O63" s="51"/>
      <c r="P63" s="38"/>
      <c r="R63" s="33"/>
    </row>
    <row r="64" spans="1:18" ht="14.25" customHeight="1">
      <c r="A64" s="86"/>
      <c r="B64" s="53"/>
      <c r="C64" s="53"/>
      <c r="D64" s="53"/>
      <c r="E64" s="53"/>
      <c r="F64" s="54"/>
      <c r="G64" s="46" t="s">
        <v>110</v>
      </c>
      <c r="H64" s="55"/>
      <c r="I64" s="56"/>
      <c r="J64" s="28"/>
      <c r="K64" s="49"/>
      <c r="L64" s="50">
        <v>141</v>
      </c>
      <c r="M64" s="42"/>
      <c r="N64" s="43"/>
      <c r="O64" s="51"/>
      <c r="P64" s="38"/>
      <c r="R64" s="33"/>
    </row>
    <row r="65" spans="1:18" ht="14.25" customHeight="1">
      <c r="A65" s="86"/>
      <c r="B65" s="53"/>
      <c r="C65" s="53"/>
      <c r="D65" s="53"/>
      <c r="E65" s="53"/>
      <c r="F65" s="54"/>
      <c r="G65" s="46" t="s">
        <v>26</v>
      </c>
      <c r="H65" s="55"/>
      <c r="I65" s="56"/>
      <c r="J65" s="28"/>
      <c r="K65" s="49"/>
      <c r="L65" s="50">
        <v>122</v>
      </c>
      <c r="M65" s="42"/>
      <c r="N65" s="43"/>
      <c r="O65" s="51"/>
      <c r="P65" s="38"/>
      <c r="R65" s="33"/>
    </row>
    <row r="66" spans="1:18" ht="14.25" customHeight="1">
      <c r="A66" s="86"/>
      <c r="B66" s="53"/>
      <c r="C66" s="53"/>
      <c r="D66" s="53"/>
      <c r="E66" s="53"/>
      <c r="F66" s="54"/>
      <c r="G66" s="46" t="s">
        <v>26</v>
      </c>
      <c r="H66" s="55"/>
      <c r="I66" s="55"/>
      <c r="J66" s="28"/>
      <c r="K66" s="49"/>
      <c r="L66" s="50">
        <v>126</v>
      </c>
      <c r="M66" s="42"/>
      <c r="N66" s="43"/>
      <c r="O66" s="51"/>
      <c r="P66" s="38"/>
      <c r="R66" s="33"/>
    </row>
    <row r="67" spans="1:18" ht="14.25" customHeight="1">
      <c r="A67" s="86"/>
      <c r="B67" s="60"/>
      <c r="C67" s="60"/>
      <c r="D67" s="60"/>
      <c r="E67" s="60"/>
      <c r="F67" s="54"/>
      <c r="G67" s="46" t="s">
        <v>29</v>
      </c>
      <c r="H67" s="55"/>
      <c r="I67" s="55"/>
      <c r="J67" s="28"/>
      <c r="K67" s="49"/>
      <c r="L67" s="50">
        <v>127</v>
      </c>
      <c r="M67" s="42"/>
      <c r="N67" s="43"/>
      <c r="O67" s="51"/>
      <c r="P67" s="38"/>
      <c r="R67" s="33"/>
    </row>
    <row r="68" spans="1:18" ht="14.25" customHeight="1">
      <c r="A68" s="86"/>
      <c r="B68" s="15" t="s">
        <v>73</v>
      </c>
      <c r="C68" s="53">
        <v>4</v>
      </c>
      <c r="D68" s="16" t="s">
        <v>7</v>
      </c>
      <c r="E68" s="16" t="s">
        <v>3</v>
      </c>
      <c r="F68" s="45"/>
      <c r="G68" s="75">
        <v>5.4</v>
      </c>
      <c r="H68" s="47">
        <f>I68-(COUNTIF(G68:G72,"nd"))</f>
        <v>4</v>
      </c>
      <c r="I68" s="48">
        <f>COUNTA(G68:G72)</f>
        <v>5</v>
      </c>
      <c r="J68" s="49" t="e">
        <f>IF(#REF!&lt;#REF!,"nd",IF(#REF!&lt;#REF!,"tr("&amp;TEXT(#REF!,"0.0")&amp;")",#REF!))</f>
        <v>#REF!</v>
      </c>
      <c r="K68" s="49" t="e">
        <f>IF(#REF!&lt;#REF!,"nd",IF(#REF!&lt;#REF!,"tr("&amp;TEXT(#REF!,"0.0")&amp;")",#REF!))</f>
        <v>#REF!</v>
      </c>
      <c r="L68" s="50">
        <v>124</v>
      </c>
      <c r="M68" s="42"/>
      <c r="N68" s="43"/>
      <c r="O68" s="51"/>
      <c r="P68" s="38"/>
      <c r="R68" s="33"/>
    </row>
    <row r="69" spans="1:18" ht="14.25" customHeight="1">
      <c r="A69" s="86"/>
      <c r="B69" s="52"/>
      <c r="C69" s="53"/>
      <c r="D69" s="53"/>
      <c r="E69" s="53"/>
      <c r="F69" s="54"/>
      <c r="G69" s="75">
        <v>3</v>
      </c>
      <c r="H69" s="55"/>
      <c r="I69" s="56"/>
      <c r="J69" s="28"/>
      <c r="K69" s="49"/>
      <c r="L69" s="50">
        <v>109</v>
      </c>
      <c r="M69" s="26"/>
      <c r="N69" s="43"/>
      <c r="O69" s="51"/>
      <c r="P69" s="27"/>
      <c r="R69" s="33"/>
    </row>
    <row r="70" spans="1:18" ht="14.25" customHeight="1">
      <c r="A70" s="86"/>
      <c r="B70" s="52"/>
      <c r="C70" s="53"/>
      <c r="D70" s="53"/>
      <c r="E70" s="53"/>
      <c r="F70" s="54"/>
      <c r="G70" s="75">
        <v>5.1</v>
      </c>
      <c r="H70" s="55"/>
      <c r="I70" s="56"/>
      <c r="J70" s="28"/>
      <c r="K70" s="49"/>
      <c r="L70" s="50">
        <v>122</v>
      </c>
      <c r="M70" s="42"/>
      <c r="N70" s="43"/>
      <c r="O70" s="51"/>
      <c r="P70" s="38"/>
      <c r="R70" s="33"/>
    </row>
    <row r="71" spans="1:18" ht="14.25" customHeight="1">
      <c r="A71" s="86"/>
      <c r="B71" s="52"/>
      <c r="C71" s="53"/>
      <c r="D71" s="53"/>
      <c r="E71" s="53"/>
      <c r="F71" s="54"/>
      <c r="G71" s="46" t="s">
        <v>27</v>
      </c>
      <c r="H71" s="55"/>
      <c r="I71" s="55"/>
      <c r="J71" s="28"/>
      <c r="K71" s="49"/>
      <c r="L71" s="50">
        <v>112</v>
      </c>
      <c r="M71" s="42"/>
      <c r="N71" s="43"/>
      <c r="O71" s="51"/>
      <c r="P71" s="38"/>
      <c r="R71" s="33"/>
    </row>
    <row r="72" spans="1:18" ht="14.25" customHeight="1">
      <c r="A72" s="86"/>
      <c r="B72" s="52"/>
      <c r="C72" s="53"/>
      <c r="D72" s="53"/>
      <c r="E72" s="53"/>
      <c r="F72" s="58"/>
      <c r="G72" s="46" t="s">
        <v>26</v>
      </c>
      <c r="H72" s="55"/>
      <c r="I72" s="55"/>
      <c r="J72" s="28"/>
      <c r="K72" s="49"/>
      <c r="L72" s="50">
        <v>129</v>
      </c>
      <c r="M72" s="42"/>
      <c r="N72" s="43"/>
      <c r="O72" s="51"/>
      <c r="P72" s="38"/>
      <c r="R72" s="33"/>
    </row>
    <row r="73" spans="1:18" ht="14.25" customHeight="1">
      <c r="A73" s="86"/>
      <c r="B73" s="14" t="s">
        <v>81</v>
      </c>
      <c r="C73" s="2">
        <v>5</v>
      </c>
      <c r="D73" s="1" t="s">
        <v>70</v>
      </c>
      <c r="E73" s="1" t="s">
        <v>9</v>
      </c>
      <c r="F73" s="54"/>
      <c r="G73" s="46" t="s">
        <v>26</v>
      </c>
      <c r="H73" s="47">
        <f>I73-(COUNTIF(G73:G77,"nd"))</f>
        <v>0</v>
      </c>
      <c r="I73" s="48">
        <f>COUNTA(G73:G77)</f>
        <v>5</v>
      </c>
      <c r="J73" s="49" t="e">
        <f>IF(#REF!&lt;#REF!,"nd",IF(#REF!&lt;#REF!,"tr("&amp;TEXT(#REF!,"0.0")&amp;")",#REF!))</f>
        <v>#REF!</v>
      </c>
      <c r="K73" s="49" t="e">
        <f>IF(#REF!&lt;#REF!,"nd",IF(#REF!&lt;#REF!,"tr("&amp;TEXT(#REF!,"0.0")&amp;")",#REF!))</f>
        <v>#REF!</v>
      </c>
      <c r="L73" s="50">
        <v>119</v>
      </c>
      <c r="M73" s="42"/>
      <c r="N73" s="43"/>
      <c r="O73" s="51"/>
      <c r="P73" s="38"/>
      <c r="R73" s="33"/>
    </row>
    <row r="74" spans="1:18" ht="14.25" customHeight="1">
      <c r="A74" s="86"/>
      <c r="B74" s="52"/>
      <c r="C74" s="53"/>
      <c r="D74" s="53"/>
      <c r="E74" s="53"/>
      <c r="F74" s="54"/>
      <c r="G74" s="46" t="s">
        <v>26</v>
      </c>
      <c r="H74" s="55"/>
      <c r="I74" s="56"/>
      <c r="J74" s="28"/>
      <c r="K74" s="49"/>
      <c r="L74" s="50">
        <v>102</v>
      </c>
      <c r="M74" s="42"/>
      <c r="N74" s="43"/>
      <c r="O74" s="51"/>
      <c r="P74" s="38"/>
      <c r="R74" s="33"/>
    </row>
    <row r="75" spans="1:18" ht="14.25" customHeight="1">
      <c r="A75" s="86"/>
      <c r="B75" s="52"/>
      <c r="C75" s="53"/>
      <c r="D75" s="53"/>
      <c r="E75" s="53"/>
      <c r="F75" s="54"/>
      <c r="G75" s="46" t="s">
        <v>26</v>
      </c>
      <c r="H75" s="55"/>
      <c r="I75" s="56"/>
      <c r="J75" s="28"/>
      <c r="K75" s="49"/>
      <c r="L75" s="50">
        <v>124</v>
      </c>
      <c r="M75" s="42"/>
      <c r="N75" s="43"/>
      <c r="O75" s="51"/>
      <c r="P75" s="38"/>
      <c r="R75" s="33"/>
    </row>
    <row r="76" spans="1:18" ht="14.25" customHeight="1">
      <c r="A76" s="86"/>
      <c r="B76" s="52"/>
      <c r="C76" s="53"/>
      <c r="D76" s="53"/>
      <c r="E76" s="53"/>
      <c r="F76" s="54"/>
      <c r="G76" s="46" t="s">
        <v>26</v>
      </c>
      <c r="H76" s="55"/>
      <c r="I76" s="55"/>
      <c r="J76" s="28"/>
      <c r="K76" s="49"/>
      <c r="L76" s="50">
        <v>103</v>
      </c>
      <c r="M76" s="42"/>
      <c r="N76" s="43"/>
      <c r="O76" s="51"/>
      <c r="P76" s="38"/>
      <c r="R76" s="33"/>
    </row>
    <row r="77" spans="1:18" ht="14.25" customHeight="1">
      <c r="A77" s="87"/>
      <c r="B77" s="59"/>
      <c r="C77" s="60"/>
      <c r="D77" s="60"/>
      <c r="E77" s="60"/>
      <c r="F77" s="58"/>
      <c r="G77" s="46" t="s">
        <v>26</v>
      </c>
      <c r="H77" s="55"/>
      <c r="I77" s="55"/>
      <c r="J77" s="28"/>
      <c r="K77" s="49"/>
      <c r="L77" s="50">
        <v>103</v>
      </c>
      <c r="M77" s="42"/>
      <c r="N77" s="43"/>
      <c r="O77" s="51"/>
      <c r="P77" s="38"/>
      <c r="R77" s="33"/>
    </row>
    <row r="78" spans="1:18" ht="14.25" customHeight="1">
      <c r="A78" s="85" t="s">
        <v>52</v>
      </c>
      <c r="B78" s="15" t="s">
        <v>82</v>
      </c>
      <c r="C78" s="53">
        <v>6</v>
      </c>
      <c r="D78" s="16" t="s">
        <v>10</v>
      </c>
      <c r="E78" s="16" t="s">
        <v>11</v>
      </c>
      <c r="F78" s="45"/>
      <c r="G78" s="46" t="s">
        <v>37</v>
      </c>
      <c r="H78" s="47">
        <f>I78-(COUNTIF(G78:G82,"nd"))</f>
        <v>5</v>
      </c>
      <c r="I78" s="48">
        <f>COUNTA(G78:G82)</f>
        <v>5</v>
      </c>
      <c r="J78" s="49" t="e">
        <f>IF(#REF!&lt;#REF!,"nd",IF(#REF!&lt;#REF!,"tr("&amp;TEXT(#REF!,"0.0")&amp;")",#REF!))</f>
        <v>#REF!</v>
      </c>
      <c r="K78" s="49" t="e">
        <f>IF(#REF!&lt;#REF!,"nd",IF(#REF!&lt;#REF!,"tr("&amp;TEXT(#REF!,"0.0")&amp;")",#REF!))</f>
        <v>#REF!</v>
      </c>
      <c r="L78" s="50">
        <v>126</v>
      </c>
      <c r="M78" s="42"/>
      <c r="N78" s="43"/>
      <c r="O78" s="51"/>
      <c r="P78" s="38"/>
      <c r="R78" s="33"/>
    </row>
    <row r="79" spans="1:18" ht="14.25" customHeight="1">
      <c r="A79" s="86"/>
      <c r="B79" s="52"/>
      <c r="C79" s="53"/>
      <c r="D79" s="53"/>
      <c r="E79" s="53"/>
      <c r="F79" s="54"/>
      <c r="G79" s="46" t="s">
        <v>25</v>
      </c>
      <c r="H79" s="55"/>
      <c r="I79" s="56"/>
      <c r="J79" s="28"/>
      <c r="K79" s="49"/>
      <c r="L79" s="50">
        <v>127</v>
      </c>
      <c r="M79" s="42"/>
      <c r="N79" s="43"/>
      <c r="O79" s="51"/>
      <c r="P79" s="38"/>
      <c r="R79" s="57"/>
    </row>
    <row r="80" spans="1:18" ht="14.25" customHeight="1">
      <c r="A80" s="86"/>
      <c r="B80" s="52"/>
      <c r="C80" s="53"/>
      <c r="D80" s="53"/>
      <c r="E80" s="53"/>
      <c r="F80" s="54"/>
      <c r="G80" s="46" t="s">
        <v>29</v>
      </c>
      <c r="H80" s="55"/>
      <c r="I80" s="56"/>
      <c r="J80" s="28"/>
      <c r="K80" s="49"/>
      <c r="L80" s="50">
        <v>122</v>
      </c>
      <c r="M80" s="42"/>
      <c r="N80" s="43"/>
      <c r="O80" s="51"/>
      <c r="P80" s="38"/>
      <c r="R80" s="57"/>
    </row>
    <row r="81" spans="1:18" ht="14.25" customHeight="1">
      <c r="A81" s="86"/>
      <c r="B81" s="52"/>
      <c r="C81" s="53"/>
      <c r="D81" s="53"/>
      <c r="E81" s="53"/>
      <c r="F81" s="54"/>
      <c r="G81" s="46" t="s">
        <v>25</v>
      </c>
      <c r="H81" s="55"/>
      <c r="I81" s="55"/>
      <c r="J81" s="28"/>
      <c r="K81" s="49"/>
      <c r="L81" s="50">
        <v>127</v>
      </c>
      <c r="M81" s="42"/>
      <c r="N81" s="43"/>
      <c r="O81" s="51"/>
      <c r="P81" s="38"/>
      <c r="R81" s="57"/>
    </row>
    <row r="82" spans="1:18" ht="14.25" customHeight="1">
      <c r="A82" s="86"/>
      <c r="B82" s="59"/>
      <c r="C82" s="60"/>
      <c r="D82" s="60"/>
      <c r="E82" s="60"/>
      <c r="F82" s="58"/>
      <c r="G82" s="75">
        <v>3.5</v>
      </c>
      <c r="H82" s="55"/>
      <c r="I82" s="55"/>
      <c r="J82" s="28"/>
      <c r="K82" s="49"/>
      <c r="L82" s="50">
        <v>121</v>
      </c>
      <c r="M82" s="42"/>
      <c r="N82" s="43"/>
      <c r="O82" s="51"/>
      <c r="P82" s="38"/>
      <c r="R82" s="57"/>
    </row>
    <row r="83" spans="1:18" s="33" customFormat="1" ht="14.25" customHeight="1">
      <c r="A83" s="86"/>
      <c r="B83" s="14" t="s">
        <v>83</v>
      </c>
      <c r="C83" s="2">
        <v>7</v>
      </c>
      <c r="D83" s="1" t="s">
        <v>12</v>
      </c>
      <c r="E83" s="1" t="s">
        <v>9</v>
      </c>
      <c r="F83" s="54"/>
      <c r="G83" s="46" t="s">
        <v>26</v>
      </c>
      <c r="H83" s="47">
        <f>I83-(COUNTIF(G83:G87,"nd"))</f>
        <v>3</v>
      </c>
      <c r="I83" s="48">
        <f>COUNTA(G83:G87)</f>
        <v>5</v>
      </c>
      <c r="J83" s="49" t="e">
        <f>IF(#REF!&lt;#REF!,"nd",IF(#REF!&lt;#REF!,"tr("&amp;TEXT(#REF!,"0.0")&amp;")",#REF!))</f>
        <v>#REF!</v>
      </c>
      <c r="K83" s="49" t="e">
        <f>IF(#REF!&lt;#REF!,"nd",IF(#REF!&lt;#REF!,"tr("&amp;TEXT(#REF!,"0.0")&amp;")",#REF!))</f>
        <v>#REF!</v>
      </c>
      <c r="L83" s="50">
        <v>103</v>
      </c>
      <c r="M83" s="42"/>
      <c r="N83" s="43"/>
      <c r="O83" s="51"/>
      <c r="P83" s="38"/>
      <c r="R83" s="57"/>
    </row>
    <row r="84" spans="1:18" s="33" customFormat="1" ht="14.25" customHeight="1">
      <c r="A84" s="86"/>
      <c r="B84" s="52"/>
      <c r="C84" s="53"/>
      <c r="D84" s="53"/>
      <c r="E84" s="53"/>
      <c r="F84" s="54"/>
      <c r="G84" s="46" t="s">
        <v>37</v>
      </c>
      <c r="H84" s="55"/>
      <c r="I84" s="56"/>
      <c r="J84" s="28"/>
      <c r="K84" s="49"/>
      <c r="L84" s="50"/>
      <c r="M84" s="42"/>
      <c r="N84" s="43"/>
      <c r="O84" s="51"/>
      <c r="P84" s="38"/>
      <c r="R84" s="57"/>
    </row>
    <row r="85" spans="1:18" s="33" customFormat="1" ht="14.25" customHeight="1">
      <c r="A85" s="86"/>
      <c r="B85" s="52"/>
      <c r="C85" s="53"/>
      <c r="D85" s="53"/>
      <c r="E85" s="53"/>
      <c r="F85" s="54"/>
      <c r="G85" s="46" t="s">
        <v>35</v>
      </c>
      <c r="H85" s="55"/>
      <c r="I85" s="56"/>
      <c r="J85" s="28"/>
      <c r="K85" s="49"/>
      <c r="L85" s="50">
        <v>111</v>
      </c>
      <c r="M85" s="42"/>
      <c r="N85" s="43"/>
      <c r="O85" s="51"/>
      <c r="P85" s="38"/>
      <c r="R85" s="57"/>
    </row>
    <row r="86" spans="1:18" s="33" customFormat="1" ht="14.25" customHeight="1">
      <c r="A86" s="86"/>
      <c r="B86" s="52"/>
      <c r="C86" s="53"/>
      <c r="D86" s="53"/>
      <c r="E86" s="53"/>
      <c r="F86" s="54"/>
      <c r="G86" s="46" t="s">
        <v>34</v>
      </c>
      <c r="H86" s="55"/>
      <c r="I86" s="55"/>
      <c r="J86" s="28"/>
      <c r="K86" s="49"/>
      <c r="L86" s="50">
        <v>109</v>
      </c>
      <c r="M86" s="42"/>
      <c r="N86" s="43"/>
      <c r="O86" s="51"/>
      <c r="P86" s="38"/>
      <c r="R86" s="57"/>
    </row>
    <row r="87" spans="1:18" s="33" customFormat="1" ht="14.25" customHeight="1">
      <c r="A87" s="86"/>
      <c r="B87" s="59"/>
      <c r="C87" s="60"/>
      <c r="D87" s="60"/>
      <c r="E87" s="60"/>
      <c r="F87" s="58"/>
      <c r="G87" s="46" t="s">
        <v>26</v>
      </c>
      <c r="H87" s="55"/>
      <c r="I87" s="55"/>
      <c r="J87" s="28"/>
      <c r="K87" s="49"/>
      <c r="L87" s="50">
        <v>95</v>
      </c>
      <c r="M87" s="42"/>
      <c r="N87" s="43"/>
      <c r="O87" s="51"/>
      <c r="P87" s="38"/>
      <c r="R87" s="57"/>
    </row>
    <row r="88" spans="1:18" s="33" customFormat="1" ht="14.25" customHeight="1">
      <c r="A88" s="86"/>
      <c r="B88" s="15" t="s">
        <v>84</v>
      </c>
      <c r="C88" s="53">
        <v>8</v>
      </c>
      <c r="D88" s="16" t="s">
        <v>95</v>
      </c>
      <c r="E88" s="16" t="s">
        <v>9</v>
      </c>
      <c r="F88" s="54"/>
      <c r="G88" s="75">
        <v>3.3</v>
      </c>
      <c r="H88" s="47">
        <f>I88-(COUNTIF(G88:G92,"nd"))</f>
        <v>5</v>
      </c>
      <c r="I88" s="48">
        <f>COUNTA(G88:G92)</f>
        <v>5</v>
      </c>
      <c r="J88" s="49" t="e">
        <f>IF(#REF!&lt;#REF!,"nd",IF(#REF!&lt;#REF!,"tr("&amp;TEXT(#REF!,"0.0")&amp;")",#REF!))</f>
        <v>#REF!</v>
      </c>
      <c r="K88" s="49" t="e">
        <f>IF(#REF!&lt;#REF!,"nd",IF(#REF!&lt;#REF!,"tr("&amp;TEXT(#REF!,"0.0")&amp;")",#REF!))</f>
        <v>#REF!</v>
      </c>
      <c r="L88" s="50">
        <v>106</v>
      </c>
      <c r="M88" s="42"/>
      <c r="N88" s="43"/>
      <c r="O88" s="51"/>
      <c r="P88" s="38"/>
      <c r="R88" s="57"/>
    </row>
    <row r="89" spans="1:18" s="33" customFormat="1" ht="14.25" customHeight="1">
      <c r="A89" s="86"/>
      <c r="B89" s="52"/>
      <c r="C89" s="53"/>
      <c r="D89" s="53"/>
      <c r="E89" s="53"/>
      <c r="F89" s="54"/>
      <c r="G89" s="46" t="s">
        <v>39</v>
      </c>
      <c r="H89" s="55"/>
      <c r="I89" s="56"/>
      <c r="J89" s="28"/>
      <c r="K89" s="49"/>
      <c r="L89" s="50">
        <v>107</v>
      </c>
      <c r="M89" s="42"/>
      <c r="N89" s="43"/>
      <c r="O89" s="51"/>
      <c r="P89" s="38"/>
      <c r="R89" s="57"/>
    </row>
    <row r="90" spans="1:18" s="33" customFormat="1" ht="14.25" customHeight="1">
      <c r="A90" s="86"/>
      <c r="B90" s="52"/>
      <c r="C90" s="53"/>
      <c r="D90" s="53"/>
      <c r="E90" s="53"/>
      <c r="F90" s="54"/>
      <c r="G90" s="46" t="s">
        <v>24</v>
      </c>
      <c r="H90" s="55"/>
      <c r="I90" s="56"/>
      <c r="J90" s="28"/>
      <c r="K90" s="49"/>
      <c r="L90" s="50">
        <v>106</v>
      </c>
      <c r="M90" s="42"/>
      <c r="N90" s="43"/>
      <c r="O90" s="51"/>
      <c r="P90" s="38"/>
      <c r="R90" s="57"/>
    </row>
    <row r="91" spans="1:18" s="33" customFormat="1" ht="14.25" customHeight="1">
      <c r="A91" s="86"/>
      <c r="B91" s="52"/>
      <c r="C91" s="53"/>
      <c r="D91" s="53"/>
      <c r="E91" s="53"/>
      <c r="F91" s="54"/>
      <c r="G91" s="46" t="s">
        <v>28</v>
      </c>
      <c r="H91" s="55"/>
      <c r="I91" s="55"/>
      <c r="J91" s="28"/>
      <c r="K91" s="49"/>
      <c r="L91" s="50">
        <v>105</v>
      </c>
      <c r="M91" s="42"/>
      <c r="N91" s="43"/>
      <c r="O91" s="51"/>
      <c r="P91" s="38"/>
      <c r="R91" s="57"/>
    </row>
    <row r="92" spans="1:18" s="33" customFormat="1" ht="14.25" customHeight="1">
      <c r="A92" s="86"/>
      <c r="B92" s="52"/>
      <c r="C92" s="53"/>
      <c r="D92" s="53"/>
      <c r="E92" s="53"/>
      <c r="F92" s="54"/>
      <c r="G92" s="46" t="s">
        <v>27</v>
      </c>
      <c r="H92" s="55"/>
      <c r="I92" s="55"/>
      <c r="J92" s="28"/>
      <c r="K92" s="49"/>
      <c r="L92" s="50">
        <v>98</v>
      </c>
      <c r="M92" s="42"/>
      <c r="N92" s="43"/>
      <c r="O92" s="51"/>
      <c r="P92" s="38"/>
      <c r="R92" s="57"/>
    </row>
    <row r="93" spans="1:18" s="33" customFormat="1" ht="14.25" customHeight="1">
      <c r="A93" s="86"/>
      <c r="B93" s="14" t="s">
        <v>85</v>
      </c>
      <c r="C93" s="2">
        <v>9</v>
      </c>
      <c r="D93" s="1" t="s">
        <v>96</v>
      </c>
      <c r="E93" s="1" t="s">
        <v>13</v>
      </c>
      <c r="F93" s="45"/>
      <c r="G93" s="46" t="s">
        <v>26</v>
      </c>
      <c r="H93" s="47">
        <f>I93-(COUNTIF(G93:G97,"nd"))</f>
        <v>2</v>
      </c>
      <c r="I93" s="48">
        <f>COUNTA(G93:G97)</f>
        <v>5</v>
      </c>
      <c r="J93" s="49" t="e">
        <f>IF(#REF!&lt;#REF!,"nd",IF(#REF!&lt;#REF!,"tr("&amp;TEXT(#REF!,"0.0")&amp;")",#REF!))</f>
        <v>#REF!</v>
      </c>
      <c r="K93" s="49" t="e">
        <f>IF(#REF!&lt;#REF!,"nd",IF(#REF!&lt;#REF!,"tr("&amp;TEXT(#REF!,"0.0")&amp;")",#REF!))</f>
        <v>#REF!</v>
      </c>
      <c r="L93" s="50">
        <v>114</v>
      </c>
      <c r="M93" s="42"/>
      <c r="N93" s="43"/>
      <c r="O93" s="51"/>
      <c r="P93" s="38"/>
      <c r="R93" s="57"/>
    </row>
    <row r="94" spans="1:18" s="33" customFormat="1" ht="14.25" customHeight="1">
      <c r="A94" s="86"/>
      <c r="B94" s="52"/>
      <c r="C94" s="53"/>
      <c r="D94" s="53"/>
      <c r="E94" s="53"/>
      <c r="F94" s="54"/>
      <c r="G94" s="46" t="s">
        <v>26</v>
      </c>
      <c r="H94" s="55"/>
      <c r="I94" s="56"/>
      <c r="J94" s="28"/>
      <c r="K94" s="49"/>
      <c r="L94" s="50">
        <v>88</v>
      </c>
      <c r="M94" s="42"/>
      <c r="N94" s="43"/>
      <c r="O94" s="51"/>
      <c r="P94" s="38"/>
      <c r="R94" s="57"/>
    </row>
    <row r="95" spans="1:18" s="33" customFormat="1" ht="14.25" customHeight="1">
      <c r="A95" s="86"/>
      <c r="B95" s="52"/>
      <c r="C95" s="53"/>
      <c r="D95" s="53"/>
      <c r="E95" s="53"/>
      <c r="F95" s="54"/>
      <c r="G95" s="46" t="s">
        <v>31</v>
      </c>
      <c r="H95" s="55"/>
      <c r="I95" s="56"/>
      <c r="J95" s="28"/>
      <c r="K95" s="49"/>
      <c r="L95" s="50">
        <v>123</v>
      </c>
      <c r="M95" s="42"/>
      <c r="N95" s="43"/>
      <c r="O95" s="51"/>
      <c r="P95" s="38"/>
      <c r="R95" s="57"/>
    </row>
    <row r="96" spans="1:18" s="33" customFormat="1" ht="14.25" customHeight="1">
      <c r="A96" s="86"/>
      <c r="B96" s="52"/>
      <c r="C96" s="53"/>
      <c r="D96" s="53"/>
      <c r="E96" s="53"/>
      <c r="F96" s="54"/>
      <c r="G96" s="46" t="s">
        <v>24</v>
      </c>
      <c r="H96" s="55"/>
      <c r="I96" s="55"/>
      <c r="J96" s="28"/>
      <c r="K96" s="49"/>
      <c r="L96" s="50">
        <v>126</v>
      </c>
      <c r="M96" s="42"/>
      <c r="N96" s="43"/>
      <c r="O96" s="51"/>
      <c r="P96" s="38"/>
      <c r="R96" s="57"/>
    </row>
    <row r="97" spans="1:18" s="33" customFormat="1" ht="14.25" customHeight="1">
      <c r="A97" s="86"/>
      <c r="B97" s="59"/>
      <c r="C97" s="60"/>
      <c r="D97" s="60"/>
      <c r="E97" s="60"/>
      <c r="F97" s="58"/>
      <c r="G97" s="46" t="s">
        <v>26</v>
      </c>
      <c r="H97" s="55"/>
      <c r="I97" s="55"/>
      <c r="J97" s="28"/>
      <c r="K97" s="49"/>
      <c r="L97" s="50">
        <v>98</v>
      </c>
      <c r="M97" s="42"/>
      <c r="N97" s="43"/>
      <c r="O97" s="51"/>
      <c r="P97" s="38"/>
      <c r="R97" s="57"/>
    </row>
    <row r="98" spans="1:18" s="33" customFormat="1" ht="14.25" customHeight="1">
      <c r="A98" s="86"/>
      <c r="B98" s="15" t="s">
        <v>86</v>
      </c>
      <c r="C98" s="53">
        <v>10</v>
      </c>
      <c r="D98" s="16" t="s">
        <v>14</v>
      </c>
      <c r="E98" s="16" t="s">
        <v>9</v>
      </c>
      <c r="F98" s="54"/>
      <c r="G98" s="75">
        <v>4.9</v>
      </c>
      <c r="H98" s="47">
        <f>I98-(COUNTIF(G98:G102,"nd"))</f>
        <v>2</v>
      </c>
      <c r="I98" s="48">
        <f>COUNTA(G98:G102)</f>
        <v>5</v>
      </c>
      <c r="J98" s="49" t="e">
        <f>IF(#REF!&lt;#REF!,"nd",IF(#REF!&lt;#REF!,"tr("&amp;TEXT(#REF!,"0.0")&amp;")",#REF!))</f>
        <v>#REF!</v>
      </c>
      <c r="K98" s="49" t="e">
        <f>IF(#REF!&lt;#REF!,"nd",IF(#REF!&lt;#REF!,"tr("&amp;TEXT(#REF!,"0.0")&amp;")",#REF!))</f>
        <v>#REF!</v>
      </c>
      <c r="L98" s="50">
        <v>110</v>
      </c>
      <c r="M98" s="42"/>
      <c r="N98" s="43"/>
      <c r="O98" s="51"/>
      <c r="P98" s="38"/>
      <c r="R98" s="57"/>
    </row>
    <row r="99" spans="1:18" s="33" customFormat="1" ht="14.25" customHeight="1">
      <c r="A99" s="86"/>
      <c r="B99" s="52"/>
      <c r="C99" s="53"/>
      <c r="D99" s="53"/>
      <c r="E99" s="53"/>
      <c r="F99" s="54"/>
      <c r="G99" s="46" t="s">
        <v>36</v>
      </c>
      <c r="H99" s="55"/>
      <c r="I99" s="56"/>
      <c r="J99" s="28"/>
      <c r="K99" s="49"/>
      <c r="L99" s="50">
        <v>125</v>
      </c>
      <c r="M99" s="42"/>
      <c r="N99" s="43"/>
      <c r="O99" s="51"/>
      <c r="P99" s="38"/>
      <c r="R99" s="57"/>
    </row>
    <row r="100" spans="1:18" s="33" customFormat="1" ht="14.25" customHeight="1">
      <c r="A100" s="86"/>
      <c r="B100" s="52"/>
      <c r="C100" s="53"/>
      <c r="D100" s="53"/>
      <c r="E100" s="53"/>
      <c r="F100" s="54"/>
      <c r="G100" s="46" t="s">
        <v>26</v>
      </c>
      <c r="H100" s="55"/>
      <c r="I100" s="56"/>
      <c r="J100" s="28"/>
      <c r="K100" s="49"/>
      <c r="L100" s="50">
        <v>105</v>
      </c>
      <c r="M100" s="42"/>
      <c r="N100" s="43"/>
      <c r="O100" s="51"/>
      <c r="P100" s="38"/>
      <c r="R100" s="57"/>
    </row>
    <row r="101" spans="1:18" s="33" customFormat="1" ht="14.25" customHeight="1">
      <c r="A101" s="86"/>
      <c r="B101" s="52"/>
      <c r="C101" s="53"/>
      <c r="D101" s="53"/>
      <c r="E101" s="53"/>
      <c r="F101" s="54"/>
      <c r="G101" s="46" t="s">
        <v>26</v>
      </c>
      <c r="H101" s="55"/>
      <c r="I101" s="55"/>
      <c r="J101" s="28"/>
      <c r="K101" s="49"/>
      <c r="L101" s="50">
        <v>101</v>
      </c>
      <c r="M101" s="42"/>
      <c r="N101" s="43"/>
      <c r="O101" s="51"/>
      <c r="P101" s="38"/>
      <c r="R101" s="57"/>
    </row>
    <row r="102" spans="1:18" s="33" customFormat="1" ht="14.25" customHeight="1">
      <c r="A102" s="86"/>
      <c r="B102" s="52"/>
      <c r="C102" s="53"/>
      <c r="D102" s="53"/>
      <c r="E102" s="53"/>
      <c r="F102" s="54"/>
      <c r="G102" s="46" t="s">
        <v>26</v>
      </c>
      <c r="H102" s="55"/>
      <c r="I102" s="55"/>
      <c r="J102" s="28"/>
      <c r="K102" s="49"/>
      <c r="L102" s="50">
        <v>105</v>
      </c>
      <c r="M102" s="42"/>
      <c r="N102" s="43"/>
      <c r="O102" s="51"/>
      <c r="P102" s="38"/>
      <c r="R102" s="57"/>
    </row>
    <row r="103" spans="1:18" s="33" customFormat="1" ht="14.25" customHeight="1">
      <c r="A103" s="86"/>
      <c r="B103" s="14" t="s">
        <v>87</v>
      </c>
      <c r="C103" s="2">
        <v>11</v>
      </c>
      <c r="D103" s="1" t="s">
        <v>15</v>
      </c>
      <c r="E103" s="1" t="s">
        <v>9</v>
      </c>
      <c r="F103" s="45"/>
      <c r="G103" s="46" t="s">
        <v>26</v>
      </c>
      <c r="H103" s="47">
        <f>I103-(COUNTIF(G103:G107,"nd"))</f>
        <v>4</v>
      </c>
      <c r="I103" s="48">
        <f>COUNTA(G103:G107)</f>
        <v>5</v>
      </c>
      <c r="J103" s="49" t="e">
        <f>IF(#REF!&lt;#REF!,"nd",IF(#REF!&lt;#REF!,"tr("&amp;TEXT(#REF!,"0.0")&amp;")",#REF!))</f>
        <v>#REF!</v>
      </c>
      <c r="K103" s="49" t="e">
        <f>IF(#REF!&lt;#REF!,"nd",IF(#REF!&lt;#REF!,"tr("&amp;TEXT(#REF!,"0.0")&amp;")",#REF!))</f>
        <v>#REF!</v>
      </c>
      <c r="L103" s="50">
        <v>104</v>
      </c>
      <c r="M103" s="42"/>
      <c r="N103" s="43"/>
      <c r="O103" s="51"/>
      <c r="P103" s="38"/>
      <c r="R103" s="57"/>
    </row>
    <row r="104" spans="1:18" s="33" customFormat="1" ht="14.25" customHeight="1">
      <c r="A104" s="86"/>
      <c r="B104" s="52"/>
      <c r="C104" s="53"/>
      <c r="D104" s="53"/>
      <c r="E104" s="53"/>
      <c r="F104" s="54"/>
      <c r="G104" s="75">
        <v>4.8</v>
      </c>
      <c r="H104" s="55"/>
      <c r="I104" s="56"/>
      <c r="J104" s="28"/>
      <c r="K104" s="49"/>
      <c r="L104" s="50">
        <v>103</v>
      </c>
      <c r="M104" s="42"/>
      <c r="N104" s="43"/>
      <c r="O104" s="51"/>
      <c r="P104" s="38"/>
      <c r="R104" s="57"/>
    </row>
    <row r="105" spans="1:18" s="33" customFormat="1" ht="14.25" customHeight="1">
      <c r="A105" s="86"/>
      <c r="B105" s="52"/>
      <c r="C105" s="53"/>
      <c r="D105" s="53"/>
      <c r="E105" s="53"/>
      <c r="F105" s="54"/>
      <c r="G105" s="75">
        <v>4.4</v>
      </c>
      <c r="H105" s="55"/>
      <c r="I105" s="56"/>
      <c r="J105" s="28"/>
      <c r="K105" s="49"/>
      <c r="L105" s="50">
        <v>108</v>
      </c>
      <c r="M105" s="42"/>
      <c r="N105" s="43"/>
      <c r="O105" s="51"/>
      <c r="P105" s="38"/>
      <c r="R105" s="57"/>
    </row>
    <row r="106" spans="1:18" s="33" customFormat="1" ht="14.25" customHeight="1">
      <c r="A106" s="86"/>
      <c r="B106" s="52"/>
      <c r="C106" s="53"/>
      <c r="D106" s="53"/>
      <c r="E106" s="53"/>
      <c r="F106" s="54"/>
      <c r="G106" s="46" t="s">
        <v>36</v>
      </c>
      <c r="H106" s="55"/>
      <c r="I106" s="55"/>
      <c r="J106" s="28"/>
      <c r="K106" s="49"/>
      <c r="L106" s="50">
        <v>92</v>
      </c>
      <c r="M106" s="42"/>
      <c r="N106" s="43"/>
      <c r="O106" s="51"/>
      <c r="P106" s="38"/>
      <c r="R106" s="57"/>
    </row>
    <row r="107" spans="1:18" s="33" customFormat="1" ht="14.25" customHeight="1">
      <c r="A107" s="86"/>
      <c r="B107" s="59"/>
      <c r="C107" s="60"/>
      <c r="D107" s="60"/>
      <c r="E107" s="60"/>
      <c r="F107" s="58"/>
      <c r="G107" s="75">
        <v>7</v>
      </c>
      <c r="H107" s="55"/>
      <c r="I107" s="55"/>
      <c r="J107" s="28"/>
      <c r="K107" s="49"/>
      <c r="L107" s="50">
        <v>97</v>
      </c>
      <c r="M107" s="26"/>
      <c r="N107" s="43"/>
      <c r="O107" s="51"/>
      <c r="P107" s="27"/>
      <c r="R107" s="57"/>
    </row>
    <row r="108" spans="1:18" s="33" customFormat="1" ht="14.25" customHeight="1">
      <c r="A108" s="86"/>
      <c r="B108" s="15" t="s">
        <v>88</v>
      </c>
      <c r="C108" s="53">
        <v>12</v>
      </c>
      <c r="D108" s="16" t="s">
        <v>71</v>
      </c>
      <c r="E108" s="16" t="s">
        <v>9</v>
      </c>
      <c r="F108" s="54"/>
      <c r="G108" s="75">
        <v>3.6</v>
      </c>
      <c r="H108" s="47">
        <f>I108-(COUNTIF(G108:G112,"nd"))</f>
        <v>3</v>
      </c>
      <c r="I108" s="48">
        <f>COUNTA(G108:G112)</f>
        <v>5</v>
      </c>
      <c r="J108" s="49" t="e">
        <f>IF(#REF!&lt;#REF!,"nd",IF(#REF!&lt;#REF!,"tr("&amp;TEXT(#REF!,"0.0")&amp;")",#REF!))</f>
        <v>#REF!</v>
      </c>
      <c r="K108" s="49" t="e">
        <f>IF(#REF!&lt;#REF!,"nd",IF(#REF!&lt;#REF!,"tr("&amp;TEXT(#REF!,"0.0")&amp;")",#REF!))</f>
        <v>#REF!</v>
      </c>
      <c r="L108" s="50">
        <v>102</v>
      </c>
      <c r="M108" s="42"/>
      <c r="N108" s="43"/>
      <c r="O108" s="51"/>
      <c r="P108" s="38"/>
      <c r="R108" s="57"/>
    </row>
    <row r="109" spans="1:18" s="33" customFormat="1" ht="14.25" customHeight="1">
      <c r="A109" s="86"/>
      <c r="B109" s="52"/>
      <c r="C109" s="53"/>
      <c r="D109" s="53"/>
      <c r="E109" s="53"/>
      <c r="F109" s="54"/>
      <c r="G109" s="46" t="s">
        <v>34</v>
      </c>
      <c r="H109" s="55"/>
      <c r="I109" s="56"/>
      <c r="J109" s="28"/>
      <c r="K109" s="49"/>
      <c r="L109" s="50">
        <v>109</v>
      </c>
      <c r="M109" s="42"/>
      <c r="N109" s="43"/>
      <c r="O109" s="51"/>
      <c r="P109" s="38"/>
      <c r="R109" s="57"/>
    </row>
    <row r="110" spans="1:18" s="33" customFormat="1" ht="14.25" customHeight="1">
      <c r="A110" s="86"/>
      <c r="B110" s="52"/>
      <c r="C110" s="53"/>
      <c r="D110" s="53"/>
      <c r="E110" s="53"/>
      <c r="F110" s="54"/>
      <c r="G110" s="46" t="s">
        <v>26</v>
      </c>
      <c r="H110" s="55"/>
      <c r="I110" s="56"/>
      <c r="J110" s="28"/>
      <c r="K110" s="49"/>
      <c r="L110" s="50">
        <v>109</v>
      </c>
      <c r="M110" s="42"/>
      <c r="N110" s="43"/>
      <c r="O110" s="51"/>
      <c r="P110" s="38"/>
      <c r="R110" s="57"/>
    </row>
    <row r="111" spans="1:18" s="33" customFormat="1" ht="14.25" customHeight="1">
      <c r="A111" s="86"/>
      <c r="B111" s="52"/>
      <c r="C111" s="53"/>
      <c r="D111" s="53"/>
      <c r="E111" s="53"/>
      <c r="F111" s="54"/>
      <c r="G111" s="46" t="s">
        <v>38</v>
      </c>
      <c r="H111" s="55"/>
      <c r="I111" s="55"/>
      <c r="J111" s="28"/>
      <c r="K111" s="49"/>
      <c r="L111" s="50">
        <v>109</v>
      </c>
      <c r="M111" s="42"/>
      <c r="N111" s="43"/>
      <c r="O111" s="51"/>
      <c r="P111" s="38"/>
      <c r="R111" s="57"/>
    </row>
    <row r="112" spans="1:18" s="33" customFormat="1" ht="14.25" customHeight="1">
      <c r="A112" s="86"/>
      <c r="B112" s="52"/>
      <c r="C112" s="53"/>
      <c r="D112" s="53"/>
      <c r="E112" s="53"/>
      <c r="F112" s="54"/>
      <c r="G112" s="46" t="s">
        <v>26</v>
      </c>
      <c r="H112" s="55"/>
      <c r="I112" s="55"/>
      <c r="J112" s="28"/>
      <c r="K112" s="49"/>
      <c r="L112" s="50">
        <v>104</v>
      </c>
      <c r="M112" s="42"/>
      <c r="N112" s="43"/>
      <c r="O112" s="51"/>
      <c r="P112" s="38"/>
      <c r="R112" s="57"/>
    </row>
    <row r="113" spans="1:18" s="33" customFormat="1" ht="14.25" customHeight="1">
      <c r="A113" s="86"/>
      <c r="B113" s="14" t="s">
        <v>92</v>
      </c>
      <c r="C113" s="2">
        <v>13</v>
      </c>
      <c r="D113" s="1" t="s">
        <v>97</v>
      </c>
      <c r="E113" s="1" t="s">
        <v>9</v>
      </c>
      <c r="F113" s="45"/>
      <c r="G113" s="46" t="s">
        <v>36</v>
      </c>
      <c r="H113" s="47">
        <f>I113-(COUNTIF(G113:G117,"nd"))</f>
        <v>5</v>
      </c>
      <c r="I113" s="48">
        <f>COUNTA(G113:G117)</f>
        <v>5</v>
      </c>
      <c r="J113" s="49" t="e">
        <f>IF(#REF!&lt;#REF!,"nd",IF(#REF!&lt;#REF!,"tr("&amp;TEXT(#REF!,"0.0")&amp;")",#REF!))</f>
        <v>#REF!</v>
      </c>
      <c r="K113" s="49" t="e">
        <f>IF(#REF!&lt;#REF!,"nd",IF(#REF!&lt;#REF!,"tr("&amp;TEXT(#REF!,"0.0")&amp;")",#REF!))</f>
        <v>#REF!</v>
      </c>
      <c r="L113" s="50">
        <v>109</v>
      </c>
      <c r="M113" s="42"/>
      <c r="N113" s="43"/>
      <c r="O113" s="51"/>
      <c r="P113" s="38"/>
      <c r="R113" s="57"/>
    </row>
    <row r="114" spans="1:18" s="33" customFormat="1" ht="14.25" customHeight="1">
      <c r="A114" s="86"/>
      <c r="B114" s="52"/>
      <c r="C114" s="53"/>
      <c r="D114" s="53"/>
      <c r="E114" s="53"/>
      <c r="F114" s="54"/>
      <c r="G114" s="46" t="s">
        <v>37</v>
      </c>
      <c r="H114" s="55"/>
      <c r="I114" s="56"/>
      <c r="J114" s="28"/>
      <c r="K114" s="63"/>
      <c r="L114" s="50">
        <v>97</v>
      </c>
      <c r="M114" s="42"/>
      <c r="N114" s="43"/>
      <c r="O114" s="51"/>
      <c r="P114" s="38"/>
      <c r="R114" s="57"/>
    </row>
    <row r="115" spans="1:18" s="33" customFormat="1" ht="14.25" customHeight="1">
      <c r="A115" s="86"/>
      <c r="B115" s="52"/>
      <c r="C115" s="53"/>
      <c r="D115" s="53"/>
      <c r="E115" s="53"/>
      <c r="F115" s="54"/>
      <c r="G115" s="46" t="s">
        <v>36</v>
      </c>
      <c r="H115" s="55"/>
      <c r="I115" s="56"/>
      <c r="J115" s="28"/>
      <c r="K115" s="63"/>
      <c r="L115" s="50">
        <v>91</v>
      </c>
      <c r="M115" s="42"/>
      <c r="N115" s="43"/>
      <c r="O115" s="51"/>
      <c r="P115" s="38"/>
      <c r="R115" s="57"/>
    </row>
    <row r="116" spans="1:18" s="33" customFormat="1" ht="14.25" customHeight="1">
      <c r="A116" s="86"/>
      <c r="B116" s="52"/>
      <c r="C116" s="53"/>
      <c r="D116" s="53"/>
      <c r="E116" s="53"/>
      <c r="F116" s="54"/>
      <c r="G116" s="46" t="s">
        <v>32</v>
      </c>
      <c r="H116" s="55"/>
      <c r="I116" s="55"/>
      <c r="J116" s="28"/>
      <c r="K116" s="63"/>
      <c r="L116" s="50">
        <v>99</v>
      </c>
      <c r="M116" s="42"/>
      <c r="N116" s="43"/>
      <c r="O116" s="51"/>
      <c r="P116" s="38"/>
      <c r="R116" s="57"/>
    </row>
    <row r="117" spans="1:18" s="33" customFormat="1" ht="14.25" customHeight="1">
      <c r="A117" s="86"/>
      <c r="B117" s="59"/>
      <c r="C117" s="60"/>
      <c r="D117" s="60"/>
      <c r="E117" s="60"/>
      <c r="F117" s="58"/>
      <c r="G117" s="46" t="s">
        <v>64</v>
      </c>
      <c r="H117" s="55"/>
      <c r="I117" s="55"/>
      <c r="J117" s="28"/>
      <c r="K117" s="63"/>
      <c r="L117" s="50">
        <v>97</v>
      </c>
      <c r="M117" s="42"/>
      <c r="N117" s="43"/>
      <c r="O117" s="51"/>
      <c r="P117" s="38"/>
      <c r="R117" s="57"/>
    </row>
    <row r="118" spans="1:18" s="33" customFormat="1" ht="14.25" customHeight="1">
      <c r="A118" s="86"/>
      <c r="B118" s="14" t="s">
        <v>89</v>
      </c>
      <c r="C118" s="2">
        <v>14</v>
      </c>
      <c r="D118" s="1" t="s">
        <v>98</v>
      </c>
      <c r="E118" s="1" t="s">
        <v>9</v>
      </c>
      <c r="F118" s="45"/>
      <c r="G118" s="46" t="s">
        <v>26</v>
      </c>
      <c r="H118" s="47">
        <f>I118-(COUNTIF(G118:G122,"nd"))</f>
        <v>2</v>
      </c>
      <c r="I118" s="48">
        <f>COUNTA(G118:G122)</f>
        <v>5</v>
      </c>
      <c r="J118" s="49" t="e">
        <f>IF(#REF!&lt;#REF!,"nd",IF(#REF!&lt;#REF!,"tr("&amp;TEXT(#REF!,"0.0")&amp;")",#REF!))</f>
        <v>#REF!</v>
      </c>
      <c r="K118" s="49" t="e">
        <f>IF(#REF!&lt;#REF!,"nd",IF(#REF!&lt;#REF!,"tr("&amp;TEXT(#REF!,"0.0")&amp;")",#REF!))</f>
        <v>#REF!</v>
      </c>
      <c r="L118" s="50">
        <v>122</v>
      </c>
      <c r="M118" s="42"/>
      <c r="N118" s="43"/>
      <c r="O118" s="51"/>
      <c r="P118" s="38"/>
      <c r="R118" s="57"/>
    </row>
    <row r="119" spans="1:18" s="33" customFormat="1" ht="14.25" customHeight="1">
      <c r="A119" s="86"/>
      <c r="B119" s="52"/>
      <c r="C119" s="53"/>
      <c r="D119" s="53"/>
      <c r="E119" s="53"/>
      <c r="F119" s="54"/>
      <c r="G119" s="46" t="s">
        <v>31</v>
      </c>
      <c r="H119" s="55"/>
      <c r="I119" s="56"/>
      <c r="J119" s="28"/>
      <c r="K119" s="49"/>
      <c r="L119" s="50">
        <v>106</v>
      </c>
      <c r="M119" s="42"/>
      <c r="N119" s="43"/>
      <c r="O119" s="51"/>
      <c r="P119" s="38"/>
      <c r="R119" s="57"/>
    </row>
    <row r="120" spans="1:18" s="33" customFormat="1" ht="14.25" customHeight="1">
      <c r="A120" s="86"/>
      <c r="B120" s="52"/>
      <c r="C120" s="53"/>
      <c r="D120" s="53"/>
      <c r="E120" s="53"/>
      <c r="F120" s="54"/>
      <c r="G120" s="46" t="s">
        <v>26</v>
      </c>
      <c r="H120" s="55"/>
      <c r="I120" s="56"/>
      <c r="J120" s="28"/>
      <c r="K120" s="49"/>
      <c r="L120" s="50">
        <v>112</v>
      </c>
      <c r="M120" s="42"/>
      <c r="N120" s="43"/>
      <c r="O120" s="51"/>
      <c r="P120" s="38"/>
      <c r="R120" s="57"/>
    </row>
    <row r="121" spans="1:18" s="33" customFormat="1" ht="14.25" customHeight="1">
      <c r="A121" s="86"/>
      <c r="B121" s="52"/>
      <c r="C121" s="53"/>
      <c r="D121" s="53"/>
      <c r="E121" s="53"/>
      <c r="F121" s="54"/>
      <c r="G121" s="46" t="s">
        <v>26</v>
      </c>
      <c r="H121" s="55"/>
      <c r="I121" s="55"/>
      <c r="J121" s="28"/>
      <c r="K121" s="49"/>
      <c r="L121" s="50">
        <v>110</v>
      </c>
      <c r="M121" s="42"/>
      <c r="N121" s="43"/>
      <c r="O121" s="51"/>
      <c r="P121" s="38"/>
      <c r="R121" s="57"/>
    </row>
    <row r="122" spans="1:18" s="33" customFormat="1" ht="14.25" customHeight="1">
      <c r="A122" s="86"/>
      <c r="B122" s="59"/>
      <c r="C122" s="60"/>
      <c r="D122" s="60"/>
      <c r="E122" s="60"/>
      <c r="F122" s="58"/>
      <c r="G122" s="46" t="s">
        <v>32</v>
      </c>
      <c r="H122" s="55"/>
      <c r="I122" s="55"/>
      <c r="J122" s="28"/>
      <c r="K122" s="49"/>
      <c r="L122" s="50">
        <v>120</v>
      </c>
      <c r="M122" s="42"/>
      <c r="N122" s="43"/>
      <c r="O122" s="51"/>
      <c r="P122" s="38"/>
      <c r="R122" s="57"/>
    </row>
    <row r="123" spans="1:18" s="33" customFormat="1" ht="14.25" customHeight="1">
      <c r="A123" s="86"/>
      <c r="B123" s="15" t="s">
        <v>90</v>
      </c>
      <c r="C123" s="53">
        <v>15</v>
      </c>
      <c r="D123" s="16" t="s">
        <v>19</v>
      </c>
      <c r="E123" s="16" t="s">
        <v>9</v>
      </c>
      <c r="F123" s="54"/>
      <c r="G123" s="75">
        <v>5.6</v>
      </c>
      <c r="H123" s="47">
        <f>I123-(COUNTIF(G123:G127,"nd"))</f>
        <v>5</v>
      </c>
      <c r="I123" s="48">
        <f>COUNTA(G123:G127)</f>
        <v>5</v>
      </c>
      <c r="J123" s="49" t="e">
        <f>IF(#REF!&lt;#REF!,"nd",IF(#REF!&lt;#REF!,"tr("&amp;TEXT(#REF!,"0.0")&amp;")",#REF!))</f>
        <v>#REF!</v>
      </c>
      <c r="K123" s="49" t="e">
        <f>IF(#REF!&lt;#REF!,"nd",IF(#REF!&lt;#REF!,"tr("&amp;TEXT(#REF!,"0.0")&amp;")",#REF!))</f>
        <v>#REF!</v>
      </c>
      <c r="L123" s="50">
        <v>110</v>
      </c>
      <c r="M123" s="42"/>
      <c r="N123" s="43"/>
      <c r="O123" s="51"/>
      <c r="P123" s="38"/>
      <c r="R123" s="57"/>
    </row>
    <row r="124" spans="1:18" s="33" customFormat="1" ht="14.25" customHeight="1">
      <c r="A124" s="86"/>
      <c r="B124" s="52"/>
      <c r="C124" s="53"/>
      <c r="D124" s="53"/>
      <c r="E124" s="53"/>
      <c r="F124" s="54"/>
      <c r="G124" s="76">
        <v>14</v>
      </c>
      <c r="H124" s="55"/>
      <c r="I124" s="56"/>
      <c r="J124" s="28"/>
      <c r="K124" s="49"/>
      <c r="L124" s="50">
        <v>109</v>
      </c>
      <c r="M124" s="42"/>
      <c r="N124" s="43"/>
      <c r="O124" s="51"/>
      <c r="P124" s="38"/>
      <c r="R124" s="57"/>
    </row>
    <row r="125" spans="1:18" s="33" customFormat="1" ht="14.25" customHeight="1">
      <c r="A125" s="86"/>
      <c r="B125" s="52"/>
      <c r="C125" s="53"/>
      <c r="D125" s="53"/>
      <c r="E125" s="53"/>
      <c r="F125" s="54"/>
      <c r="G125" s="75">
        <v>4.3</v>
      </c>
      <c r="H125" s="55"/>
      <c r="I125" s="56"/>
      <c r="J125" s="28"/>
      <c r="K125" s="49"/>
      <c r="L125" s="50">
        <v>97</v>
      </c>
      <c r="M125" s="42"/>
      <c r="N125" s="43"/>
      <c r="O125" s="51"/>
      <c r="P125" s="38"/>
      <c r="R125" s="57"/>
    </row>
    <row r="126" spans="1:18" s="33" customFormat="1" ht="14.25" customHeight="1">
      <c r="A126" s="86"/>
      <c r="B126" s="52"/>
      <c r="C126" s="53"/>
      <c r="D126" s="53"/>
      <c r="E126" s="53"/>
      <c r="F126" s="54"/>
      <c r="G126" s="75">
        <v>6.3</v>
      </c>
      <c r="H126" s="55"/>
      <c r="I126" s="55"/>
      <c r="J126" s="28"/>
      <c r="K126" s="49"/>
      <c r="L126" s="50">
        <v>106</v>
      </c>
      <c r="M126" s="42"/>
      <c r="N126" s="43"/>
      <c r="O126" s="51"/>
      <c r="P126" s="38"/>
      <c r="R126" s="57"/>
    </row>
    <row r="127" spans="1:18" s="33" customFormat="1" ht="14.25" customHeight="1">
      <c r="A127" s="86"/>
      <c r="B127" s="52"/>
      <c r="C127" s="53"/>
      <c r="D127" s="53"/>
      <c r="E127" s="53"/>
      <c r="F127" s="54"/>
      <c r="G127" s="46" t="s">
        <v>36</v>
      </c>
      <c r="H127" s="55"/>
      <c r="I127" s="55"/>
      <c r="J127" s="28"/>
      <c r="K127" s="49"/>
      <c r="L127" s="50">
        <v>98</v>
      </c>
      <c r="M127" s="42"/>
      <c r="N127" s="43"/>
      <c r="O127" s="51"/>
      <c r="P127" s="38"/>
      <c r="R127" s="57"/>
    </row>
    <row r="128" spans="1:18" s="33" customFormat="1" ht="14.25" customHeight="1">
      <c r="A128" s="86"/>
      <c r="B128" s="14" t="s">
        <v>91</v>
      </c>
      <c r="C128" s="2">
        <v>16</v>
      </c>
      <c r="D128" s="1" t="s">
        <v>20</v>
      </c>
      <c r="E128" s="1" t="s">
        <v>21</v>
      </c>
      <c r="F128" s="45"/>
      <c r="G128" s="46" t="s">
        <v>26</v>
      </c>
      <c r="H128" s="47">
        <f>I128-(COUNTIF(G128:G132,"nd"))</f>
        <v>0</v>
      </c>
      <c r="I128" s="48">
        <f>COUNTA(G128:G132)</f>
        <v>5</v>
      </c>
      <c r="J128" s="49" t="e">
        <f>IF(#REF!&lt;#REF!,"nd",IF(#REF!&lt;#REF!,"tr("&amp;TEXT(#REF!,"0.0")&amp;")",#REF!))</f>
        <v>#REF!</v>
      </c>
      <c r="K128" s="49" t="e">
        <f>IF(#REF!&lt;#REF!,"nd",IF(#REF!&lt;#REF!,"tr("&amp;TEXT(#REF!,"0.0")&amp;")",#REF!))</f>
        <v>#REF!</v>
      </c>
      <c r="L128" s="50">
        <v>136</v>
      </c>
      <c r="M128" s="42"/>
      <c r="N128" s="43"/>
      <c r="O128" s="51"/>
      <c r="P128" s="38"/>
      <c r="R128" s="57"/>
    </row>
    <row r="129" spans="1:18" s="33" customFormat="1" ht="14.25" customHeight="1">
      <c r="A129" s="86"/>
      <c r="B129" s="52"/>
      <c r="C129" s="53"/>
      <c r="D129" s="53"/>
      <c r="E129" s="53"/>
      <c r="F129" s="54"/>
      <c r="G129" s="46" t="s">
        <v>26</v>
      </c>
      <c r="H129" s="55"/>
      <c r="I129" s="56"/>
      <c r="J129" s="28"/>
      <c r="K129" s="49"/>
      <c r="L129" s="50">
        <v>123</v>
      </c>
      <c r="M129" s="42"/>
      <c r="N129" s="43"/>
      <c r="O129" s="51"/>
      <c r="P129" s="38"/>
      <c r="R129" s="57"/>
    </row>
    <row r="130" spans="1:18" s="33" customFormat="1" ht="14.25" customHeight="1">
      <c r="A130" s="86"/>
      <c r="B130" s="52"/>
      <c r="C130" s="53"/>
      <c r="D130" s="53"/>
      <c r="E130" s="53"/>
      <c r="F130" s="54"/>
      <c r="G130" s="46" t="s">
        <v>26</v>
      </c>
      <c r="H130" s="55"/>
      <c r="I130" s="56"/>
      <c r="J130" s="28"/>
      <c r="K130" s="49"/>
      <c r="L130" s="50">
        <v>125</v>
      </c>
      <c r="M130" s="42"/>
      <c r="N130" s="43"/>
      <c r="O130" s="51"/>
      <c r="P130" s="38"/>
      <c r="R130" s="57"/>
    </row>
    <row r="131" spans="1:18" s="33" customFormat="1" ht="14.25" customHeight="1">
      <c r="A131" s="86"/>
      <c r="B131" s="52"/>
      <c r="C131" s="53"/>
      <c r="D131" s="53"/>
      <c r="E131" s="53"/>
      <c r="F131" s="54"/>
      <c r="G131" s="46" t="s">
        <v>26</v>
      </c>
      <c r="H131" s="55"/>
      <c r="I131" s="55"/>
      <c r="J131" s="28"/>
      <c r="K131" s="49"/>
      <c r="L131" s="50">
        <v>127</v>
      </c>
      <c r="M131" s="42"/>
      <c r="N131" s="43"/>
      <c r="O131" s="51"/>
      <c r="P131" s="38"/>
      <c r="R131" s="57"/>
    </row>
    <row r="132" spans="1:18" s="33" customFormat="1" ht="14.25" customHeight="1">
      <c r="A132" s="87"/>
      <c r="B132" s="59"/>
      <c r="C132" s="60"/>
      <c r="D132" s="60"/>
      <c r="E132" s="60"/>
      <c r="F132" s="58"/>
      <c r="G132" s="46" t="s">
        <v>26</v>
      </c>
      <c r="H132" s="55"/>
      <c r="I132" s="55"/>
      <c r="J132" s="28"/>
      <c r="K132" s="49"/>
      <c r="L132" s="50">
        <v>122</v>
      </c>
      <c r="M132" s="42"/>
      <c r="N132" s="43"/>
      <c r="O132" s="51"/>
      <c r="P132" s="38"/>
      <c r="R132" s="57"/>
    </row>
    <row r="133" spans="1:18" s="33" customFormat="1" ht="14.25" customHeight="1">
      <c r="A133" s="85" t="s">
        <v>54</v>
      </c>
      <c r="B133" s="15" t="s">
        <v>111</v>
      </c>
      <c r="C133" s="53">
        <v>1</v>
      </c>
      <c r="D133" s="16" t="s">
        <v>99</v>
      </c>
      <c r="E133" s="16" t="s">
        <v>4</v>
      </c>
      <c r="F133" s="54"/>
      <c r="G133" s="46" t="s">
        <v>26</v>
      </c>
      <c r="H133" s="47">
        <f>I133-(COUNTIF(G133:G137,"nd"))</f>
        <v>0</v>
      </c>
      <c r="I133" s="48">
        <f>COUNTA(G133:G137)</f>
        <v>5</v>
      </c>
      <c r="J133" s="49" t="e">
        <f>IF(#REF!&lt;#REF!,"nd",IF(#REF!&lt;#REF!,"tr("&amp;TEXT(#REF!,"0.0")&amp;")",#REF!))</f>
        <v>#REF!</v>
      </c>
      <c r="K133" s="49" t="e">
        <f>IF(#REF!&lt;#REF!,"nd",IF(#REF!&lt;#REF!,"tr("&amp;TEXT(#REF!,"0.0")&amp;")",#REF!))</f>
        <v>#REF!</v>
      </c>
      <c r="L133" s="50">
        <v>122</v>
      </c>
      <c r="M133" s="42"/>
      <c r="N133" s="43"/>
      <c r="O133" s="51"/>
      <c r="P133" s="38"/>
      <c r="R133" s="57"/>
    </row>
    <row r="134" spans="1:18" s="33" customFormat="1" ht="14.25" customHeight="1">
      <c r="A134" s="86"/>
      <c r="B134" s="52"/>
      <c r="C134" s="53"/>
      <c r="D134" s="53"/>
      <c r="E134" s="53"/>
      <c r="F134" s="54"/>
      <c r="G134" s="46" t="s">
        <v>26</v>
      </c>
      <c r="H134" s="55"/>
      <c r="I134" s="56"/>
      <c r="J134" s="28"/>
      <c r="K134" s="49"/>
      <c r="L134" s="50">
        <v>121</v>
      </c>
      <c r="M134" s="42"/>
      <c r="N134" s="43"/>
      <c r="O134" s="51"/>
      <c r="P134" s="38"/>
      <c r="R134" s="57"/>
    </row>
    <row r="135" spans="1:18" s="33" customFormat="1" ht="14.25" customHeight="1">
      <c r="A135" s="86"/>
      <c r="B135" s="52"/>
      <c r="C135" s="53"/>
      <c r="D135" s="53"/>
      <c r="E135" s="53"/>
      <c r="F135" s="54"/>
      <c r="G135" s="46" t="s">
        <v>26</v>
      </c>
      <c r="H135" s="55"/>
      <c r="I135" s="56"/>
      <c r="J135" s="28"/>
      <c r="K135" s="49"/>
      <c r="L135" s="50">
        <v>121</v>
      </c>
      <c r="M135" s="42"/>
      <c r="N135" s="43"/>
      <c r="O135" s="51"/>
      <c r="P135" s="38"/>
      <c r="R135" s="57"/>
    </row>
    <row r="136" spans="1:18" s="33" customFormat="1" ht="14.25" customHeight="1">
      <c r="A136" s="86"/>
      <c r="B136" s="52"/>
      <c r="C136" s="53"/>
      <c r="D136" s="53"/>
      <c r="E136" s="53"/>
      <c r="F136" s="54"/>
      <c r="G136" s="46" t="s">
        <v>26</v>
      </c>
      <c r="H136" s="55"/>
      <c r="I136" s="55"/>
      <c r="J136" s="28"/>
      <c r="K136" s="49"/>
      <c r="L136" s="50">
        <v>114</v>
      </c>
      <c r="M136" s="42"/>
      <c r="N136" s="43"/>
      <c r="O136" s="51"/>
      <c r="P136" s="38"/>
      <c r="R136" s="57"/>
    </row>
    <row r="137" spans="1:18" s="33" customFormat="1" ht="14.25" customHeight="1">
      <c r="A137" s="86"/>
      <c r="B137" s="52"/>
      <c r="C137" s="53"/>
      <c r="D137" s="53"/>
      <c r="E137" s="53"/>
      <c r="F137" s="54"/>
      <c r="G137" s="46" t="s">
        <v>26</v>
      </c>
      <c r="H137" s="55"/>
      <c r="I137" s="55"/>
      <c r="J137" s="28"/>
      <c r="K137" s="49"/>
      <c r="L137" s="50">
        <v>117</v>
      </c>
      <c r="M137" s="42"/>
      <c r="N137" s="43"/>
      <c r="O137" s="51"/>
      <c r="P137" s="38"/>
      <c r="R137" s="57"/>
    </row>
    <row r="138" spans="1:18" s="33" customFormat="1" ht="14.25" customHeight="1">
      <c r="A138" s="86"/>
      <c r="B138" s="14" t="s">
        <v>73</v>
      </c>
      <c r="C138" s="2">
        <v>2</v>
      </c>
      <c r="D138" s="1" t="s">
        <v>5</v>
      </c>
      <c r="E138" s="1" t="s">
        <v>6</v>
      </c>
      <c r="F138" s="45"/>
      <c r="G138" s="46" t="s">
        <v>30</v>
      </c>
      <c r="H138" s="47">
        <f>I138-(COUNTIF(G138:G142,"nd"))</f>
        <v>1</v>
      </c>
      <c r="I138" s="48">
        <f>COUNTA(G138:G142)</f>
        <v>5</v>
      </c>
      <c r="J138" s="49" t="e">
        <f>IF(#REF!&lt;#REF!,"nd",IF(#REF!&lt;#REF!,"tr("&amp;TEXT(#REF!,"0.0")&amp;")",#REF!))</f>
        <v>#REF!</v>
      </c>
      <c r="K138" s="49" t="e">
        <f>IF(#REF!&lt;#REF!,"nd",IF(#REF!&lt;#REF!,"tr("&amp;TEXT(#REF!,"0.0")&amp;")",#REF!))</f>
        <v>#REF!</v>
      </c>
      <c r="L138" s="50">
        <v>103</v>
      </c>
      <c r="M138" s="42"/>
      <c r="N138" s="43"/>
      <c r="O138" s="51"/>
      <c r="P138" s="38"/>
      <c r="R138" s="57"/>
    </row>
    <row r="139" spans="1:18" s="33" customFormat="1" ht="14.25" customHeight="1">
      <c r="A139" s="86"/>
      <c r="B139" s="52"/>
      <c r="C139" s="53"/>
      <c r="D139" s="53"/>
      <c r="E139" s="53"/>
      <c r="F139" s="54"/>
      <c r="G139" s="46" t="s">
        <v>26</v>
      </c>
      <c r="H139" s="55"/>
      <c r="I139" s="56"/>
      <c r="J139" s="28"/>
      <c r="K139" s="63"/>
      <c r="L139" s="50">
        <v>115</v>
      </c>
      <c r="M139" s="42"/>
      <c r="N139" s="43"/>
      <c r="O139" s="51"/>
      <c r="P139" s="38"/>
      <c r="R139" s="57"/>
    </row>
    <row r="140" spans="1:18" s="33" customFormat="1" ht="14.25" customHeight="1">
      <c r="A140" s="86"/>
      <c r="B140" s="52"/>
      <c r="C140" s="53"/>
      <c r="D140" s="53"/>
      <c r="E140" s="53"/>
      <c r="F140" s="54"/>
      <c r="G140" s="46" t="s">
        <v>26</v>
      </c>
      <c r="H140" s="55"/>
      <c r="I140" s="56"/>
      <c r="J140" s="28"/>
      <c r="K140" s="63"/>
      <c r="L140" s="50">
        <v>126</v>
      </c>
      <c r="M140" s="42"/>
      <c r="N140" s="43"/>
      <c r="O140" s="51"/>
      <c r="P140" s="38"/>
      <c r="R140" s="57"/>
    </row>
    <row r="141" spans="1:18" s="33" customFormat="1" ht="14.25" customHeight="1">
      <c r="A141" s="86"/>
      <c r="B141" s="52"/>
      <c r="C141" s="53"/>
      <c r="D141" s="53"/>
      <c r="E141" s="53"/>
      <c r="F141" s="54"/>
      <c r="G141" s="46" t="s">
        <v>26</v>
      </c>
      <c r="H141" s="55"/>
      <c r="I141" s="55"/>
      <c r="J141" s="28"/>
      <c r="K141" s="63"/>
      <c r="L141" s="50">
        <v>115</v>
      </c>
      <c r="M141" s="42"/>
      <c r="N141" s="43"/>
      <c r="O141" s="51"/>
      <c r="P141" s="38"/>
      <c r="R141" s="57"/>
    </row>
    <row r="142" spans="1:18" s="33" customFormat="1" ht="14.25" customHeight="1">
      <c r="A142" s="87"/>
      <c r="B142" s="59"/>
      <c r="C142" s="60"/>
      <c r="D142" s="60"/>
      <c r="E142" s="60"/>
      <c r="F142" s="58"/>
      <c r="G142" s="46" t="s">
        <v>26</v>
      </c>
      <c r="H142" s="55"/>
      <c r="I142" s="55"/>
      <c r="J142" s="28"/>
      <c r="K142" s="49"/>
      <c r="L142" s="50">
        <v>110</v>
      </c>
      <c r="M142" s="42"/>
      <c r="N142" s="43"/>
      <c r="O142" s="51"/>
      <c r="P142" s="38"/>
      <c r="R142" s="57"/>
    </row>
    <row r="143" spans="1:18" s="33" customFormat="1" ht="14.25" customHeight="1">
      <c r="A143" s="83" t="s">
        <v>102</v>
      </c>
      <c r="B143" s="83"/>
      <c r="C143" s="83"/>
      <c r="D143" s="83"/>
      <c r="E143" s="83"/>
      <c r="F143" s="83"/>
      <c r="G143" s="83"/>
      <c r="H143" s="83" t="s">
        <v>102</v>
      </c>
      <c r="I143" s="83"/>
      <c r="J143" s="83"/>
      <c r="K143" s="83"/>
      <c r="L143" s="83"/>
      <c r="M143" s="83"/>
      <c r="N143" s="41"/>
      <c r="O143" s="64"/>
      <c r="P143" s="41"/>
      <c r="R143" s="57"/>
    </row>
    <row r="144" spans="1:18" s="33" customFormat="1" ht="14.25" customHeight="1">
      <c r="A144" s="84" t="s">
        <v>109</v>
      </c>
      <c r="B144" s="84"/>
      <c r="C144" s="84"/>
      <c r="D144" s="84"/>
      <c r="E144" s="84"/>
      <c r="F144" s="84"/>
      <c r="G144" s="84"/>
      <c r="H144" s="84" t="s">
        <v>103</v>
      </c>
      <c r="I144" s="84"/>
      <c r="J144" s="84"/>
      <c r="K144" s="84"/>
      <c r="L144" s="84"/>
      <c r="M144" s="84"/>
      <c r="N144" s="41"/>
      <c r="O144" s="65"/>
      <c r="P144" s="41"/>
      <c r="R144" s="57"/>
    </row>
  </sheetData>
  <mergeCells count="10">
    <mergeCell ref="A1:E6"/>
    <mergeCell ref="E17:F17"/>
    <mergeCell ref="A18:A52"/>
    <mergeCell ref="A53:A77"/>
    <mergeCell ref="A78:A132"/>
    <mergeCell ref="A133:A142"/>
    <mergeCell ref="A143:G143"/>
    <mergeCell ref="H143:M143"/>
    <mergeCell ref="A144:G144"/>
    <mergeCell ref="H144:M144"/>
  </mergeCells>
  <printOptions horizontalCentered="1"/>
  <pageMargins left="0.984251968503937" right="0.7874015748031497" top="0.7480314960629921" bottom="0.3937007874015748" header="0.1968503937007874" footer="0.1968503937007874"/>
  <pageSetup firstPageNumber="39" useFirstPageNumber="1" fitToHeight="0" horizontalDpi="300" verticalDpi="300" orientation="portrait" paperSize="9" scale="70" r:id="rId1"/>
  <headerFooter alignWithMargins="0">
    <oddHeader xml:space="preserve">&amp;C&amp;"ＭＳ Ｐゴシック,太字"&amp;16
モニタリング調査（POPs及びHCH類以外）&amp;R&amp;"ＭＳ Ｐゴシック,太字"&amp;16生物  </oddHeader>
    <oddFooter>&amp;C&amp;"ＭＳ Ｐ明朝,標準"&amp;14&amp;P</oddFooter>
  </headerFooter>
  <rowBreaks count="1" manualBreakCount="1">
    <brk id="7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CERI,Japan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yamazawa-masaru</dc:creator>
  <cp:keywords/>
  <dc:description/>
  <cp:lastModifiedBy>岩松DELL</cp:lastModifiedBy>
  <cp:lastPrinted>2007-03-30T02:48:39Z</cp:lastPrinted>
  <dcterms:created xsi:type="dcterms:W3CDTF">2007-03-30T02:48:39Z</dcterms:created>
  <dcterms:modified xsi:type="dcterms:W3CDTF">2007-03-30T02:48:39Z</dcterms:modified>
  <cp:category/>
  <cp:version/>
  <cp:contentType/>
  <cp:contentStatus/>
</cp:coreProperties>
</file>